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172.16.0.180\Groups\Sonstiges\ERIK\23_ERiK_Tabellenberichterstattung_2024\Tabellen_für_Veröffentlichung\"/>
    </mc:Choice>
  </mc:AlternateContent>
  <xr:revisionPtr revIDLastSave="0" documentId="13_ncr:1_{8238C482-28BF-4AA7-85A1-4CAAB0365B0C}" xr6:coauthVersionLast="47" xr6:coauthVersionMax="47" xr10:uidLastSave="{00000000-0000-0000-0000-000000000000}"/>
  <bookViews>
    <workbookView xWindow="-28920" yWindow="1740" windowWidth="29040" windowHeight="15840" tabRatio="801" xr2:uid="{00000000-000D-0000-FFFF-FFFF00000000}"/>
  </bookViews>
  <sheets>
    <sheet name="Inhalt" sheetId="42" r:id="rId1"/>
    <sheet name="Daten HF-03.1.1" sheetId="72" r:id="rId2"/>
    <sheet name="Daten HF-0.3.1.2" sheetId="73" r:id="rId3"/>
    <sheet name="Daten HF-03.1.2 + Alter" sheetId="101" r:id="rId4"/>
    <sheet name="Daten HF-03.1.3 Alter" sheetId="102" r:id="rId5"/>
    <sheet name="Daten HF-03.1.3 Einrichtungsgr." sheetId="74" r:id="rId6"/>
    <sheet name="Daten HF-03.1.3 Träger" sheetId="103" r:id="rId7"/>
    <sheet name="Daten HF-03.1.4" sheetId="109" r:id="rId8"/>
    <sheet name="Daten HF-03.3.1.1" sheetId="83" r:id="rId9"/>
    <sheet name="Daten HF-03.3.1.2" sheetId="104" r:id="rId10"/>
    <sheet name="Daten HF-03.3.1.2-1" sheetId="105" r:id="rId11"/>
    <sheet name="Daten HF-03.3.1.3" sheetId="106" r:id="rId12"/>
    <sheet name="Daten HF-03.3.1.4" sheetId="107" r:id="rId13"/>
    <sheet name="Daten HF-03.3.1.5" sheetId="110" r:id="rId14"/>
    <sheet name="Daten HF-03.3.1.6" sheetId="111" r:id="rId15"/>
    <sheet name="Daten HF-03.3.1.7" sheetId="112" r:id="rId16"/>
    <sheet name="Daten HF-03.3.2" sheetId="81" r:id="rId17"/>
    <sheet name="Daten HF-03.3.3" sheetId="80" r:id="rId18"/>
    <sheet name="Daten HF-03.5.1.1" sheetId="92" r:id="rId19"/>
    <sheet name="Daten HF-03.5.1.2" sheetId="108" r:id="rId20"/>
    <sheet name="Daten HF-03.5.2" sheetId="93" r:id="rId21"/>
    <sheet name="Daten HF-03.5.3" sheetId="94" r:id="rId22"/>
  </sheets>
  <definedNames>
    <definedName name="_xlnm.Print_Area" localSheetId="0">Inhalt!$A$11:$I$33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5" i="104" l="1"/>
  <c r="B18" i="105"/>
  <c r="H18" i="105" s="1"/>
  <c r="F18" i="105"/>
  <c r="L27" i="93"/>
  <c r="J27" i="93"/>
  <c r="H27" i="93"/>
  <c r="F27" i="93"/>
  <c r="D27" i="93"/>
  <c r="L26" i="93"/>
  <c r="J26" i="93"/>
  <c r="H26" i="93"/>
  <c r="F26" i="93"/>
  <c r="D26" i="93"/>
  <c r="L25" i="93"/>
  <c r="J25" i="93"/>
  <c r="H25" i="93"/>
  <c r="F25" i="93"/>
  <c r="D25" i="93"/>
  <c r="H24" i="93"/>
  <c r="F24" i="93"/>
  <c r="D24" i="93"/>
  <c r="L23" i="93"/>
  <c r="J23" i="93"/>
  <c r="H23" i="93"/>
  <c r="F23" i="93"/>
  <c r="D23" i="93"/>
  <c r="L22" i="93"/>
  <c r="J22" i="93"/>
  <c r="H22" i="93"/>
  <c r="F22" i="93"/>
  <c r="D22" i="93"/>
  <c r="L21" i="93"/>
  <c r="J21" i="93"/>
  <c r="H21" i="93"/>
  <c r="F21" i="93"/>
  <c r="D21" i="93"/>
  <c r="L20" i="93"/>
  <c r="J20" i="93"/>
  <c r="H20" i="93"/>
  <c r="F20" i="93"/>
  <c r="D20" i="93"/>
  <c r="L19" i="93"/>
  <c r="J19" i="93"/>
  <c r="H19" i="93"/>
  <c r="F19" i="93"/>
  <c r="D19" i="93"/>
  <c r="L18" i="93"/>
  <c r="J18" i="93"/>
  <c r="H18" i="93"/>
  <c r="F18" i="93"/>
  <c r="D18" i="93"/>
  <c r="L17" i="93"/>
  <c r="J17" i="93"/>
  <c r="H17" i="93"/>
  <c r="F17" i="93"/>
  <c r="D17" i="93"/>
  <c r="H16" i="93"/>
  <c r="F16" i="93"/>
  <c r="D16" i="93"/>
  <c r="L15" i="93"/>
  <c r="J15" i="93"/>
  <c r="H15" i="93"/>
  <c r="F15" i="93"/>
  <c r="D15" i="93"/>
  <c r="L14" i="93"/>
  <c r="J14" i="93"/>
  <c r="H14" i="93"/>
  <c r="F14" i="93"/>
  <c r="D14" i="93"/>
  <c r="L13" i="93"/>
  <c r="J13" i="93"/>
  <c r="H13" i="93"/>
  <c r="F13" i="93"/>
  <c r="D13" i="93"/>
  <c r="L12" i="93"/>
  <c r="J12" i="93"/>
  <c r="H12" i="93"/>
  <c r="F12" i="93"/>
  <c r="D12" i="93"/>
  <c r="L11" i="93"/>
  <c r="J11" i="93"/>
  <c r="H11" i="93"/>
  <c r="F11" i="93"/>
  <c r="D11" i="93"/>
  <c r="L10" i="93"/>
  <c r="J10" i="93"/>
  <c r="H10" i="93"/>
  <c r="F10" i="93"/>
  <c r="D10" i="93"/>
  <c r="L9" i="93"/>
  <c r="J9" i="93"/>
  <c r="H9" i="93"/>
  <c r="F9" i="93"/>
  <c r="D9" i="93"/>
  <c r="N27" i="81"/>
  <c r="L27" i="81"/>
  <c r="J27" i="81"/>
  <c r="H27" i="81"/>
  <c r="F27" i="81"/>
  <c r="D27" i="81"/>
  <c r="N26" i="81"/>
  <c r="L26" i="81"/>
  <c r="J26" i="81"/>
  <c r="H26" i="81"/>
  <c r="F26" i="81"/>
  <c r="D26" i="81"/>
  <c r="N25" i="81"/>
  <c r="L25" i="81"/>
  <c r="J25" i="81"/>
  <c r="H25" i="81"/>
  <c r="F25" i="81"/>
  <c r="D25" i="81"/>
  <c r="N23" i="81"/>
  <c r="L23" i="81"/>
  <c r="J23" i="81"/>
  <c r="H23" i="81"/>
  <c r="F23" i="81"/>
  <c r="D23" i="81"/>
  <c r="N22" i="81"/>
  <c r="L22" i="81"/>
  <c r="J22" i="81"/>
  <c r="H22" i="81"/>
  <c r="F22" i="81"/>
  <c r="D22" i="81"/>
  <c r="N21" i="81"/>
  <c r="L21" i="81"/>
  <c r="J21" i="81"/>
  <c r="H21" i="81"/>
  <c r="F21" i="81"/>
  <c r="D21" i="81"/>
  <c r="L20" i="81"/>
  <c r="H20" i="81"/>
  <c r="F20" i="81"/>
  <c r="D20" i="81"/>
  <c r="N19" i="81"/>
  <c r="L19" i="81"/>
  <c r="J19" i="81"/>
  <c r="H19" i="81"/>
  <c r="F19" i="81"/>
  <c r="D19" i="81"/>
  <c r="N18" i="81"/>
  <c r="L18" i="81"/>
  <c r="J18" i="81"/>
  <c r="H18" i="81"/>
  <c r="F18" i="81"/>
  <c r="D18" i="81"/>
  <c r="N17" i="81"/>
  <c r="L17" i="81"/>
  <c r="J17" i="81"/>
  <c r="H17" i="81"/>
  <c r="F17" i="81"/>
  <c r="D17" i="81"/>
  <c r="N15" i="81"/>
  <c r="L15" i="81"/>
  <c r="J15" i="81"/>
  <c r="H15" i="81"/>
  <c r="F15" i="81"/>
  <c r="D15" i="81"/>
  <c r="N14" i="81"/>
  <c r="L14" i="81"/>
  <c r="J14" i="81"/>
  <c r="H14" i="81"/>
  <c r="F14" i="81"/>
  <c r="D14" i="81"/>
  <c r="L13" i="81"/>
  <c r="H13" i="81"/>
  <c r="F13" i="81"/>
  <c r="D13" i="81"/>
  <c r="N12" i="81"/>
  <c r="L12" i="81"/>
  <c r="J12" i="81"/>
  <c r="H12" i="81"/>
  <c r="F12" i="81"/>
  <c r="D12" i="81"/>
  <c r="N11" i="81"/>
  <c r="L11" i="81"/>
  <c r="J11" i="81"/>
  <c r="H11" i="81"/>
  <c r="F11" i="81"/>
  <c r="D11" i="81"/>
  <c r="N10" i="81"/>
  <c r="L10" i="81"/>
  <c r="J10" i="81"/>
  <c r="H10" i="81"/>
  <c r="F10" i="81"/>
  <c r="D10" i="81"/>
  <c r="N9" i="81"/>
  <c r="L9" i="81"/>
  <c r="J9" i="81"/>
  <c r="H9" i="81"/>
  <c r="F9" i="81"/>
  <c r="D9" i="81"/>
  <c r="G27" i="105"/>
  <c r="E27" i="105"/>
  <c r="C27" i="105"/>
  <c r="G26" i="105"/>
  <c r="H26" i="105" s="1"/>
  <c r="E26" i="105"/>
  <c r="C26" i="105"/>
  <c r="G25" i="105"/>
  <c r="C25" i="105"/>
  <c r="B24" i="105"/>
  <c r="F24" i="105"/>
  <c r="B23" i="105"/>
  <c r="D23" i="105" s="1"/>
  <c r="F23" i="105"/>
  <c r="B22" i="105"/>
  <c r="H22" i="105" s="1"/>
  <c r="B21" i="105"/>
  <c r="H21" i="105" s="1"/>
  <c r="B20" i="105"/>
  <c r="H20" i="105"/>
  <c r="B19" i="105"/>
  <c r="F19" i="105" s="1"/>
  <c r="H19" i="105"/>
  <c r="B17" i="105"/>
  <c r="H17" i="105" s="1"/>
  <c r="B16" i="105"/>
  <c r="H16" i="105" s="1"/>
  <c r="B15" i="105"/>
  <c r="D15" i="105"/>
  <c r="B14" i="105"/>
  <c r="D14" i="105" s="1"/>
  <c r="H14" i="105"/>
  <c r="B13" i="105"/>
  <c r="H13" i="105" s="1"/>
  <c r="B12" i="105"/>
  <c r="D12" i="105" s="1"/>
  <c r="B11" i="105"/>
  <c r="F11" i="105"/>
  <c r="B10" i="105"/>
  <c r="D10" i="105" s="1"/>
  <c r="H10" i="105"/>
  <c r="B9" i="105"/>
  <c r="F9" i="105" s="1"/>
  <c r="B20" i="104"/>
  <c r="M29" i="101"/>
  <c r="U29" i="101" s="1"/>
  <c r="D29" i="101"/>
  <c r="H29" i="101" s="1"/>
  <c r="L29" i="101"/>
  <c r="M28" i="101"/>
  <c r="N28" i="101" s="1"/>
  <c r="D28" i="101"/>
  <c r="L28" i="101" s="1"/>
  <c r="M27" i="101"/>
  <c r="U27" i="101"/>
  <c r="D27" i="101"/>
  <c r="J27" i="101" s="1"/>
  <c r="L27" i="101"/>
  <c r="M25" i="101"/>
  <c r="U25" i="101" s="1"/>
  <c r="D25" i="101"/>
  <c r="H25" i="101" s="1"/>
  <c r="M24" i="101"/>
  <c r="U24" i="101"/>
  <c r="Q24" i="101"/>
  <c r="D24" i="101"/>
  <c r="E24" i="101" s="1"/>
  <c r="J24" i="101"/>
  <c r="M23" i="101"/>
  <c r="N23" i="101" s="1"/>
  <c r="D23" i="101"/>
  <c r="H23" i="101" s="1"/>
  <c r="M22" i="101"/>
  <c r="U22" i="101"/>
  <c r="D22" i="101"/>
  <c r="E22" i="101" s="1"/>
  <c r="L22" i="101"/>
  <c r="M21" i="101"/>
  <c r="S21" i="101" s="1"/>
  <c r="D21" i="101"/>
  <c r="H21" i="101" s="1"/>
  <c r="L21" i="101"/>
  <c r="M20" i="101"/>
  <c r="S20" i="101" s="1"/>
  <c r="U20" i="101"/>
  <c r="D20" i="101"/>
  <c r="J20" i="101" s="1"/>
  <c r="M19" i="101"/>
  <c r="U19" i="101"/>
  <c r="D19" i="101"/>
  <c r="L19" i="101" s="1"/>
  <c r="H19" i="101"/>
  <c r="M17" i="101"/>
  <c r="S17" i="101" s="1"/>
  <c r="D17" i="101"/>
  <c r="L17" i="101"/>
  <c r="M16" i="101"/>
  <c r="Q16" i="101" s="1"/>
  <c r="U16" i="101"/>
  <c r="D16" i="101"/>
  <c r="H16" i="101" s="1"/>
  <c r="L16" i="101"/>
  <c r="M15" i="101"/>
  <c r="U15" i="101" s="1"/>
  <c r="D15" i="101"/>
  <c r="L15" i="101"/>
  <c r="M14" i="101"/>
  <c r="Q14" i="101" s="1"/>
  <c r="N14" i="101"/>
  <c r="D14" i="101"/>
  <c r="L14" i="101" s="1"/>
  <c r="M13" i="101"/>
  <c r="Q13" i="101" s="1"/>
  <c r="D13" i="101"/>
  <c r="L13" i="101"/>
  <c r="M12" i="101"/>
  <c r="Q12" i="101" s="1"/>
  <c r="U12" i="101"/>
  <c r="D12" i="101"/>
  <c r="H12" i="101" s="1"/>
  <c r="M11" i="101"/>
  <c r="S11" i="101" s="1"/>
  <c r="D11" i="101"/>
  <c r="J11" i="101"/>
  <c r="H24" i="101"/>
  <c r="E27" i="101"/>
  <c r="S24" i="101"/>
  <c r="B26" i="105"/>
  <c r="D26" i="105" s="1"/>
  <c r="H11" i="105"/>
  <c r="D11" i="105"/>
  <c r="D24" i="105"/>
  <c r="H24" i="105"/>
  <c r="B27" i="105"/>
  <c r="F27" i="105" s="1"/>
  <c r="D27" i="105"/>
  <c r="E13" i="101"/>
  <c r="J13" i="101"/>
  <c r="E25" i="101"/>
  <c r="J25" i="101"/>
  <c r="J28" i="101"/>
  <c r="L25" i="101"/>
  <c r="D21" i="105"/>
  <c r="F21" i="105"/>
  <c r="D16" i="105"/>
  <c r="H23" i="105"/>
  <c r="F15" i="105"/>
  <c r="F12" i="105"/>
  <c r="H15" i="105"/>
  <c r="H12" i="105"/>
  <c r="D22" i="105"/>
  <c r="F22" i="105"/>
  <c r="F16" i="105"/>
  <c r="E25" i="105"/>
  <c r="F10" i="105"/>
  <c r="F13" i="105"/>
  <c r="D20" i="105"/>
  <c r="E17" i="101"/>
  <c r="E11" i="101"/>
  <c r="N12" i="101"/>
  <c r="S14" i="101"/>
  <c r="H17" i="101"/>
  <c r="N19" i="101"/>
  <c r="J17" i="101"/>
  <c r="S19" i="101"/>
  <c r="H11" i="101"/>
  <c r="L11" i="101"/>
  <c r="N24" i="101"/>
  <c r="N27" i="101"/>
  <c r="S27" i="101"/>
  <c r="U11" i="101"/>
  <c r="Q23" i="101"/>
  <c r="N13" i="101"/>
  <c r="N16" i="101"/>
  <c r="U17" i="101"/>
  <c r="S16" i="101"/>
  <c r="E19" i="101"/>
  <c r="N11" i="101"/>
  <c r="U14" i="101"/>
  <c r="E16" i="101"/>
  <c r="Q20" i="101"/>
  <c r="U21" i="101"/>
  <c r="E23" i="101"/>
  <c r="Q27" i="101"/>
  <c r="E15" i="101"/>
  <c r="J16" i="101"/>
  <c r="Q19" i="101"/>
  <c r="J23" i="101"/>
  <c r="H15" i="101"/>
  <c r="H22" i="101"/>
  <c r="L23" i="101"/>
  <c r="Q11" i="101"/>
  <c r="J15" i="101"/>
  <c r="E21" i="101"/>
  <c r="J22" i="101"/>
  <c r="E28" i="101"/>
  <c r="J29" i="101"/>
  <c r="J21" i="101"/>
  <c r="H13" i="101"/>
  <c r="N15" i="101"/>
  <c r="H20" i="101"/>
  <c r="N22" i="101"/>
  <c r="N29" i="101"/>
  <c r="Q22" i="101"/>
  <c r="Q29" i="101"/>
  <c r="S22" i="101"/>
  <c r="S29" i="101"/>
  <c r="B267" i="112"/>
  <c r="B266" i="112"/>
  <c r="B241" i="112"/>
  <c r="B240" i="112"/>
  <c r="B214" i="112"/>
  <c r="B213" i="112"/>
  <c r="B212" i="112"/>
  <c r="B187" i="112"/>
  <c r="B186" i="112"/>
  <c r="B159" i="112"/>
  <c r="B158" i="112"/>
  <c r="B134" i="112"/>
  <c r="B133" i="112"/>
  <c r="B132" i="112"/>
  <c r="B105" i="112"/>
  <c r="B104" i="112"/>
  <c r="B79" i="112"/>
  <c r="B78" i="112"/>
  <c r="B267" i="111"/>
  <c r="B266" i="111"/>
  <c r="B241" i="111"/>
  <c r="B240" i="111"/>
  <c r="B213" i="111"/>
  <c r="B212" i="111"/>
  <c r="B187" i="111"/>
  <c r="B186" i="111"/>
  <c r="B159" i="111"/>
  <c r="B158" i="111"/>
  <c r="B133" i="111"/>
  <c r="B132" i="111"/>
  <c r="B105" i="111"/>
  <c r="B104" i="111"/>
  <c r="B79" i="111"/>
  <c r="B78" i="111"/>
  <c r="B268" i="110"/>
  <c r="B267" i="110"/>
  <c r="B266" i="110"/>
  <c r="B241" i="110"/>
  <c r="B240" i="110"/>
  <c r="B213" i="110"/>
  <c r="B212" i="110"/>
  <c r="B187" i="110"/>
  <c r="B186" i="110"/>
  <c r="B160" i="110"/>
  <c r="B159" i="110"/>
  <c r="B158" i="110"/>
  <c r="B133" i="110"/>
  <c r="B132" i="110"/>
  <c r="B105" i="110"/>
  <c r="B104" i="110"/>
  <c r="B80" i="110"/>
  <c r="B79" i="110"/>
  <c r="B78" i="110"/>
  <c r="B44" i="104"/>
  <c r="B150" i="107"/>
  <c r="B152" i="107" s="1"/>
  <c r="B151" i="107"/>
  <c r="B133" i="107"/>
  <c r="B134" i="107" s="1"/>
  <c r="B113" i="107"/>
  <c r="B112" i="107"/>
  <c r="B95" i="107"/>
  <c r="B94" i="107"/>
  <c r="B75" i="107"/>
  <c r="B74" i="107"/>
  <c r="B57" i="107"/>
  <c r="B56" i="107"/>
  <c r="B195" i="106"/>
  <c r="B196" i="106"/>
  <c r="B172" i="106"/>
  <c r="B173" i="106"/>
  <c r="B147" i="106"/>
  <c r="B149" i="106" s="1"/>
  <c r="B148" i="106"/>
  <c r="B125" i="106"/>
  <c r="B124" i="106"/>
  <c r="B123" i="106"/>
  <c r="B98" i="106"/>
  <c r="B97" i="106"/>
  <c r="B74" i="106"/>
  <c r="B73" i="106"/>
  <c r="G89" i="105"/>
  <c r="H89" i="105" s="1"/>
  <c r="B89" i="105"/>
  <c r="E89" i="105"/>
  <c r="C75" i="105"/>
  <c r="C87" i="105"/>
  <c r="G88" i="105"/>
  <c r="B88" i="105"/>
  <c r="F88" i="105"/>
  <c r="C88" i="105"/>
  <c r="D88" i="105" s="1"/>
  <c r="G87" i="105"/>
  <c r="B87" i="105"/>
  <c r="E87" i="105"/>
  <c r="H86" i="105"/>
  <c r="F86" i="105"/>
  <c r="D86" i="105"/>
  <c r="H85" i="105"/>
  <c r="D85" i="105"/>
  <c r="H84" i="105"/>
  <c r="D84" i="105"/>
  <c r="H83" i="105"/>
  <c r="F83" i="105"/>
  <c r="D83" i="105"/>
  <c r="H82" i="105"/>
  <c r="D82" i="105"/>
  <c r="H81" i="105"/>
  <c r="F81" i="105"/>
  <c r="D81" i="105"/>
  <c r="H80" i="105"/>
  <c r="F80" i="105"/>
  <c r="D80" i="105"/>
  <c r="H79" i="105"/>
  <c r="F79" i="105"/>
  <c r="D79" i="105"/>
  <c r="H78" i="105"/>
  <c r="F78" i="105"/>
  <c r="D78" i="105"/>
  <c r="H77" i="105"/>
  <c r="D77" i="105"/>
  <c r="H76" i="105"/>
  <c r="D76" i="105"/>
  <c r="H75" i="105"/>
  <c r="F75" i="105"/>
  <c r="H74" i="105"/>
  <c r="F74" i="105"/>
  <c r="D74" i="105"/>
  <c r="H73" i="105"/>
  <c r="F73" i="105"/>
  <c r="D73" i="105"/>
  <c r="H72" i="105"/>
  <c r="F72" i="105"/>
  <c r="D72" i="105"/>
  <c r="H71" i="105"/>
  <c r="F71" i="105"/>
  <c r="D71" i="105"/>
  <c r="H58" i="105"/>
  <c r="E58" i="105"/>
  <c r="F58" i="105"/>
  <c r="D58" i="105"/>
  <c r="G57" i="105"/>
  <c r="H57" i="105" s="1"/>
  <c r="E57" i="105"/>
  <c r="F57" i="105" s="1"/>
  <c r="C57" i="105"/>
  <c r="D57" i="105"/>
  <c r="G56" i="105"/>
  <c r="H56" i="105" s="1"/>
  <c r="E56" i="105"/>
  <c r="F56" i="105" s="1"/>
  <c r="C56" i="105"/>
  <c r="D56" i="105" s="1"/>
  <c r="H55" i="105"/>
  <c r="F55" i="105"/>
  <c r="D55" i="105"/>
  <c r="H54" i="105"/>
  <c r="D54" i="105"/>
  <c r="H53" i="105"/>
  <c r="D53" i="105"/>
  <c r="H52" i="105"/>
  <c r="F52" i="105"/>
  <c r="D52" i="105"/>
  <c r="H51" i="105"/>
  <c r="D51" i="105"/>
  <c r="H50" i="105"/>
  <c r="F50" i="105"/>
  <c r="D50" i="105"/>
  <c r="H49" i="105"/>
  <c r="F49" i="105"/>
  <c r="D49" i="105"/>
  <c r="H48" i="105"/>
  <c r="F48" i="105"/>
  <c r="D48" i="105"/>
  <c r="H47" i="105"/>
  <c r="F47" i="105"/>
  <c r="D47" i="105"/>
  <c r="H46" i="105"/>
  <c r="F46" i="105"/>
  <c r="D46" i="105"/>
  <c r="H45" i="105"/>
  <c r="D45" i="105"/>
  <c r="H44" i="105"/>
  <c r="F44" i="105"/>
  <c r="D44" i="105"/>
  <c r="H43" i="105"/>
  <c r="F43" i="105"/>
  <c r="D43" i="105"/>
  <c r="H42" i="105"/>
  <c r="F42" i="105"/>
  <c r="D42" i="105"/>
  <c r="H41" i="105"/>
  <c r="F41" i="105"/>
  <c r="D41" i="105"/>
  <c r="H40" i="105"/>
  <c r="F40" i="105"/>
  <c r="D40" i="105"/>
  <c r="B68" i="104"/>
  <c r="B69" i="104"/>
  <c r="B207" i="83"/>
  <c r="B208" i="83"/>
  <c r="B181" i="83"/>
  <c r="B182" i="83"/>
  <c r="B183" i="83" s="1"/>
  <c r="B156" i="83"/>
  <c r="B155" i="83"/>
  <c r="B154" i="83"/>
  <c r="B103" i="83"/>
  <c r="B102" i="83"/>
  <c r="B78" i="83"/>
  <c r="B77" i="83"/>
  <c r="B117" i="94"/>
  <c r="D117" i="94"/>
  <c r="B116" i="94"/>
  <c r="F116" i="94" s="1"/>
  <c r="B115" i="94"/>
  <c r="D115" i="94"/>
  <c r="B114" i="94"/>
  <c r="F114" i="94"/>
  <c r="B113" i="94"/>
  <c r="F113" i="94"/>
  <c r="B112" i="94"/>
  <c r="F112" i="94" s="1"/>
  <c r="B111" i="94"/>
  <c r="F111" i="94"/>
  <c r="B110" i="94"/>
  <c r="D110" i="94"/>
  <c r="B109" i="94"/>
  <c r="D109" i="94" s="1"/>
  <c r="F109" i="94"/>
  <c r="B108" i="94"/>
  <c r="F108" i="94" s="1"/>
  <c r="B107" i="94"/>
  <c r="D107" i="94"/>
  <c r="B106" i="94"/>
  <c r="F106" i="94"/>
  <c r="B105" i="94"/>
  <c r="F105" i="94" s="1"/>
  <c r="D105" i="94"/>
  <c r="B104" i="94"/>
  <c r="D104" i="94" s="1"/>
  <c r="B103" i="94"/>
  <c r="F103" i="94"/>
  <c r="B102" i="94"/>
  <c r="F102" i="94"/>
  <c r="B101" i="94"/>
  <c r="F101" i="94" s="1"/>
  <c r="D101" i="94"/>
  <c r="B100" i="94"/>
  <c r="F100" i="94" s="1"/>
  <c r="B99" i="94"/>
  <c r="F99" i="94"/>
  <c r="L129" i="80"/>
  <c r="J129" i="80"/>
  <c r="H129" i="80"/>
  <c r="F129" i="80"/>
  <c r="D129" i="80"/>
  <c r="L128" i="80"/>
  <c r="J128" i="80"/>
  <c r="H128" i="80"/>
  <c r="F128" i="80"/>
  <c r="D128" i="80"/>
  <c r="L127" i="80"/>
  <c r="J127" i="80"/>
  <c r="H127" i="80"/>
  <c r="F127" i="80"/>
  <c r="D127" i="80"/>
  <c r="L126" i="80"/>
  <c r="J126" i="80"/>
  <c r="H126" i="80"/>
  <c r="F126" i="80"/>
  <c r="D126" i="80"/>
  <c r="L125" i="80"/>
  <c r="J125" i="80"/>
  <c r="H125" i="80"/>
  <c r="F125" i="80"/>
  <c r="D125" i="80"/>
  <c r="L124" i="80"/>
  <c r="J124" i="80"/>
  <c r="H124" i="80"/>
  <c r="F124" i="80"/>
  <c r="D124" i="80"/>
  <c r="L123" i="80"/>
  <c r="J123" i="80"/>
  <c r="H123" i="80"/>
  <c r="F123" i="80"/>
  <c r="D123" i="80"/>
  <c r="L122" i="80"/>
  <c r="J122" i="80"/>
  <c r="H122" i="80"/>
  <c r="F122" i="80"/>
  <c r="D122" i="80"/>
  <c r="L121" i="80"/>
  <c r="J121" i="80"/>
  <c r="H121" i="80"/>
  <c r="F121" i="80"/>
  <c r="D121" i="80"/>
  <c r="L120" i="80"/>
  <c r="J120" i="80"/>
  <c r="H120" i="80"/>
  <c r="F120" i="80"/>
  <c r="D120" i="80"/>
  <c r="L119" i="80"/>
  <c r="J119" i="80"/>
  <c r="H119" i="80"/>
  <c r="F119" i="80"/>
  <c r="D119" i="80"/>
  <c r="L118" i="80"/>
  <c r="J118" i="80"/>
  <c r="H118" i="80"/>
  <c r="F118" i="80"/>
  <c r="D118" i="80"/>
  <c r="L117" i="80"/>
  <c r="J117" i="80"/>
  <c r="H117" i="80"/>
  <c r="F117" i="80"/>
  <c r="D117" i="80"/>
  <c r="L116" i="80"/>
  <c r="J116" i="80"/>
  <c r="H116" i="80"/>
  <c r="F116" i="80"/>
  <c r="D116" i="80"/>
  <c r="L115" i="80"/>
  <c r="J115" i="80"/>
  <c r="H115" i="80"/>
  <c r="F115" i="80"/>
  <c r="D115" i="80"/>
  <c r="L114" i="80"/>
  <c r="J114" i="80"/>
  <c r="H114" i="80"/>
  <c r="F114" i="80"/>
  <c r="D114" i="80"/>
  <c r="L113" i="80"/>
  <c r="J113" i="80"/>
  <c r="H113" i="80"/>
  <c r="F113" i="80"/>
  <c r="D113" i="80"/>
  <c r="L112" i="80"/>
  <c r="J112" i="80"/>
  <c r="H112" i="80"/>
  <c r="F112" i="80"/>
  <c r="D112" i="80"/>
  <c r="L111" i="80"/>
  <c r="J111" i="80"/>
  <c r="H111" i="80"/>
  <c r="F111" i="80"/>
  <c r="D111" i="80"/>
  <c r="L95" i="80"/>
  <c r="J95" i="80"/>
  <c r="H95" i="80"/>
  <c r="F95" i="80"/>
  <c r="D95" i="80"/>
  <c r="L94" i="80"/>
  <c r="J94" i="80"/>
  <c r="H94" i="80"/>
  <c r="F94" i="80"/>
  <c r="D94" i="80"/>
  <c r="L93" i="80"/>
  <c r="J93" i="80"/>
  <c r="H93" i="80"/>
  <c r="F93" i="80"/>
  <c r="D93" i="80"/>
  <c r="L92" i="80"/>
  <c r="J92" i="80"/>
  <c r="H92" i="80"/>
  <c r="F92" i="80"/>
  <c r="D92" i="80"/>
  <c r="L91" i="80"/>
  <c r="J91" i="80"/>
  <c r="H91" i="80"/>
  <c r="F91" i="80"/>
  <c r="D91" i="80"/>
  <c r="L90" i="80"/>
  <c r="J90" i="80"/>
  <c r="H90" i="80"/>
  <c r="F90" i="80"/>
  <c r="D90" i="80"/>
  <c r="L89" i="80"/>
  <c r="J89" i="80"/>
  <c r="H89" i="80"/>
  <c r="F89" i="80"/>
  <c r="D89" i="80"/>
  <c r="L88" i="80"/>
  <c r="J88" i="80"/>
  <c r="H88" i="80"/>
  <c r="F88" i="80"/>
  <c r="D88" i="80"/>
  <c r="L87" i="80"/>
  <c r="J87" i="80"/>
  <c r="H87" i="80"/>
  <c r="F87" i="80"/>
  <c r="D87" i="80"/>
  <c r="L86" i="80"/>
  <c r="J86" i="80"/>
  <c r="H86" i="80"/>
  <c r="F86" i="80"/>
  <c r="D86" i="80"/>
  <c r="L85" i="80"/>
  <c r="J85" i="80"/>
  <c r="H85" i="80"/>
  <c r="F85" i="80"/>
  <c r="D85" i="80"/>
  <c r="L84" i="80"/>
  <c r="J84" i="80"/>
  <c r="H84" i="80"/>
  <c r="F84" i="80"/>
  <c r="D84" i="80"/>
  <c r="L83" i="80"/>
  <c r="J83" i="80"/>
  <c r="H83" i="80"/>
  <c r="F83" i="80"/>
  <c r="D83" i="80"/>
  <c r="L82" i="80"/>
  <c r="J82" i="80"/>
  <c r="H82" i="80"/>
  <c r="F82" i="80"/>
  <c r="D82" i="80"/>
  <c r="L81" i="80"/>
  <c r="J81" i="80"/>
  <c r="H81" i="80"/>
  <c r="F81" i="80"/>
  <c r="D81" i="80"/>
  <c r="L80" i="80"/>
  <c r="J80" i="80"/>
  <c r="H80" i="80"/>
  <c r="F80" i="80"/>
  <c r="D80" i="80"/>
  <c r="L79" i="80"/>
  <c r="J79" i="80"/>
  <c r="H79" i="80"/>
  <c r="F79" i="80"/>
  <c r="D79" i="80"/>
  <c r="L78" i="80"/>
  <c r="J78" i="80"/>
  <c r="H78" i="80"/>
  <c r="F78" i="80"/>
  <c r="D78" i="80"/>
  <c r="L77" i="80"/>
  <c r="J77" i="80"/>
  <c r="H77" i="80"/>
  <c r="F77" i="80"/>
  <c r="D77" i="80"/>
  <c r="R161" i="103"/>
  <c r="P161" i="103"/>
  <c r="N161" i="103"/>
  <c r="L161" i="103"/>
  <c r="J161" i="103"/>
  <c r="H161" i="103"/>
  <c r="F161" i="103"/>
  <c r="D161" i="103"/>
  <c r="R160" i="103"/>
  <c r="P160" i="103"/>
  <c r="N160" i="103"/>
  <c r="L160" i="103"/>
  <c r="J160" i="103"/>
  <c r="H160" i="103"/>
  <c r="F160" i="103"/>
  <c r="D160" i="103"/>
  <c r="R159" i="103"/>
  <c r="P159" i="103"/>
  <c r="N159" i="103"/>
  <c r="L159" i="103"/>
  <c r="J159" i="103"/>
  <c r="H159" i="103"/>
  <c r="F159" i="103"/>
  <c r="D159" i="103"/>
  <c r="R158" i="103"/>
  <c r="P158" i="103"/>
  <c r="N158" i="103"/>
  <c r="L158" i="103"/>
  <c r="J158" i="103"/>
  <c r="H158" i="103"/>
  <c r="F158" i="103"/>
  <c r="D158" i="103"/>
  <c r="R157" i="103"/>
  <c r="P157" i="103"/>
  <c r="N157" i="103"/>
  <c r="L157" i="103"/>
  <c r="J157" i="103"/>
  <c r="H157" i="103"/>
  <c r="F157" i="103"/>
  <c r="D157" i="103"/>
  <c r="R156" i="103"/>
  <c r="P156" i="103"/>
  <c r="N156" i="103"/>
  <c r="L156" i="103"/>
  <c r="J156" i="103"/>
  <c r="H156" i="103"/>
  <c r="F156" i="103"/>
  <c r="D156" i="103"/>
  <c r="R155" i="103"/>
  <c r="P155" i="103"/>
  <c r="N155" i="103"/>
  <c r="L155" i="103"/>
  <c r="J155" i="103"/>
  <c r="H155" i="103"/>
  <c r="F155" i="103"/>
  <c r="D155" i="103"/>
  <c r="R154" i="103"/>
  <c r="P154" i="103"/>
  <c r="N154" i="103"/>
  <c r="L154" i="103"/>
  <c r="J154" i="103"/>
  <c r="H154" i="103"/>
  <c r="F154" i="103"/>
  <c r="D154" i="103"/>
  <c r="R153" i="103"/>
  <c r="P153" i="103"/>
  <c r="N153" i="103"/>
  <c r="L153" i="103"/>
  <c r="J153" i="103"/>
  <c r="H153" i="103"/>
  <c r="F153" i="103"/>
  <c r="D153" i="103"/>
  <c r="R152" i="103"/>
  <c r="P152" i="103"/>
  <c r="N152" i="103"/>
  <c r="L152" i="103"/>
  <c r="J152" i="103"/>
  <c r="H152" i="103"/>
  <c r="F152" i="103"/>
  <c r="D152" i="103"/>
  <c r="R151" i="103"/>
  <c r="P151" i="103"/>
  <c r="N151" i="103"/>
  <c r="L151" i="103"/>
  <c r="J151" i="103"/>
  <c r="H151" i="103"/>
  <c r="F151" i="103"/>
  <c r="D151" i="103"/>
  <c r="R150" i="103"/>
  <c r="P150" i="103"/>
  <c r="N150" i="103"/>
  <c r="L150" i="103"/>
  <c r="J150" i="103"/>
  <c r="H150" i="103"/>
  <c r="F150" i="103"/>
  <c r="D150" i="103"/>
  <c r="R149" i="103"/>
  <c r="P149" i="103"/>
  <c r="N149" i="103"/>
  <c r="L149" i="103"/>
  <c r="J149" i="103"/>
  <c r="H149" i="103"/>
  <c r="F149" i="103"/>
  <c r="D149" i="103"/>
  <c r="R148" i="103"/>
  <c r="P148" i="103"/>
  <c r="N148" i="103"/>
  <c r="L148" i="103"/>
  <c r="J148" i="103"/>
  <c r="H148" i="103"/>
  <c r="F148" i="103"/>
  <c r="D148" i="103"/>
  <c r="R147" i="103"/>
  <c r="P147" i="103"/>
  <c r="N147" i="103"/>
  <c r="L147" i="103"/>
  <c r="J147" i="103"/>
  <c r="H147" i="103"/>
  <c r="F147" i="103"/>
  <c r="D147" i="103"/>
  <c r="R146" i="103"/>
  <c r="P146" i="103"/>
  <c r="N146" i="103"/>
  <c r="L146" i="103"/>
  <c r="J146" i="103"/>
  <c r="H146" i="103"/>
  <c r="F146" i="103"/>
  <c r="D146" i="103"/>
  <c r="R145" i="103"/>
  <c r="P145" i="103"/>
  <c r="N145" i="103"/>
  <c r="L145" i="103"/>
  <c r="J145" i="103"/>
  <c r="H145" i="103"/>
  <c r="F145" i="103"/>
  <c r="D145" i="103"/>
  <c r="R144" i="103"/>
  <c r="P144" i="103"/>
  <c r="N144" i="103"/>
  <c r="L144" i="103"/>
  <c r="J144" i="103"/>
  <c r="H144" i="103"/>
  <c r="F144" i="103"/>
  <c r="D144" i="103"/>
  <c r="R143" i="103"/>
  <c r="P143" i="103"/>
  <c r="N143" i="103"/>
  <c r="L143" i="103"/>
  <c r="J143" i="103"/>
  <c r="H143" i="103"/>
  <c r="F143" i="103"/>
  <c r="D143" i="103"/>
  <c r="R129" i="103"/>
  <c r="P129" i="103"/>
  <c r="N129" i="103"/>
  <c r="L129" i="103"/>
  <c r="J129" i="103"/>
  <c r="H129" i="103"/>
  <c r="F129" i="103"/>
  <c r="D129" i="103"/>
  <c r="R128" i="103"/>
  <c r="P128" i="103"/>
  <c r="N128" i="103"/>
  <c r="L128" i="103"/>
  <c r="J128" i="103"/>
  <c r="H128" i="103"/>
  <c r="F128" i="103"/>
  <c r="D128" i="103"/>
  <c r="R127" i="103"/>
  <c r="P127" i="103"/>
  <c r="N127" i="103"/>
  <c r="L127" i="103"/>
  <c r="J127" i="103"/>
  <c r="H127" i="103"/>
  <c r="F127" i="103"/>
  <c r="D127" i="103"/>
  <c r="R126" i="103"/>
  <c r="P126" i="103"/>
  <c r="N126" i="103"/>
  <c r="L126" i="103"/>
  <c r="J126" i="103"/>
  <c r="H126" i="103"/>
  <c r="F126" i="103"/>
  <c r="D126" i="103"/>
  <c r="R125" i="103"/>
  <c r="P125" i="103"/>
  <c r="N125" i="103"/>
  <c r="L125" i="103"/>
  <c r="J125" i="103"/>
  <c r="H125" i="103"/>
  <c r="F125" i="103"/>
  <c r="D125" i="103"/>
  <c r="R124" i="103"/>
  <c r="P124" i="103"/>
  <c r="N124" i="103"/>
  <c r="L124" i="103"/>
  <c r="J124" i="103"/>
  <c r="H124" i="103"/>
  <c r="F124" i="103"/>
  <c r="D124" i="103"/>
  <c r="R123" i="103"/>
  <c r="P123" i="103"/>
  <c r="N123" i="103"/>
  <c r="L123" i="103"/>
  <c r="J123" i="103"/>
  <c r="H123" i="103"/>
  <c r="F123" i="103"/>
  <c r="D123" i="103"/>
  <c r="N122" i="103"/>
  <c r="L122" i="103"/>
  <c r="J122" i="103"/>
  <c r="H122" i="103"/>
  <c r="F122" i="103"/>
  <c r="D122" i="103"/>
  <c r="N121" i="103"/>
  <c r="L121" i="103"/>
  <c r="J121" i="103"/>
  <c r="H121" i="103"/>
  <c r="F121" i="103"/>
  <c r="D121" i="103"/>
  <c r="R120" i="103"/>
  <c r="P120" i="103"/>
  <c r="N120" i="103"/>
  <c r="L120" i="103"/>
  <c r="J120" i="103"/>
  <c r="H120" i="103"/>
  <c r="F120" i="103"/>
  <c r="D120" i="103"/>
  <c r="R119" i="103"/>
  <c r="P119" i="103"/>
  <c r="N119" i="103"/>
  <c r="L119" i="103"/>
  <c r="J119" i="103"/>
  <c r="H119" i="103"/>
  <c r="F119" i="103"/>
  <c r="D119" i="103"/>
  <c r="R118" i="103"/>
  <c r="P118" i="103"/>
  <c r="N118" i="103"/>
  <c r="L118" i="103"/>
  <c r="J118" i="103"/>
  <c r="H118" i="103"/>
  <c r="F118" i="103"/>
  <c r="D118" i="103"/>
  <c r="R117" i="103"/>
  <c r="P117" i="103"/>
  <c r="N117" i="103"/>
  <c r="L117" i="103"/>
  <c r="J117" i="103"/>
  <c r="H117" i="103"/>
  <c r="F117" i="103"/>
  <c r="D117" i="103"/>
  <c r="R116" i="103"/>
  <c r="P116" i="103"/>
  <c r="N116" i="103"/>
  <c r="L116" i="103"/>
  <c r="J116" i="103"/>
  <c r="H116" i="103"/>
  <c r="F116" i="103"/>
  <c r="D116" i="103"/>
  <c r="R115" i="103"/>
  <c r="P115" i="103"/>
  <c r="N115" i="103"/>
  <c r="L115" i="103"/>
  <c r="J115" i="103"/>
  <c r="H115" i="103"/>
  <c r="F115" i="103"/>
  <c r="D115" i="103"/>
  <c r="R114" i="103"/>
  <c r="P114" i="103"/>
  <c r="N114" i="103"/>
  <c r="L114" i="103"/>
  <c r="J114" i="103"/>
  <c r="H114" i="103"/>
  <c r="F114" i="103"/>
  <c r="D114" i="103"/>
  <c r="R113" i="103"/>
  <c r="P113" i="103"/>
  <c r="N113" i="103"/>
  <c r="L113" i="103"/>
  <c r="J113" i="103"/>
  <c r="H113" i="103"/>
  <c r="F113" i="103"/>
  <c r="D113" i="103"/>
  <c r="R112" i="103"/>
  <c r="P112" i="103"/>
  <c r="N112" i="103"/>
  <c r="L112" i="103"/>
  <c r="J112" i="103"/>
  <c r="H112" i="103"/>
  <c r="F112" i="103"/>
  <c r="D112" i="103"/>
  <c r="R111" i="103"/>
  <c r="P111" i="103"/>
  <c r="N111" i="103"/>
  <c r="L111" i="103"/>
  <c r="J111" i="103"/>
  <c r="H111" i="103"/>
  <c r="F111" i="103"/>
  <c r="D111" i="103"/>
  <c r="F96" i="103"/>
  <c r="D96" i="103"/>
  <c r="F95" i="103"/>
  <c r="D95" i="103"/>
  <c r="F94" i="103"/>
  <c r="D94" i="103"/>
  <c r="F92" i="103"/>
  <c r="D92" i="103"/>
  <c r="F91" i="103"/>
  <c r="D91" i="103"/>
  <c r="F90" i="103"/>
  <c r="D90" i="103"/>
  <c r="F89" i="103"/>
  <c r="D89" i="103"/>
  <c r="F88" i="103"/>
  <c r="D88" i="103"/>
  <c r="F87" i="103"/>
  <c r="D87" i="103"/>
  <c r="F86" i="103"/>
  <c r="D86" i="103"/>
  <c r="F84" i="103"/>
  <c r="D84" i="103"/>
  <c r="F81" i="103"/>
  <c r="D81" i="103"/>
  <c r="F80" i="103"/>
  <c r="D80" i="103"/>
  <c r="F79" i="103"/>
  <c r="D79" i="103"/>
  <c r="F78" i="103"/>
  <c r="D78" i="103"/>
  <c r="H56" i="74"/>
  <c r="F56" i="74"/>
  <c r="D56" i="74"/>
  <c r="H55" i="74"/>
  <c r="F55" i="74"/>
  <c r="D55" i="74"/>
  <c r="H54" i="74"/>
  <c r="F54" i="74"/>
  <c r="D54" i="74"/>
  <c r="H52" i="74"/>
  <c r="F52" i="74"/>
  <c r="D52" i="74"/>
  <c r="H51" i="74"/>
  <c r="F51" i="74"/>
  <c r="D51" i="74"/>
  <c r="H50" i="74"/>
  <c r="F50" i="74"/>
  <c r="D50" i="74"/>
  <c r="H49" i="74"/>
  <c r="H48" i="74"/>
  <c r="F48" i="74"/>
  <c r="D48" i="74"/>
  <c r="H47" i="74"/>
  <c r="F47" i="74"/>
  <c r="D47" i="74"/>
  <c r="H46" i="74"/>
  <c r="F46" i="74"/>
  <c r="D46" i="74"/>
  <c r="H44" i="74"/>
  <c r="F44" i="74"/>
  <c r="D44" i="74"/>
  <c r="H43" i="74"/>
  <c r="H42" i="74"/>
  <c r="F42" i="74"/>
  <c r="D42" i="74"/>
  <c r="H41" i="74"/>
  <c r="F41" i="74"/>
  <c r="D41" i="74"/>
  <c r="H40" i="74"/>
  <c r="F40" i="74"/>
  <c r="D40" i="74"/>
  <c r="H39" i="74"/>
  <c r="F39" i="74"/>
  <c r="D39" i="74"/>
  <c r="H38" i="74"/>
  <c r="F38" i="74"/>
  <c r="D38" i="74"/>
  <c r="V231" i="102"/>
  <c r="T231" i="102"/>
  <c r="R231" i="102"/>
  <c r="P231" i="102"/>
  <c r="N231" i="102"/>
  <c r="L231" i="102"/>
  <c r="J231" i="102"/>
  <c r="H231" i="102"/>
  <c r="F231" i="102"/>
  <c r="D231" i="102"/>
  <c r="V230" i="102"/>
  <c r="T230" i="102"/>
  <c r="R230" i="102"/>
  <c r="P230" i="102"/>
  <c r="N230" i="102"/>
  <c r="L230" i="102"/>
  <c r="J230" i="102"/>
  <c r="H230" i="102"/>
  <c r="F230" i="102"/>
  <c r="D230" i="102"/>
  <c r="V229" i="102"/>
  <c r="T229" i="102"/>
  <c r="R229" i="102"/>
  <c r="P229" i="102"/>
  <c r="N229" i="102"/>
  <c r="L229" i="102"/>
  <c r="J229" i="102"/>
  <c r="H229" i="102"/>
  <c r="F229" i="102"/>
  <c r="D229" i="102"/>
  <c r="V228" i="102"/>
  <c r="T228" i="102"/>
  <c r="R228" i="102"/>
  <c r="P228" i="102"/>
  <c r="N228" i="102"/>
  <c r="L228" i="102"/>
  <c r="J228" i="102"/>
  <c r="H228" i="102"/>
  <c r="F228" i="102"/>
  <c r="D228" i="102"/>
  <c r="V227" i="102"/>
  <c r="T227" i="102"/>
  <c r="R227" i="102"/>
  <c r="P227" i="102"/>
  <c r="N227" i="102"/>
  <c r="L227" i="102"/>
  <c r="J227" i="102"/>
  <c r="H227" i="102"/>
  <c r="F227" i="102"/>
  <c r="D227" i="102"/>
  <c r="V226" i="102"/>
  <c r="T226" i="102"/>
  <c r="R226" i="102"/>
  <c r="P226" i="102"/>
  <c r="N226" i="102"/>
  <c r="L226" i="102"/>
  <c r="J226" i="102"/>
  <c r="H226" i="102"/>
  <c r="F226" i="102"/>
  <c r="D226" i="102"/>
  <c r="V225" i="102"/>
  <c r="T225" i="102"/>
  <c r="R225" i="102"/>
  <c r="P225" i="102"/>
  <c r="N225" i="102"/>
  <c r="L225" i="102"/>
  <c r="J225" i="102"/>
  <c r="H225" i="102"/>
  <c r="F225" i="102"/>
  <c r="D225" i="102"/>
  <c r="V224" i="102"/>
  <c r="T224" i="102"/>
  <c r="R224" i="102"/>
  <c r="P224" i="102"/>
  <c r="N224" i="102"/>
  <c r="L224" i="102"/>
  <c r="J224" i="102"/>
  <c r="H224" i="102"/>
  <c r="F224" i="102"/>
  <c r="D224" i="102"/>
  <c r="V223" i="102"/>
  <c r="T223" i="102"/>
  <c r="R223" i="102"/>
  <c r="P223" i="102"/>
  <c r="N223" i="102"/>
  <c r="L223" i="102"/>
  <c r="J223" i="102"/>
  <c r="H223" i="102"/>
  <c r="F223" i="102"/>
  <c r="D223" i="102"/>
  <c r="V222" i="102"/>
  <c r="T222" i="102"/>
  <c r="R222" i="102"/>
  <c r="P222" i="102"/>
  <c r="N222" i="102"/>
  <c r="L222" i="102"/>
  <c r="J222" i="102"/>
  <c r="H222" i="102"/>
  <c r="F222" i="102"/>
  <c r="D222" i="102"/>
  <c r="V221" i="102"/>
  <c r="T221" i="102"/>
  <c r="R221" i="102"/>
  <c r="P221" i="102"/>
  <c r="N221" i="102"/>
  <c r="L221" i="102"/>
  <c r="J221" i="102"/>
  <c r="H221" i="102"/>
  <c r="F221" i="102"/>
  <c r="D221" i="102"/>
  <c r="V220" i="102"/>
  <c r="T220" i="102"/>
  <c r="R220" i="102"/>
  <c r="P220" i="102"/>
  <c r="N220" i="102"/>
  <c r="L220" i="102"/>
  <c r="J220" i="102"/>
  <c r="H220" i="102"/>
  <c r="F220" i="102"/>
  <c r="D220" i="102"/>
  <c r="V219" i="102"/>
  <c r="T219" i="102"/>
  <c r="R219" i="102"/>
  <c r="P219" i="102"/>
  <c r="N219" i="102"/>
  <c r="L219" i="102"/>
  <c r="J219" i="102"/>
  <c r="H219" i="102"/>
  <c r="F219" i="102"/>
  <c r="D219" i="102"/>
  <c r="V218" i="102"/>
  <c r="T218" i="102"/>
  <c r="R218" i="102"/>
  <c r="P218" i="102"/>
  <c r="N218" i="102"/>
  <c r="L218" i="102"/>
  <c r="J218" i="102"/>
  <c r="H218" i="102"/>
  <c r="F218" i="102"/>
  <c r="D218" i="102"/>
  <c r="V217" i="102"/>
  <c r="T217" i="102"/>
  <c r="R217" i="102"/>
  <c r="P217" i="102"/>
  <c r="N217" i="102"/>
  <c r="L217" i="102"/>
  <c r="J217" i="102"/>
  <c r="H217" i="102"/>
  <c r="F217" i="102"/>
  <c r="D217" i="102"/>
  <c r="V216" i="102"/>
  <c r="T216" i="102"/>
  <c r="R216" i="102"/>
  <c r="P216" i="102"/>
  <c r="N216" i="102"/>
  <c r="L216" i="102"/>
  <c r="J216" i="102"/>
  <c r="H216" i="102"/>
  <c r="F216" i="102"/>
  <c r="D216" i="102"/>
  <c r="V215" i="102"/>
  <c r="T215" i="102"/>
  <c r="R215" i="102"/>
  <c r="P215" i="102"/>
  <c r="N215" i="102"/>
  <c r="L215" i="102"/>
  <c r="J215" i="102"/>
  <c r="H215" i="102"/>
  <c r="F215" i="102"/>
  <c r="D215" i="102"/>
  <c r="V214" i="102"/>
  <c r="T214" i="102"/>
  <c r="R214" i="102"/>
  <c r="P214" i="102"/>
  <c r="N214" i="102"/>
  <c r="L214" i="102"/>
  <c r="J214" i="102"/>
  <c r="H214" i="102"/>
  <c r="F214" i="102"/>
  <c r="D214" i="102"/>
  <c r="V213" i="102"/>
  <c r="T213" i="102"/>
  <c r="R213" i="102"/>
  <c r="P213" i="102"/>
  <c r="N213" i="102"/>
  <c r="L213" i="102"/>
  <c r="J213" i="102"/>
  <c r="H213" i="102"/>
  <c r="F213" i="102"/>
  <c r="D213" i="102"/>
  <c r="V203" i="102"/>
  <c r="T203" i="102"/>
  <c r="R203" i="102"/>
  <c r="P203" i="102"/>
  <c r="N203" i="102"/>
  <c r="L203" i="102"/>
  <c r="J203" i="102"/>
  <c r="H203" i="102"/>
  <c r="F203" i="102"/>
  <c r="D203" i="102"/>
  <c r="V202" i="102"/>
  <c r="T202" i="102"/>
  <c r="R202" i="102"/>
  <c r="P202" i="102"/>
  <c r="N202" i="102"/>
  <c r="L202" i="102"/>
  <c r="J202" i="102"/>
  <c r="H202" i="102"/>
  <c r="F202" i="102"/>
  <c r="D202" i="102"/>
  <c r="V201" i="102"/>
  <c r="T201" i="102"/>
  <c r="R201" i="102"/>
  <c r="P201" i="102"/>
  <c r="N201" i="102"/>
  <c r="L201" i="102"/>
  <c r="J201" i="102"/>
  <c r="H201" i="102"/>
  <c r="F201" i="102"/>
  <c r="D201" i="102"/>
  <c r="V200" i="102"/>
  <c r="T200" i="102"/>
  <c r="P200" i="102"/>
  <c r="N200" i="102"/>
  <c r="L200" i="102"/>
  <c r="J200" i="102"/>
  <c r="H200" i="102"/>
  <c r="F200" i="102"/>
  <c r="D200" i="102"/>
  <c r="V199" i="102"/>
  <c r="T199" i="102"/>
  <c r="R199" i="102"/>
  <c r="P199" i="102"/>
  <c r="N199" i="102"/>
  <c r="L199" i="102"/>
  <c r="J199" i="102"/>
  <c r="H199" i="102"/>
  <c r="F199" i="102"/>
  <c r="D199" i="102"/>
  <c r="V198" i="102"/>
  <c r="T198" i="102"/>
  <c r="R198" i="102"/>
  <c r="P198" i="102"/>
  <c r="N198" i="102"/>
  <c r="L198" i="102"/>
  <c r="J198" i="102"/>
  <c r="H198" i="102"/>
  <c r="D198" i="102"/>
  <c r="V197" i="102"/>
  <c r="T197" i="102"/>
  <c r="R197" i="102"/>
  <c r="P197" i="102"/>
  <c r="N197" i="102"/>
  <c r="L197" i="102"/>
  <c r="J197" i="102"/>
  <c r="H197" i="102"/>
  <c r="F197" i="102"/>
  <c r="D197" i="102"/>
  <c r="V196" i="102"/>
  <c r="T196" i="102"/>
  <c r="R196" i="102"/>
  <c r="P196" i="102"/>
  <c r="N196" i="102"/>
  <c r="J196" i="102"/>
  <c r="H196" i="102"/>
  <c r="F196" i="102"/>
  <c r="D196" i="102"/>
  <c r="V195" i="102"/>
  <c r="T195" i="102"/>
  <c r="R195" i="102"/>
  <c r="P195" i="102"/>
  <c r="N195" i="102"/>
  <c r="L195" i="102"/>
  <c r="J195" i="102"/>
  <c r="H195" i="102"/>
  <c r="F195" i="102"/>
  <c r="D195" i="102"/>
  <c r="V194" i="102"/>
  <c r="T194" i="102"/>
  <c r="P194" i="102"/>
  <c r="N194" i="102"/>
  <c r="L194" i="102"/>
  <c r="J194" i="102"/>
  <c r="H194" i="102"/>
  <c r="D194" i="102"/>
  <c r="V193" i="102"/>
  <c r="T193" i="102"/>
  <c r="R193" i="102"/>
  <c r="P193" i="102"/>
  <c r="N193" i="102"/>
  <c r="L193" i="102"/>
  <c r="J193" i="102"/>
  <c r="H193" i="102"/>
  <c r="F193" i="102"/>
  <c r="D193" i="102"/>
  <c r="V192" i="102"/>
  <c r="T192" i="102"/>
  <c r="R192" i="102"/>
  <c r="P192" i="102"/>
  <c r="N192" i="102"/>
  <c r="L192" i="102"/>
  <c r="J192" i="102"/>
  <c r="H192" i="102"/>
  <c r="F192" i="102"/>
  <c r="D192" i="102"/>
  <c r="V191" i="102"/>
  <c r="T191" i="102"/>
  <c r="R191" i="102"/>
  <c r="P191" i="102"/>
  <c r="N191" i="102"/>
  <c r="L191" i="102"/>
  <c r="J191" i="102"/>
  <c r="H191" i="102"/>
  <c r="F191" i="102"/>
  <c r="D191" i="102"/>
  <c r="V190" i="102"/>
  <c r="T190" i="102"/>
  <c r="R190" i="102"/>
  <c r="P190" i="102"/>
  <c r="N190" i="102"/>
  <c r="L190" i="102"/>
  <c r="J190" i="102"/>
  <c r="H190" i="102"/>
  <c r="F190" i="102"/>
  <c r="D190" i="102"/>
  <c r="V189" i="102"/>
  <c r="T189" i="102"/>
  <c r="R189" i="102"/>
  <c r="P189" i="102"/>
  <c r="N189" i="102"/>
  <c r="L189" i="102"/>
  <c r="J189" i="102"/>
  <c r="H189" i="102"/>
  <c r="F189" i="102"/>
  <c r="D189" i="102"/>
  <c r="V188" i="102"/>
  <c r="R188" i="102"/>
  <c r="P188" i="102"/>
  <c r="N188" i="102"/>
  <c r="L188" i="102"/>
  <c r="J188" i="102"/>
  <c r="H188" i="102"/>
  <c r="F188" i="102"/>
  <c r="D188" i="102"/>
  <c r="V187" i="102"/>
  <c r="T187" i="102"/>
  <c r="R187" i="102"/>
  <c r="P187" i="102"/>
  <c r="L187" i="102"/>
  <c r="J187" i="102"/>
  <c r="H187" i="102"/>
  <c r="F187" i="102"/>
  <c r="D187" i="102"/>
  <c r="V186" i="102"/>
  <c r="T186" i="102"/>
  <c r="R186" i="102"/>
  <c r="P186" i="102"/>
  <c r="N186" i="102"/>
  <c r="L186" i="102"/>
  <c r="J186" i="102"/>
  <c r="H186" i="102"/>
  <c r="F186" i="102"/>
  <c r="D186" i="102"/>
  <c r="V185" i="102"/>
  <c r="T185" i="102"/>
  <c r="R185" i="102"/>
  <c r="P185" i="102"/>
  <c r="N185" i="102"/>
  <c r="L185" i="102"/>
  <c r="J185" i="102"/>
  <c r="H185" i="102"/>
  <c r="F185" i="102"/>
  <c r="D185" i="102"/>
  <c r="D157" i="102"/>
  <c r="AH117" i="102"/>
  <c r="AI114" i="102"/>
  <c r="AH114" i="102"/>
  <c r="AI113" i="102"/>
  <c r="AH113" i="102"/>
  <c r="AI112" i="102"/>
  <c r="AH112" i="102"/>
  <c r="AI111" i="102"/>
  <c r="AH111" i="102"/>
  <c r="AI110" i="102"/>
  <c r="AH110" i="102"/>
  <c r="AI109" i="102"/>
  <c r="AH109" i="102"/>
  <c r="AI108" i="102"/>
  <c r="AH108" i="102"/>
  <c r="AI107" i="102"/>
  <c r="AH107" i="102"/>
  <c r="AI106" i="102"/>
  <c r="AH106" i="102"/>
  <c r="AI105" i="102"/>
  <c r="AH105" i="102"/>
  <c r="AI104" i="102"/>
  <c r="AH104" i="102"/>
  <c r="AI103" i="102"/>
  <c r="AH103" i="102"/>
  <c r="AI102" i="102"/>
  <c r="AH102" i="102"/>
  <c r="AI101" i="102"/>
  <c r="AH101" i="102"/>
  <c r="AI100" i="102"/>
  <c r="AH100" i="102"/>
  <c r="AI99" i="102"/>
  <c r="AH99" i="102"/>
  <c r="L87" i="102"/>
  <c r="J87" i="102"/>
  <c r="H87" i="102"/>
  <c r="F87" i="102"/>
  <c r="D87" i="102"/>
  <c r="L86" i="102"/>
  <c r="J86" i="102"/>
  <c r="H86" i="102"/>
  <c r="F86" i="102"/>
  <c r="D86" i="102"/>
  <c r="L85" i="102"/>
  <c r="J85" i="102"/>
  <c r="H85" i="102"/>
  <c r="F85" i="102"/>
  <c r="D85" i="102"/>
  <c r="L83" i="102"/>
  <c r="J83" i="102"/>
  <c r="H83" i="102"/>
  <c r="F83" i="102"/>
  <c r="D83" i="102"/>
  <c r="L82" i="102"/>
  <c r="J82" i="102"/>
  <c r="H82" i="102"/>
  <c r="F82" i="102"/>
  <c r="D82" i="102"/>
  <c r="L81" i="102"/>
  <c r="J81" i="102"/>
  <c r="H81" i="102"/>
  <c r="F81" i="102"/>
  <c r="D81" i="102"/>
  <c r="L80" i="102"/>
  <c r="J80" i="102"/>
  <c r="H80" i="102"/>
  <c r="F80" i="102"/>
  <c r="D80" i="102"/>
  <c r="L79" i="102"/>
  <c r="J79" i="102"/>
  <c r="H79" i="102"/>
  <c r="F79" i="102"/>
  <c r="D79" i="102"/>
  <c r="L78" i="102"/>
  <c r="J78" i="102"/>
  <c r="H78" i="102"/>
  <c r="F78" i="102"/>
  <c r="D78" i="102"/>
  <c r="L77" i="102"/>
  <c r="J77" i="102"/>
  <c r="H77" i="102"/>
  <c r="F77" i="102"/>
  <c r="D77" i="102"/>
  <c r="L75" i="102"/>
  <c r="J75" i="102"/>
  <c r="H75" i="102"/>
  <c r="F75" i="102"/>
  <c r="D75" i="102"/>
  <c r="L72" i="102"/>
  <c r="J72" i="102"/>
  <c r="H72" i="102"/>
  <c r="F72" i="102"/>
  <c r="D72" i="102"/>
  <c r="L71" i="102"/>
  <c r="J71" i="102"/>
  <c r="H71" i="102"/>
  <c r="F71" i="102"/>
  <c r="D71" i="102"/>
  <c r="L70" i="102"/>
  <c r="J70" i="102"/>
  <c r="H70" i="102"/>
  <c r="F70" i="102"/>
  <c r="D70" i="102"/>
  <c r="L69" i="102"/>
  <c r="J69" i="102"/>
  <c r="H69" i="102"/>
  <c r="F69" i="102"/>
  <c r="D69" i="102"/>
  <c r="L57" i="102"/>
  <c r="J57" i="102"/>
  <c r="H57" i="102"/>
  <c r="F57" i="102"/>
  <c r="D57" i="102"/>
  <c r="L56" i="102"/>
  <c r="J56" i="102"/>
  <c r="H56" i="102"/>
  <c r="F56" i="102"/>
  <c r="D56" i="102"/>
  <c r="L55" i="102"/>
  <c r="J55" i="102"/>
  <c r="H55" i="102"/>
  <c r="F55" i="102"/>
  <c r="D55" i="102"/>
  <c r="L54" i="102"/>
  <c r="H54" i="102"/>
  <c r="F54" i="102"/>
  <c r="L53" i="102"/>
  <c r="J53" i="102"/>
  <c r="H53" i="102"/>
  <c r="F53" i="102"/>
  <c r="D53" i="102"/>
  <c r="L52" i="102"/>
  <c r="J52" i="102"/>
  <c r="H52" i="102"/>
  <c r="F52" i="102"/>
  <c r="D52" i="102"/>
  <c r="L51" i="102"/>
  <c r="J51" i="102"/>
  <c r="H51" i="102"/>
  <c r="F51" i="102"/>
  <c r="D51" i="102"/>
  <c r="L50" i="102"/>
  <c r="J50" i="102"/>
  <c r="H50" i="102"/>
  <c r="F50" i="102"/>
  <c r="D50" i="102"/>
  <c r="L49" i="102"/>
  <c r="J49" i="102"/>
  <c r="H49" i="102"/>
  <c r="F49" i="102"/>
  <c r="D49" i="102"/>
  <c r="L48" i="102"/>
  <c r="J48" i="102"/>
  <c r="H48" i="102"/>
  <c r="F48" i="102"/>
  <c r="D48" i="102"/>
  <c r="L47" i="102"/>
  <c r="J47" i="102"/>
  <c r="H47" i="102"/>
  <c r="F47" i="102"/>
  <c r="D47" i="102"/>
  <c r="L46" i="102"/>
  <c r="H46" i="102"/>
  <c r="F46" i="102"/>
  <c r="L45" i="102"/>
  <c r="J45" i="102"/>
  <c r="H45" i="102"/>
  <c r="F45" i="102"/>
  <c r="D45" i="102"/>
  <c r="L44" i="102"/>
  <c r="J44" i="102"/>
  <c r="H44" i="102"/>
  <c r="F44" i="102"/>
  <c r="D44" i="102"/>
  <c r="L43" i="102"/>
  <c r="J43" i="102"/>
  <c r="H43" i="102"/>
  <c r="F43" i="102"/>
  <c r="D43" i="102"/>
  <c r="L42" i="102"/>
  <c r="J42" i="102"/>
  <c r="H42" i="102"/>
  <c r="F42" i="102"/>
  <c r="D42" i="102"/>
  <c r="L41" i="102"/>
  <c r="J41" i="102"/>
  <c r="H41" i="102"/>
  <c r="F41" i="102"/>
  <c r="D41" i="102"/>
  <c r="L40" i="102"/>
  <c r="J40" i="102"/>
  <c r="H40" i="102"/>
  <c r="F40" i="102"/>
  <c r="D40" i="102"/>
  <c r="L39" i="102"/>
  <c r="J39" i="102"/>
  <c r="H39" i="102"/>
  <c r="F39" i="102"/>
  <c r="D39" i="102"/>
  <c r="AG152" i="101"/>
  <c r="AE152" i="101"/>
  <c r="AC152" i="101"/>
  <c r="AA152" i="101"/>
  <c r="Y152" i="101"/>
  <c r="W152" i="101"/>
  <c r="B152" i="101"/>
  <c r="T152" i="101" s="1"/>
  <c r="E152" i="101"/>
  <c r="R152" i="101"/>
  <c r="P152" i="101"/>
  <c r="N152" i="101"/>
  <c r="L152" i="101"/>
  <c r="J152" i="101"/>
  <c r="H152" i="101"/>
  <c r="AG151" i="101"/>
  <c r="AE151" i="101"/>
  <c r="AC151" i="101"/>
  <c r="AA151" i="101"/>
  <c r="Y151" i="101"/>
  <c r="W151" i="101"/>
  <c r="B151" i="101"/>
  <c r="E151" i="101"/>
  <c r="R151" i="101"/>
  <c r="P151" i="101"/>
  <c r="N151" i="101"/>
  <c r="L151" i="101"/>
  <c r="J151" i="101"/>
  <c r="H151" i="101"/>
  <c r="AG150" i="101"/>
  <c r="AE150" i="101"/>
  <c r="AC150" i="101"/>
  <c r="AA150" i="101"/>
  <c r="Y150" i="101"/>
  <c r="W150" i="101"/>
  <c r="B150" i="101"/>
  <c r="T150" i="101"/>
  <c r="R150" i="101"/>
  <c r="P150" i="101"/>
  <c r="N150" i="101"/>
  <c r="L150" i="101"/>
  <c r="J150" i="101"/>
  <c r="H150" i="101"/>
  <c r="AG149" i="101"/>
  <c r="AE149" i="101"/>
  <c r="AC149" i="101"/>
  <c r="AA149" i="101"/>
  <c r="Y149" i="101"/>
  <c r="W149" i="101"/>
  <c r="B149" i="101"/>
  <c r="E149" i="101" s="1"/>
  <c r="R149" i="101"/>
  <c r="P149" i="101"/>
  <c r="N149" i="101"/>
  <c r="L149" i="101"/>
  <c r="J149" i="101"/>
  <c r="H149" i="101"/>
  <c r="AG148" i="101"/>
  <c r="AE148" i="101"/>
  <c r="AC148" i="101"/>
  <c r="AA148" i="101"/>
  <c r="Y148" i="101"/>
  <c r="W148" i="101"/>
  <c r="B148" i="101"/>
  <c r="E148" i="101" s="1"/>
  <c r="T148" i="101"/>
  <c r="R148" i="101"/>
  <c r="P148" i="101"/>
  <c r="N148" i="101"/>
  <c r="L148" i="101"/>
  <c r="J148" i="101"/>
  <c r="H148" i="101"/>
  <c r="AG147" i="101"/>
  <c r="AE147" i="101"/>
  <c r="AC147" i="101"/>
  <c r="AA147" i="101"/>
  <c r="Y147" i="101"/>
  <c r="W147" i="101"/>
  <c r="B147" i="101"/>
  <c r="E147" i="101"/>
  <c r="R147" i="101"/>
  <c r="P147" i="101"/>
  <c r="N147" i="101"/>
  <c r="L147" i="101"/>
  <c r="J147" i="101"/>
  <c r="H147" i="101"/>
  <c r="AE146" i="101"/>
  <c r="AC146" i="101"/>
  <c r="AA146" i="101"/>
  <c r="Y146" i="101"/>
  <c r="W146" i="101"/>
  <c r="B146" i="101"/>
  <c r="E146" i="101" s="1"/>
  <c r="P146" i="101"/>
  <c r="N146" i="101"/>
  <c r="L146" i="101"/>
  <c r="J146" i="101"/>
  <c r="H146" i="101"/>
  <c r="AG145" i="101"/>
  <c r="AE145" i="101"/>
  <c r="AC145" i="101"/>
  <c r="AA145" i="101"/>
  <c r="Y145" i="101"/>
  <c r="W145" i="101"/>
  <c r="B145" i="101"/>
  <c r="T145" i="101" s="1"/>
  <c r="E145" i="101"/>
  <c r="R145" i="101"/>
  <c r="P145" i="101"/>
  <c r="N145" i="101"/>
  <c r="L145" i="101"/>
  <c r="J145" i="101"/>
  <c r="H145" i="101"/>
  <c r="AG144" i="101"/>
  <c r="AE144" i="101"/>
  <c r="AC144" i="101"/>
  <c r="AA144" i="101"/>
  <c r="Y144" i="101"/>
  <c r="W144" i="101"/>
  <c r="B144" i="101"/>
  <c r="T144" i="101"/>
  <c r="R144" i="101"/>
  <c r="P144" i="101"/>
  <c r="N144" i="101"/>
  <c r="L144" i="101"/>
  <c r="J144" i="101"/>
  <c r="H144" i="101"/>
  <c r="AG143" i="101"/>
  <c r="AE143" i="101"/>
  <c r="AC143" i="101"/>
  <c r="AA143" i="101"/>
  <c r="Y143" i="101"/>
  <c r="W143" i="101"/>
  <c r="B143" i="101"/>
  <c r="E143" i="101"/>
  <c r="R143" i="101"/>
  <c r="P143" i="101"/>
  <c r="N143" i="101"/>
  <c r="L143" i="101"/>
  <c r="J143" i="101"/>
  <c r="H143" i="101"/>
  <c r="AG142" i="101"/>
  <c r="AE142" i="101"/>
  <c r="AC142" i="101"/>
  <c r="AA142" i="101"/>
  <c r="Y142" i="101"/>
  <c r="W142" i="101"/>
  <c r="B142" i="101"/>
  <c r="E142" i="101" s="1"/>
  <c r="R142" i="101"/>
  <c r="P142" i="101"/>
  <c r="N142" i="101"/>
  <c r="L142" i="101"/>
  <c r="J142" i="101"/>
  <c r="H142" i="101"/>
  <c r="AE141" i="101"/>
  <c r="AC141" i="101"/>
  <c r="AA141" i="101"/>
  <c r="Y141" i="101"/>
  <c r="W141" i="101"/>
  <c r="B141" i="101"/>
  <c r="E141" i="101" s="1"/>
  <c r="T141" i="101"/>
  <c r="P141" i="101"/>
  <c r="N141" i="101"/>
  <c r="L141" i="101"/>
  <c r="J141" i="101"/>
  <c r="H141" i="101"/>
  <c r="AG140" i="101"/>
  <c r="AE140" i="101"/>
  <c r="AC140" i="101"/>
  <c r="AA140" i="101"/>
  <c r="Y140" i="101"/>
  <c r="W140" i="101"/>
  <c r="B140" i="101"/>
  <c r="T140" i="101"/>
  <c r="R140" i="101"/>
  <c r="P140" i="101"/>
  <c r="N140" i="101"/>
  <c r="L140" i="101"/>
  <c r="J140" i="101"/>
  <c r="H140" i="101"/>
  <c r="AG139" i="101"/>
  <c r="AE139" i="101"/>
  <c r="AC139" i="101"/>
  <c r="AA139" i="101"/>
  <c r="Y139" i="101"/>
  <c r="W139" i="101"/>
  <c r="B139" i="101"/>
  <c r="T139" i="101" s="1"/>
  <c r="R139" i="101"/>
  <c r="P139" i="101"/>
  <c r="N139" i="101"/>
  <c r="L139" i="101"/>
  <c r="J139" i="101"/>
  <c r="H139" i="101"/>
  <c r="AG138" i="101"/>
  <c r="AE138" i="101"/>
  <c r="AC138" i="101"/>
  <c r="AA138" i="101"/>
  <c r="Y138" i="101"/>
  <c r="W138" i="101"/>
  <c r="B138" i="101"/>
  <c r="T138" i="101" s="1"/>
  <c r="E138" i="101"/>
  <c r="R138" i="101"/>
  <c r="P138" i="101"/>
  <c r="N138" i="101"/>
  <c r="L138" i="101"/>
  <c r="J138" i="101"/>
  <c r="H138" i="101"/>
  <c r="AG137" i="101"/>
  <c r="AE137" i="101"/>
  <c r="AC137" i="101"/>
  <c r="AA137" i="101"/>
  <c r="Y137" i="101"/>
  <c r="W137" i="101"/>
  <c r="B137" i="101"/>
  <c r="E137" i="101"/>
  <c r="R137" i="101"/>
  <c r="P137" i="101"/>
  <c r="N137" i="101"/>
  <c r="L137" i="101"/>
  <c r="J137" i="101"/>
  <c r="H137" i="101"/>
  <c r="AG136" i="101"/>
  <c r="AE136" i="101"/>
  <c r="AC136" i="101"/>
  <c r="AA136" i="101"/>
  <c r="Y136" i="101"/>
  <c r="W136" i="101"/>
  <c r="B136" i="101"/>
  <c r="E136" i="101"/>
  <c r="R136" i="101"/>
  <c r="P136" i="101"/>
  <c r="N136" i="101"/>
  <c r="L136" i="101"/>
  <c r="J136" i="101"/>
  <c r="H136" i="101"/>
  <c r="AG135" i="101"/>
  <c r="AE135" i="101"/>
  <c r="AC135" i="101"/>
  <c r="AA135" i="101"/>
  <c r="Y135" i="101"/>
  <c r="W135" i="101"/>
  <c r="B135" i="101"/>
  <c r="T135" i="101" s="1"/>
  <c r="R135" i="101"/>
  <c r="P135" i="101"/>
  <c r="N135" i="101"/>
  <c r="L135" i="101"/>
  <c r="J135" i="101"/>
  <c r="H135" i="101"/>
  <c r="AG134" i="101"/>
  <c r="AE134" i="101"/>
  <c r="AC134" i="101"/>
  <c r="AA134" i="101"/>
  <c r="Y134" i="101"/>
  <c r="W134" i="101"/>
  <c r="B134" i="101"/>
  <c r="T134" i="101"/>
  <c r="R134" i="101"/>
  <c r="P134" i="101"/>
  <c r="N134" i="101"/>
  <c r="L134" i="101"/>
  <c r="J134" i="101"/>
  <c r="H134" i="101"/>
  <c r="AG122" i="101"/>
  <c r="AE122" i="101"/>
  <c r="AC122" i="101"/>
  <c r="AA122" i="101"/>
  <c r="Y122" i="101"/>
  <c r="W122" i="101"/>
  <c r="T122" i="101"/>
  <c r="R122" i="101"/>
  <c r="P122" i="101"/>
  <c r="L122" i="101"/>
  <c r="J122" i="101"/>
  <c r="H122" i="101"/>
  <c r="E122" i="101"/>
  <c r="AG121" i="101"/>
  <c r="AE121" i="101"/>
  <c r="AC121" i="101"/>
  <c r="AA121" i="101"/>
  <c r="Y121" i="101"/>
  <c r="W121" i="101"/>
  <c r="T121" i="101"/>
  <c r="R121" i="101"/>
  <c r="P121" i="101"/>
  <c r="L121" i="101"/>
  <c r="J121" i="101"/>
  <c r="H121" i="101"/>
  <c r="E121" i="101"/>
  <c r="AG120" i="101"/>
  <c r="AE120" i="101"/>
  <c r="AC120" i="101"/>
  <c r="AA120" i="101"/>
  <c r="Y120" i="101"/>
  <c r="W120" i="101"/>
  <c r="T120" i="101"/>
  <c r="R120" i="101"/>
  <c r="P120" i="101"/>
  <c r="L120" i="101"/>
  <c r="J120" i="101"/>
  <c r="H120" i="101"/>
  <c r="E120" i="101"/>
  <c r="AG119" i="101"/>
  <c r="AE119" i="101"/>
  <c r="AC119" i="101"/>
  <c r="AA119" i="101"/>
  <c r="Y119" i="101"/>
  <c r="W119" i="101"/>
  <c r="T119" i="101"/>
  <c r="R119" i="101"/>
  <c r="P119" i="101"/>
  <c r="L119" i="101"/>
  <c r="J119" i="101"/>
  <c r="H119" i="101"/>
  <c r="E119" i="101"/>
  <c r="AG118" i="101"/>
  <c r="AE118" i="101"/>
  <c r="AC118" i="101"/>
  <c r="AA118" i="101"/>
  <c r="Y118" i="101"/>
  <c r="W118" i="101"/>
  <c r="T118" i="101"/>
  <c r="R118" i="101"/>
  <c r="P118" i="101"/>
  <c r="L118" i="101"/>
  <c r="J118" i="101"/>
  <c r="H118" i="101"/>
  <c r="E118" i="101"/>
  <c r="AG117" i="101"/>
  <c r="AE117" i="101"/>
  <c r="AC117" i="101"/>
  <c r="AA117" i="101"/>
  <c r="Y117" i="101"/>
  <c r="W117" i="101"/>
  <c r="T117" i="101"/>
  <c r="R117" i="101"/>
  <c r="P117" i="101"/>
  <c r="L117" i="101"/>
  <c r="J117" i="101"/>
  <c r="H117" i="101"/>
  <c r="E117" i="101"/>
  <c r="AG116" i="101"/>
  <c r="AE116" i="101"/>
  <c r="AC116" i="101"/>
  <c r="AA116" i="101"/>
  <c r="Y116" i="101"/>
  <c r="W116" i="101"/>
  <c r="T116" i="101"/>
  <c r="R116" i="101"/>
  <c r="P116" i="101"/>
  <c r="L116" i="101"/>
  <c r="J116" i="101"/>
  <c r="H116" i="101"/>
  <c r="E116" i="101"/>
  <c r="AG115" i="101"/>
  <c r="AE115" i="101"/>
  <c r="AC115" i="101"/>
  <c r="AA115" i="101"/>
  <c r="Y115" i="101"/>
  <c r="W115" i="101"/>
  <c r="T115" i="101"/>
  <c r="R115" i="101"/>
  <c r="P115" i="101"/>
  <c r="L115" i="101"/>
  <c r="J115" i="101"/>
  <c r="H115" i="101"/>
  <c r="E115" i="101"/>
  <c r="AG114" i="101"/>
  <c r="AE114" i="101"/>
  <c r="AC114" i="101"/>
  <c r="AA114" i="101"/>
  <c r="Y114" i="101"/>
  <c r="W114" i="101"/>
  <c r="T114" i="101"/>
  <c r="R114" i="101"/>
  <c r="P114" i="101"/>
  <c r="L114" i="101"/>
  <c r="J114" i="101"/>
  <c r="H114" i="101"/>
  <c r="E114" i="101"/>
  <c r="AG113" i="101"/>
  <c r="AE113" i="101"/>
  <c r="AC113" i="101"/>
  <c r="AA113" i="101"/>
  <c r="Y113" i="101"/>
  <c r="W113" i="101"/>
  <c r="T113" i="101"/>
  <c r="R113" i="101"/>
  <c r="P113" i="101"/>
  <c r="L113" i="101"/>
  <c r="J113" i="101"/>
  <c r="H113" i="101"/>
  <c r="E113" i="101"/>
  <c r="AG112" i="101"/>
  <c r="AE112" i="101"/>
  <c r="AC112" i="101"/>
  <c r="AA112" i="101"/>
  <c r="Y112" i="101"/>
  <c r="W112" i="101"/>
  <c r="T112" i="101"/>
  <c r="R112" i="101"/>
  <c r="P112" i="101"/>
  <c r="L112" i="101"/>
  <c r="J112" i="101"/>
  <c r="H112" i="101"/>
  <c r="E112" i="101"/>
  <c r="AG111" i="101"/>
  <c r="AE111" i="101"/>
  <c r="AC111" i="101"/>
  <c r="AA111" i="101"/>
  <c r="Y111" i="101"/>
  <c r="W111" i="101"/>
  <c r="T111" i="101"/>
  <c r="R111" i="101"/>
  <c r="P111" i="101"/>
  <c r="L111" i="101"/>
  <c r="J111" i="101"/>
  <c r="H111" i="101"/>
  <c r="E111" i="101"/>
  <c r="AG110" i="101"/>
  <c r="AE110" i="101"/>
  <c r="AC110" i="101"/>
  <c r="AA110" i="101"/>
  <c r="Y110" i="101"/>
  <c r="W110" i="101"/>
  <c r="T110" i="101"/>
  <c r="R110" i="101"/>
  <c r="P110" i="101"/>
  <c r="L110" i="101"/>
  <c r="J110" i="101"/>
  <c r="H110" i="101"/>
  <c r="E110" i="101"/>
  <c r="AG109" i="101"/>
  <c r="AE109" i="101"/>
  <c r="AC109" i="101"/>
  <c r="AA109" i="101"/>
  <c r="Y109" i="101"/>
  <c r="W109" i="101"/>
  <c r="T109" i="101"/>
  <c r="R109" i="101"/>
  <c r="P109" i="101"/>
  <c r="L109" i="101"/>
  <c r="J109" i="101"/>
  <c r="H109" i="101"/>
  <c r="E109" i="101"/>
  <c r="AG108" i="101"/>
  <c r="AE108" i="101"/>
  <c r="AC108" i="101"/>
  <c r="AA108" i="101"/>
  <c r="Y108" i="101"/>
  <c r="W108" i="101"/>
  <c r="T108" i="101"/>
  <c r="R108" i="101"/>
  <c r="P108" i="101"/>
  <c r="L108" i="101"/>
  <c r="J108" i="101"/>
  <c r="H108" i="101"/>
  <c r="E108" i="101"/>
  <c r="AG107" i="101"/>
  <c r="AE107" i="101"/>
  <c r="AC107" i="101"/>
  <c r="AA107" i="101"/>
  <c r="Y107" i="101"/>
  <c r="W107" i="101"/>
  <c r="T107" i="101"/>
  <c r="R107" i="101"/>
  <c r="P107" i="101"/>
  <c r="L107" i="101"/>
  <c r="J107" i="101"/>
  <c r="H107" i="101"/>
  <c r="E107" i="101"/>
  <c r="AG106" i="101"/>
  <c r="AE106" i="101"/>
  <c r="AC106" i="101"/>
  <c r="AA106" i="101"/>
  <c r="Y106" i="101"/>
  <c r="W106" i="101"/>
  <c r="T106" i="101"/>
  <c r="R106" i="101"/>
  <c r="P106" i="101"/>
  <c r="L106" i="101"/>
  <c r="J106" i="101"/>
  <c r="H106" i="101"/>
  <c r="E106" i="101"/>
  <c r="AG105" i="101"/>
  <c r="AE105" i="101"/>
  <c r="AC105" i="101"/>
  <c r="AA105" i="101"/>
  <c r="Y105" i="101"/>
  <c r="W105" i="101"/>
  <c r="T105" i="101"/>
  <c r="R105" i="101"/>
  <c r="P105" i="101"/>
  <c r="L105" i="101"/>
  <c r="J105" i="101"/>
  <c r="H105" i="101"/>
  <c r="E105" i="101"/>
  <c r="AG104" i="101"/>
  <c r="AE104" i="101"/>
  <c r="AC104" i="101"/>
  <c r="AA104" i="101"/>
  <c r="Y104" i="101"/>
  <c r="W104" i="101"/>
  <c r="T104" i="101"/>
  <c r="R104" i="101"/>
  <c r="P104" i="101"/>
  <c r="L104" i="101"/>
  <c r="J104" i="101"/>
  <c r="H104" i="101"/>
  <c r="E104" i="101"/>
  <c r="M91" i="101"/>
  <c r="Q91" i="101" s="1"/>
  <c r="U91" i="101"/>
  <c r="D91" i="101"/>
  <c r="J91" i="101" s="1"/>
  <c r="M90" i="101"/>
  <c r="S90" i="101" s="1"/>
  <c r="D90" i="101"/>
  <c r="L90" i="101"/>
  <c r="M89" i="101"/>
  <c r="U89" i="101"/>
  <c r="D89" i="101"/>
  <c r="L89" i="101" s="1"/>
  <c r="H89" i="101"/>
  <c r="M87" i="101"/>
  <c r="U87" i="101" s="1"/>
  <c r="D87" i="101"/>
  <c r="J87" i="101"/>
  <c r="M86" i="101"/>
  <c r="S86" i="101"/>
  <c r="D86" i="101"/>
  <c r="H86" i="101"/>
  <c r="M85" i="101"/>
  <c r="S85" i="101" s="1"/>
  <c r="D85" i="101"/>
  <c r="J85" i="101"/>
  <c r="M84" i="101"/>
  <c r="D84" i="101"/>
  <c r="J84" i="101" s="1"/>
  <c r="H84" i="101"/>
  <c r="M83" i="101"/>
  <c r="U83" i="101" s="1"/>
  <c r="D83" i="101"/>
  <c r="J83" i="101" s="1"/>
  <c r="M82" i="101"/>
  <c r="U82" i="101" s="1"/>
  <c r="D82" i="101"/>
  <c r="B82" i="101" s="1"/>
  <c r="N82" i="101" s="1"/>
  <c r="J82" i="101"/>
  <c r="M81" i="101"/>
  <c r="Q81" i="101" s="1"/>
  <c r="D81" i="101"/>
  <c r="H81" i="101" s="1"/>
  <c r="M79" i="101"/>
  <c r="U79" i="101" s="1"/>
  <c r="D79" i="101"/>
  <c r="H79" i="101"/>
  <c r="M76" i="101"/>
  <c r="U76" i="101" s="1"/>
  <c r="D76" i="101"/>
  <c r="L76" i="101" s="1"/>
  <c r="M75" i="101"/>
  <c r="U75" i="101" s="1"/>
  <c r="D75" i="101"/>
  <c r="E75" i="101" s="1"/>
  <c r="M74" i="101"/>
  <c r="Q74" i="101" s="1"/>
  <c r="S74" i="101"/>
  <c r="D74" i="101"/>
  <c r="H74" i="101" s="1"/>
  <c r="M73" i="101"/>
  <c r="S73" i="101"/>
  <c r="D73" i="101"/>
  <c r="J73" i="101"/>
  <c r="M60" i="101"/>
  <c r="Q60" i="101" s="1"/>
  <c r="U60" i="101"/>
  <c r="D60" i="101"/>
  <c r="J60" i="101" s="1"/>
  <c r="M59" i="101"/>
  <c r="Q59" i="101"/>
  <c r="D59" i="101"/>
  <c r="L59" i="101"/>
  <c r="M58" i="101"/>
  <c r="S58" i="101" s="1"/>
  <c r="Q58" i="101"/>
  <c r="D58" i="101"/>
  <c r="E58" i="101" s="1"/>
  <c r="M56" i="101"/>
  <c r="U56" i="101"/>
  <c r="D56" i="101"/>
  <c r="L56" i="101"/>
  <c r="M55" i="101"/>
  <c r="S55" i="101" s="1"/>
  <c r="Q55" i="101"/>
  <c r="D55" i="101"/>
  <c r="J55" i="101" s="1"/>
  <c r="M54" i="101"/>
  <c r="Q54" i="101"/>
  <c r="D54" i="101"/>
  <c r="L54" i="101"/>
  <c r="M53" i="101"/>
  <c r="U53" i="101" s="1"/>
  <c r="Q53" i="101"/>
  <c r="D53" i="101"/>
  <c r="H53" i="101" s="1"/>
  <c r="M52" i="101"/>
  <c r="U52" i="101"/>
  <c r="D52" i="101"/>
  <c r="L52" i="101"/>
  <c r="M51" i="101"/>
  <c r="S51" i="101" s="1"/>
  <c r="U51" i="101"/>
  <c r="D51" i="101"/>
  <c r="J51" i="101" s="1"/>
  <c r="M50" i="101"/>
  <c r="Q50" i="101"/>
  <c r="D50" i="101"/>
  <c r="L50" i="101"/>
  <c r="M48" i="101"/>
  <c r="S48" i="101" s="1"/>
  <c r="Q48" i="101"/>
  <c r="D48" i="101"/>
  <c r="L48" i="101" s="1"/>
  <c r="U47" i="101"/>
  <c r="S47" i="101"/>
  <c r="Q47" i="101"/>
  <c r="L47" i="101"/>
  <c r="J47" i="101"/>
  <c r="H47" i="101"/>
  <c r="E47" i="101"/>
  <c r="U46" i="101"/>
  <c r="S46" i="101"/>
  <c r="Q46" i="101"/>
  <c r="L46" i="101"/>
  <c r="J46" i="101"/>
  <c r="H46" i="101"/>
  <c r="E46" i="101"/>
  <c r="M45" i="101"/>
  <c r="U45" i="101" s="1"/>
  <c r="D45" i="101"/>
  <c r="J45" i="101"/>
  <c r="M44" i="101"/>
  <c r="U44" i="101"/>
  <c r="D44" i="101"/>
  <c r="E44" i="101" s="1"/>
  <c r="J44" i="101"/>
  <c r="M43" i="101"/>
  <c r="S43" i="101" s="1"/>
  <c r="D43" i="101"/>
  <c r="L43" i="101"/>
  <c r="M42" i="101"/>
  <c r="U42" i="101"/>
  <c r="D42" i="101"/>
  <c r="H42" i="101" s="1"/>
  <c r="E42" i="101"/>
  <c r="F87" i="73"/>
  <c r="D87" i="73"/>
  <c r="F86" i="73"/>
  <c r="D86" i="73"/>
  <c r="F85" i="73"/>
  <c r="D85" i="73"/>
  <c r="F83" i="73"/>
  <c r="D83" i="73"/>
  <c r="F82" i="73"/>
  <c r="D82" i="73"/>
  <c r="F81" i="73"/>
  <c r="D81" i="73"/>
  <c r="F80" i="73"/>
  <c r="D80" i="73"/>
  <c r="F79" i="73"/>
  <c r="D79" i="73"/>
  <c r="F78" i="73"/>
  <c r="D78" i="73"/>
  <c r="F77" i="73"/>
  <c r="D77" i="73"/>
  <c r="F75" i="73"/>
  <c r="D75" i="73"/>
  <c r="F72" i="73"/>
  <c r="D72" i="73"/>
  <c r="F71" i="73"/>
  <c r="D71" i="73"/>
  <c r="F70" i="73"/>
  <c r="D70" i="73"/>
  <c r="F69" i="73"/>
  <c r="F57" i="73"/>
  <c r="D57" i="73"/>
  <c r="F56" i="73"/>
  <c r="D56" i="73"/>
  <c r="F55" i="73"/>
  <c r="D55" i="73"/>
  <c r="F53" i="73"/>
  <c r="D53" i="73"/>
  <c r="F52" i="73"/>
  <c r="D52" i="73"/>
  <c r="F51" i="73"/>
  <c r="D51" i="73"/>
  <c r="F50" i="73"/>
  <c r="D50" i="73"/>
  <c r="F49" i="73"/>
  <c r="D49" i="73"/>
  <c r="F48" i="73"/>
  <c r="D48" i="73"/>
  <c r="F47" i="73"/>
  <c r="D47" i="73"/>
  <c r="F45" i="73"/>
  <c r="D45" i="73"/>
  <c r="F44" i="73"/>
  <c r="D44" i="73"/>
  <c r="F43" i="73"/>
  <c r="D43" i="73"/>
  <c r="F42" i="73"/>
  <c r="D42" i="73"/>
  <c r="F41" i="73"/>
  <c r="D41" i="73"/>
  <c r="F40" i="73"/>
  <c r="D40" i="73"/>
  <c r="F39" i="73"/>
  <c r="D39" i="73"/>
  <c r="U48" i="101"/>
  <c r="H83" i="101"/>
  <c r="Q89" i="101"/>
  <c r="D116" i="94"/>
  <c r="U90" i="101"/>
  <c r="B197" i="106"/>
  <c r="J74" i="101"/>
  <c r="L83" i="101"/>
  <c r="U73" i="101"/>
  <c r="J90" i="101"/>
  <c r="D99" i="94"/>
  <c r="F104" i="94"/>
  <c r="S89" i="101"/>
  <c r="D108" i="94"/>
  <c r="D113" i="94"/>
  <c r="E144" i="101"/>
  <c r="H90" i="101"/>
  <c r="C89" i="105"/>
  <c r="E140" i="101"/>
  <c r="D75" i="105"/>
  <c r="Q79" i="101"/>
  <c r="S79" i="101"/>
  <c r="B90" i="101"/>
  <c r="E90" i="101" s="1"/>
  <c r="D102" i="94"/>
  <c r="D106" i="94"/>
  <c r="D114" i="94"/>
  <c r="J42" i="101"/>
  <c r="T146" i="101"/>
  <c r="F87" i="105"/>
  <c r="H27" i="105"/>
  <c r="L84" i="101"/>
  <c r="T147" i="101"/>
  <c r="E56" i="101"/>
  <c r="S59" i="101"/>
  <c r="H88" i="105"/>
  <c r="J89" i="101"/>
  <c r="D103" i="94"/>
  <c r="Q52" i="101"/>
  <c r="J56" i="101"/>
  <c r="S52" i="101"/>
  <c r="D87" i="105"/>
  <c r="H56" i="101"/>
  <c r="B75" i="101"/>
  <c r="N75" i="101" s="1"/>
  <c r="H87" i="105"/>
  <c r="B160" i="111"/>
  <c r="B25" i="105"/>
  <c r="F25" i="105" s="1"/>
  <c r="F89" i="105"/>
  <c r="B70" i="104"/>
  <c r="B209" i="83"/>
  <c r="Q44" i="101"/>
  <c r="J52" i="101"/>
  <c r="B85" i="101"/>
  <c r="N85" i="101"/>
  <c r="L85" i="101"/>
  <c r="E45" i="101"/>
  <c r="H76" i="101"/>
  <c r="L82" i="101"/>
  <c r="E139" i="101"/>
  <c r="H51" i="101"/>
  <c r="H85" i="101"/>
  <c r="H52" i="101"/>
  <c r="H59" i="101"/>
  <c r="Q87" i="101"/>
  <c r="E52" i="101"/>
  <c r="J76" i="101"/>
  <c r="U54" i="101"/>
  <c r="S54" i="101"/>
  <c r="E150" i="101"/>
  <c r="E134" i="101"/>
  <c r="E59" i="101"/>
  <c r="D100" i="94"/>
  <c r="F107" i="94"/>
  <c r="F117" i="94"/>
  <c r="D112" i="94"/>
  <c r="B174" i="106"/>
  <c r="D89" i="105"/>
  <c r="E135" i="101"/>
  <c r="E53" i="101"/>
  <c r="H82" i="101"/>
  <c r="L60" i="101"/>
  <c r="J81" i="101"/>
  <c r="H45" i="101"/>
  <c r="S44" i="101"/>
  <c r="J53" i="101"/>
  <c r="S60" i="101"/>
  <c r="H87" i="101"/>
  <c r="L87" i="101"/>
  <c r="S45" i="101"/>
  <c r="L73" i="101"/>
  <c r="H73" i="101"/>
  <c r="H43" i="101"/>
  <c r="E55" i="101"/>
  <c r="S42" i="101"/>
  <c r="J50" i="101"/>
  <c r="Q73" i="101"/>
  <c r="J59" i="101"/>
  <c r="E50" i="101"/>
  <c r="U43" i="101"/>
  <c r="B73" i="101"/>
  <c r="E73" i="101" s="1"/>
  <c r="J43" i="101"/>
  <c r="L45" i="101"/>
  <c r="E43" i="101"/>
  <c r="T137" i="101"/>
  <c r="H50" i="101"/>
  <c r="H55" i="101"/>
  <c r="U50" i="101"/>
  <c r="Q82" i="101"/>
  <c r="J75" i="101"/>
  <c r="L44" i="101"/>
  <c r="S50" i="101"/>
  <c r="T151" i="101"/>
  <c r="Q42" i="101"/>
  <c r="Q90" i="101"/>
  <c r="S91" i="101"/>
  <c r="S82" i="101"/>
  <c r="U59" i="101"/>
  <c r="U84" i="101"/>
  <c r="S56" i="101"/>
  <c r="Q84" i="101"/>
  <c r="F110" i="94"/>
  <c r="F115" i="94"/>
  <c r="B84" i="101"/>
  <c r="E84" i="101" s="1"/>
  <c r="D111" i="94"/>
  <c r="Q86" i="101"/>
  <c r="S75" i="101"/>
  <c r="U86" i="101"/>
  <c r="H54" i="101"/>
  <c r="Q75" i="101"/>
  <c r="T143" i="101"/>
  <c r="J54" i="101"/>
  <c r="S84" i="101"/>
  <c r="J79" i="101"/>
  <c r="E54" i="101"/>
  <c r="Q56" i="101"/>
  <c r="T136" i="101"/>
  <c r="T149" i="101"/>
  <c r="E85" i="101"/>
  <c r="E86" i="101" l="1"/>
  <c r="L91" i="101"/>
  <c r="Q51" i="101"/>
  <c r="L58" i="101"/>
  <c r="U58" i="101"/>
  <c r="B83" i="101"/>
  <c r="E83" i="101" s="1"/>
  <c r="H25" i="105"/>
  <c r="B86" i="101"/>
  <c r="N86" i="101" s="1"/>
  <c r="Q83" i="101"/>
  <c r="Q45" i="101"/>
  <c r="H60" i="101"/>
  <c r="B79" i="101"/>
  <c r="N79" i="101" s="1"/>
  <c r="L42" i="101"/>
  <c r="F26" i="105"/>
  <c r="E60" i="101"/>
  <c r="Q43" i="101"/>
  <c r="T142" i="101"/>
  <c r="Q15" i="101"/>
  <c r="H28" i="101"/>
  <c r="E14" i="101"/>
  <c r="E29" i="101"/>
  <c r="U28" i="101"/>
  <c r="F17" i="105"/>
  <c r="D9" i="105"/>
  <c r="J14" i="101"/>
  <c r="E12" i="101"/>
  <c r="L20" i="101"/>
  <c r="N21" i="101"/>
  <c r="S81" i="101"/>
  <c r="Q28" i="101"/>
  <c r="N84" i="101"/>
  <c r="E51" i="101"/>
  <c r="B74" i="101"/>
  <c r="E74" i="101" s="1"/>
  <c r="E82" i="101"/>
  <c r="J48" i="101"/>
  <c r="E91" i="101"/>
  <c r="D25" i="105"/>
  <c r="B81" i="101"/>
  <c r="E81" i="101" s="1"/>
  <c r="B91" i="101"/>
  <c r="N91" i="101" s="1"/>
  <c r="H75" i="101"/>
  <c r="B87" i="101"/>
  <c r="L53" i="101"/>
  <c r="J58" i="101"/>
  <c r="B76" i="101"/>
  <c r="E76" i="101" s="1"/>
  <c r="J86" i="101"/>
  <c r="U85" i="101"/>
  <c r="L81" i="101"/>
  <c r="Q25" i="101"/>
  <c r="N25" i="101"/>
  <c r="S23" i="101"/>
  <c r="S12" i="101"/>
  <c r="D13" i="105"/>
  <c r="D18" i="105"/>
  <c r="S13" i="101"/>
  <c r="L24" i="101"/>
  <c r="U13" i="101"/>
  <c r="S15" i="101"/>
  <c r="E20" i="101"/>
  <c r="Q21" i="101"/>
  <c r="N83" i="101"/>
  <c r="H44" i="101"/>
  <c r="N81" i="101"/>
  <c r="U81" i="101"/>
  <c r="N90" i="101"/>
  <c r="L55" i="101"/>
  <c r="H48" i="101"/>
  <c r="L75" i="101"/>
  <c r="N74" i="101"/>
  <c r="L51" i="101"/>
  <c r="L86" i="101"/>
  <c r="S83" i="101"/>
  <c r="Q76" i="101"/>
  <c r="E48" i="101"/>
  <c r="H58" i="101"/>
  <c r="L74" i="101"/>
  <c r="Q85" i="101"/>
  <c r="S87" i="101"/>
  <c r="H27" i="101"/>
  <c r="H14" i="101"/>
  <c r="N20" i="101"/>
  <c r="N17" i="101"/>
  <c r="D17" i="105"/>
  <c r="D19" i="105"/>
  <c r="S28" i="101"/>
  <c r="L12" i="101"/>
  <c r="Q17" i="101"/>
  <c r="U23" i="101"/>
  <c r="H9" i="105"/>
  <c r="N73" i="101"/>
  <c r="H91" i="101"/>
  <c r="U55" i="101"/>
  <c r="B89" i="101"/>
  <c r="N89" i="101" s="1"/>
  <c r="S76" i="101"/>
  <c r="S25" i="101"/>
  <c r="J19" i="101"/>
  <c r="J12" i="101"/>
  <c r="S53" i="101"/>
  <c r="L79" i="101"/>
  <c r="U74" i="101"/>
  <c r="N76" i="101" l="1"/>
  <c r="E89" i="101"/>
  <c r="E87" i="101"/>
  <c r="N87" i="101"/>
  <c r="E79" i="101"/>
</calcChain>
</file>

<file path=xl/sharedStrings.xml><?xml version="1.0" encoding="utf-8"?>
<sst xmlns="http://schemas.openxmlformats.org/spreadsheetml/2006/main" count="5501" uniqueCount="450">
  <si>
    <t>Pädagogisches Personal nach Geschlecht</t>
  </si>
  <si>
    <t>x</t>
  </si>
  <si>
    <t>Personalvolumen</t>
  </si>
  <si>
    <t>3.1.1</t>
  </si>
  <si>
    <t>3.1.2</t>
  </si>
  <si>
    <t>3.1.3</t>
  </si>
  <si>
    <t>3.1.4</t>
  </si>
  <si>
    <t>Teamzusammensetzung in KiTas nach Qualifikation des Personals</t>
  </si>
  <si>
    <t>Beschäftigungsumfang des Personals</t>
  </si>
  <si>
    <t>Ausbildungskapazitäten 
(Anfänger/-innen und Absolvierende der Ausbildungsgänge zum/zur Erzieher/-in, Sozialassistenz und Kinderpfleger/-in)</t>
  </si>
  <si>
    <t>3.5.2</t>
  </si>
  <si>
    <t>3.5.3</t>
  </si>
  <si>
    <t>Befristung des Personals</t>
  </si>
  <si>
    <t>Personal nach Alter</t>
  </si>
  <si>
    <t>Personal nach Einrichtungsgröße</t>
  </si>
  <si>
    <t>Personal nach Trägerart</t>
  </si>
  <si>
    <t>3.3.1</t>
  </si>
  <si>
    <t>3.3.2</t>
  </si>
  <si>
    <t>3.3.3</t>
  </si>
  <si>
    <t>3.5.1</t>
  </si>
  <si>
    <t>Entlohnung der Fachkräfte</t>
  </si>
  <si>
    <t xml:space="preserve">Anzahl &amp; Anteil am päd. Personal </t>
  </si>
  <si>
    <t>Anzahl an päd. Personal</t>
  </si>
  <si>
    <t>Anzahl Schüler/-innen &amp; Absolvent/-innen zum/zur Erzieher/-in</t>
  </si>
  <si>
    <t xml:space="preserve">Anzahl Schüler/-innen einer praxisintegrierten Ausbildung (PiA) zum/zur Erzieher/-in  </t>
  </si>
  <si>
    <t>HF-03: Gewinnung und Sicherung qualifizierter Fachkräfte</t>
  </si>
  <si>
    <t xml:space="preserve"> Qualifikation des Personals</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</si>
  <si>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</si>
  <si>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</si>
  <si>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</si>
  <si>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</si>
  <si>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</si>
  <si>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</si>
  <si>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</si>
  <si>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</si>
  <si>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</si>
  <si>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</si>
  <si>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</si>
  <si>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</si>
  <si>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</si>
  <si>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</si>
  <si>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</si>
  <si>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</si>
  <si>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Westdeutschland</t>
  </si>
  <si>
    <t>Ostdeutschland</t>
  </si>
  <si>
    <t>Deutschland</t>
  </si>
  <si>
    <t>Öffentliche Träger</t>
  </si>
  <si>
    <t>Land</t>
  </si>
  <si>
    <t>Insgesamt</t>
  </si>
  <si>
    <t>Anzahl</t>
  </si>
  <si>
    <t>Davon</t>
  </si>
  <si>
    <t>Männlich</t>
  </si>
  <si>
    <t>Weiblich</t>
  </si>
  <si>
    <t>In %</t>
  </si>
  <si>
    <t>.</t>
  </si>
  <si>
    <t>Durch-
schnitts-
alter</t>
  </si>
  <si>
    <t xml:space="preserve">Davon </t>
  </si>
  <si>
    <t>Unter 30 Jahre</t>
  </si>
  <si>
    <t>30 bis unter 55 Jahre</t>
  </si>
  <si>
    <t>55 Jahre und älter</t>
  </si>
  <si>
    <t>Unter 25 Jahre</t>
  </si>
  <si>
    <t>25 bis unter 30 Jahre</t>
  </si>
  <si>
    <t>30 bis unter 40 Jahre</t>
  </si>
  <si>
    <t>40 bis unter 50 Jahre</t>
  </si>
  <si>
    <t>50  bis unter 60 Jahre</t>
  </si>
  <si>
    <t>60 Jahre und älter</t>
  </si>
  <si>
    <t>50 bis unter 60 Jahre</t>
  </si>
  <si>
    <t>60 Jahre  und älter</t>
  </si>
  <si>
    <t>30 bis unter 35 Jahre</t>
  </si>
  <si>
    <t>35 bis unter 40 Jahre</t>
  </si>
  <si>
    <t>40 bis unter 45 Jahre</t>
  </si>
  <si>
    <t>45 bis unter 50 Jahre</t>
  </si>
  <si>
    <t>50  bis unter 55 Jahre</t>
  </si>
  <si>
    <t>55 bis unter 60 Jahre</t>
  </si>
  <si>
    <t>60 bis unter 65 Jahre</t>
  </si>
  <si>
    <t>65 Jahre und älter</t>
  </si>
  <si>
    <t>bis 25 Kinder</t>
  </si>
  <si>
    <t>26 bis 75 Kinder</t>
  </si>
  <si>
    <t>76 Kinder und mehr</t>
  </si>
  <si>
    <t>Freie Träger</t>
  </si>
  <si>
    <t>EDK/Diakonie</t>
  </si>
  <si>
    <t>Katholische Kirche/Caritas</t>
  </si>
  <si>
    <t>AWO</t>
  </si>
  <si>
    <t>Der Paritätische</t>
  </si>
  <si>
    <t>DRK</t>
  </si>
  <si>
    <t>Sonstige Träger</t>
  </si>
  <si>
    <t>PraktikantInnen/in Ausbildung</t>
  </si>
  <si>
    <t>Ohne Abschluss</t>
  </si>
  <si>
    <t>38,5 und mehr 
Wochenstunden</t>
  </si>
  <si>
    <t>32 bis unter 
38,5 Wochenstunden</t>
  </si>
  <si>
    <t>19 bis unter 
32 Wochenstunden</t>
  </si>
  <si>
    <t>10 bis unter 
19 Wochenstunden</t>
  </si>
  <si>
    <t>Unter 10 Wochenstunden</t>
  </si>
  <si>
    <t>Unbefristet</t>
  </si>
  <si>
    <t>Befristet</t>
  </si>
  <si>
    <t>Schüler/-innen im 1. Jahr der Erzieherausbildung</t>
  </si>
  <si>
    <t>Ausbildungsabschlüsse am Ende des Schuljahres …</t>
  </si>
  <si>
    <t xml:space="preserve"> -</t>
  </si>
  <si>
    <t>4 SL: Die Schüler/innen in der Teilzeitform sowie in der praxisintegrierten Ausbildung werden nicht separat erfasst und sind bei Vollzeit enthalten. Die PIA-Anfänger/innen dürften sich zudem größtenteils noch im Vorpraktikum befinden.</t>
  </si>
  <si>
    <t>2 HE: Die Schüler/innen in der praxisintegrierten Ausbildung (PiVA) werden nicht separat erfasst und sind bei Vollzeit enthalten.</t>
  </si>
  <si>
    <t>3 NW: Daten inkl. Schüler/innen am Beruflichen Gymnasium (Vollzeit), ab 2009/10 mit integrierter Form der Ausbildung.</t>
  </si>
  <si>
    <t>5 SH: Die Daten der Schüler/innen im 1. Jahr der praxsintegrierten Ausbildung sind auf ein Vielfaches von 3 gerundet.</t>
  </si>
  <si>
    <t>1 HH: Bei den Daten zur praxisintegrierten Ausbildung handelt es sich nur um Platzzahlen (Schätzung).</t>
  </si>
  <si>
    <t>Vollzeit</t>
  </si>
  <si>
    <t>PIA</t>
  </si>
  <si>
    <t>Teilzeit</t>
  </si>
  <si>
    <t>-</t>
  </si>
  <si>
    <t>Schüler/-innen im 1. Jahr der Sozialassistenzausbildung</t>
  </si>
  <si>
    <t>Baden-Würtemberg</t>
  </si>
  <si>
    <t>Schüler/-innen im 1. Jahr der Kinderpflegeausbildung</t>
  </si>
  <si>
    <t>Anzahl Schüler/-innen &amp; Absolvent/-innen zum/zur Kinderpfleger/-in</t>
  </si>
  <si>
    <t>/</t>
  </si>
  <si>
    <t>Sozialversicherungspflichtig Vollzeitbeschäftigte der Kerngruppe am Arbeitsort</t>
  </si>
  <si>
    <t>Männer</t>
  </si>
  <si>
    <t>Frauen</t>
  </si>
  <si>
    <t>Grenze zwischen
1. und 2. Quartil</t>
  </si>
  <si>
    <t>Median</t>
  </si>
  <si>
    <t>Grenze zwischen
3. und 4. Quartil</t>
  </si>
  <si>
    <t>In €</t>
  </si>
  <si>
    <t>Sozialversicherungspflichtig Vollzeitbeschäftigte der Kerngruppe</t>
  </si>
  <si>
    <t>unter 25 Jahre</t>
  </si>
  <si>
    <t>25 bis unter 55 Jahre</t>
  </si>
  <si>
    <t>Ingesamt</t>
  </si>
  <si>
    <t>Personalgesamtbedarf in Kindertageseinrichtungen</t>
  </si>
  <si>
    <t>Jahr</t>
  </si>
  <si>
    <r>
      <t>1</t>
    </r>
    <r>
      <rPr>
        <sz val="8.5"/>
        <rFont val="Calibri"/>
        <family val="2"/>
        <scheme val="minor"/>
      </rPr>
      <t xml:space="preserve"> Ohne Hort- und Hortgruppenpersonal.</t>
    </r>
  </si>
  <si>
    <r>
      <t>2</t>
    </r>
    <r>
      <rPr>
        <sz val="8.5"/>
        <rFont val="Calibri"/>
        <family val="2"/>
        <scheme val="minor"/>
      </rPr>
      <t xml:space="preserve"> Das Merkmal „Geschlecht“ wird ab 2020 in zwei Variablen abgebildet. Einmal als tatsächlich erhobenes Merkmal mit den 4 Ausprägungen (weiblich, männlich, ohne Angabe, divers) und einmal als typisiertes, dichotomes Merkmal mit den 2 Ausprägungen (weiblich, männlich). Das typisierte, dichotome Merkmal „Geschlecht“ basiert auf dem ursprünglichen Merkmal mit 4 Ausprägungen, hingegen wurden die Ausprägungen „ohne Angabe“ und „divers“ per Zufallsauswahl auf die Ausprägungen „weiblich“ und „männlich“ aufgeteilt. Andernfalls kommt es aufgrund der geringen Fallzahlen für „ohne Angabe“ oder „divers“ zu vermeintlichen vielen Geheimhaltungsfällen.</t>
    </r>
  </si>
  <si>
    <r>
      <rPr>
        <vertAlign val="superscript"/>
        <sz val="8.5"/>
        <rFont val="Calibri"/>
        <family val="2"/>
        <scheme val="minor"/>
      </rPr>
      <t xml:space="preserve">2 </t>
    </r>
    <r>
      <rPr>
        <sz val="8.5"/>
        <rFont val="Calibri"/>
        <family val="2"/>
        <scheme val="minor"/>
      </rPr>
      <t>Aus Gründen des Datenschutzes und zur Vermeidung umfassender Sperrungen musste die Einteilung der Kategorien ab dem Jahr 2021 verändert werden.</t>
    </r>
  </si>
  <si>
    <r>
      <rPr>
        <vertAlign val="superscript"/>
        <sz val="8.5"/>
        <color theme="1"/>
        <rFont val="Calibri"/>
        <family val="2"/>
        <scheme val="minor"/>
      </rPr>
      <t>1</t>
    </r>
    <r>
      <rPr>
        <sz val="8.5"/>
        <color theme="1"/>
        <rFont val="Calibri"/>
        <family val="2"/>
        <scheme val="minor"/>
      </rPr>
      <t xml:space="preserve"> Ohne Hort- und Hortgruppenpersonal</t>
    </r>
  </si>
  <si>
    <r>
      <t>Bremen</t>
    </r>
    <r>
      <rPr>
        <vertAlign val="superscript"/>
        <sz val="9"/>
        <color indexed="8"/>
        <rFont val="Calibri"/>
        <family val="2"/>
        <scheme val="minor"/>
      </rPr>
      <t>1</t>
    </r>
  </si>
  <si>
    <r>
      <t>Hamburg</t>
    </r>
    <r>
      <rPr>
        <vertAlign val="superscript"/>
        <sz val="9"/>
        <color indexed="8"/>
        <rFont val="Calibri"/>
        <family val="2"/>
        <scheme val="minor"/>
      </rPr>
      <t>1</t>
    </r>
  </si>
  <si>
    <r>
      <t>Hessen</t>
    </r>
    <r>
      <rPr>
        <vertAlign val="superscript"/>
        <sz val="9"/>
        <color indexed="8"/>
        <rFont val="Calibri"/>
        <family val="2"/>
        <scheme val="minor"/>
      </rPr>
      <t>2</t>
    </r>
  </si>
  <si>
    <r>
      <t>Nordrhein-Westfalen</t>
    </r>
    <r>
      <rPr>
        <vertAlign val="superscript"/>
        <sz val="9"/>
        <color indexed="8"/>
        <rFont val="Calibri"/>
        <family val="2"/>
        <scheme val="minor"/>
      </rPr>
      <t>3</t>
    </r>
  </si>
  <si>
    <r>
      <t>Saarland</t>
    </r>
    <r>
      <rPr>
        <vertAlign val="superscript"/>
        <sz val="9"/>
        <color indexed="8"/>
        <rFont val="Calibri"/>
        <family val="2"/>
        <scheme val="minor"/>
      </rPr>
      <t>1</t>
    </r>
  </si>
  <si>
    <r>
      <t>Sachsen-Anhalt</t>
    </r>
    <r>
      <rPr>
        <vertAlign val="superscript"/>
        <sz val="9"/>
        <color indexed="8"/>
        <rFont val="Calibri"/>
        <family val="2"/>
        <scheme val="minor"/>
      </rPr>
      <t>4</t>
    </r>
  </si>
  <si>
    <r>
      <rPr>
        <vertAlign val="superscript"/>
        <sz val="8.5"/>
        <rFont val="Calibri"/>
        <family val="2"/>
        <scheme val="minor"/>
      </rPr>
      <t>1</t>
    </r>
    <r>
      <rPr>
        <sz val="8.5"/>
        <rFont val="Calibri"/>
        <family val="2"/>
        <scheme val="minor"/>
      </rPr>
      <t xml:space="preserve"> Die Schüler/innen in der praxisintegrierten Ausbildung werden nicht separat erfasst.</t>
    </r>
  </si>
  <si>
    <r>
      <rPr>
        <vertAlign val="superscript"/>
        <sz val="8.5"/>
        <rFont val="Calibri"/>
        <family val="2"/>
        <scheme val="minor"/>
      </rPr>
      <t>2</t>
    </r>
    <r>
      <rPr>
        <sz val="8.5"/>
        <rFont val="Calibri"/>
        <family val="2"/>
        <scheme val="minor"/>
      </rPr>
      <t xml:space="preserve"> Die Schüler/innen in der praxisintegrierten Ausbildung (PiA) werden erstmalig im Jahr 2021/22 separat erfasst.</t>
    </r>
  </si>
  <si>
    <r>
      <rPr>
        <vertAlign val="superscript"/>
        <sz val="8.5"/>
        <rFont val="Calibri"/>
        <family val="2"/>
        <scheme val="minor"/>
      </rPr>
      <t>3</t>
    </r>
    <r>
      <rPr>
        <sz val="8.5"/>
        <rFont val="Calibri"/>
        <family val="2"/>
        <scheme val="minor"/>
      </rPr>
      <t xml:space="preserve"> Daten inkl. Schüler/innen am Beruflichen Gymnasium (Vollzeit), ab 2009/10 mit integrierter Form der Ausbildung.</t>
    </r>
  </si>
  <si>
    <r>
      <rPr>
        <vertAlign val="superscript"/>
        <sz val="8.5"/>
        <rFont val="Calibri"/>
        <family val="2"/>
        <scheme val="minor"/>
      </rPr>
      <t>4</t>
    </r>
    <r>
      <rPr>
        <sz val="8.5"/>
        <rFont val="Calibri"/>
        <family val="2"/>
        <scheme val="minor"/>
      </rPr>
      <t xml:space="preserve"> In Sachsen-Anhalt werden die Bundes- und Landesmodellprojekte (PiA) lediglich in der Form der Vollzeitausbildung umgesetzt.
Diese Angaben sind bei der Erzieher/-innen-Ausbildung an Fachschulen enthalten und werden nicht gesondert erfasst.</t>
    </r>
  </si>
  <si>
    <r>
      <rPr>
        <vertAlign val="superscript"/>
        <sz val="8.5"/>
        <rFont val="Calibri"/>
        <family val="2"/>
        <scheme val="minor"/>
      </rPr>
      <t>2</t>
    </r>
    <r>
      <rPr>
        <sz val="8.5"/>
        <rFont val="Calibri"/>
        <family val="2"/>
        <scheme val="minor"/>
      </rPr>
      <t xml:space="preserve"> Die Schüler/innen in der praxisintegrierten Ausbildung (PiVA) werden nicht separat erfasst.</t>
    </r>
  </si>
  <si>
    <r>
      <t>Saarland</t>
    </r>
    <r>
      <rPr>
        <vertAlign val="superscript"/>
        <sz val="9"/>
        <color indexed="8"/>
        <rFont val="Calibri"/>
        <family val="2"/>
        <scheme val="minor"/>
      </rPr>
      <t>4</t>
    </r>
  </si>
  <si>
    <r>
      <t>Schleswig-Holstein</t>
    </r>
    <r>
      <rPr>
        <vertAlign val="superscript"/>
        <sz val="9"/>
        <color indexed="8"/>
        <rFont val="Calibri"/>
        <family val="2"/>
        <scheme val="minor"/>
      </rPr>
      <t>5</t>
    </r>
  </si>
  <si>
    <r>
      <rPr>
        <vertAlign val="superscript"/>
        <sz val="8.5"/>
        <color indexed="8"/>
        <rFont val="Calibri"/>
        <family val="2"/>
        <scheme val="minor"/>
      </rPr>
      <t>1</t>
    </r>
    <r>
      <rPr>
        <sz val="8.5"/>
        <color indexed="8"/>
        <rFont val="Calibri"/>
        <family val="2"/>
        <scheme val="minor"/>
      </rPr>
      <t xml:space="preserve"> Bei den Daten zur praxisintegrierten Ausbildung handelt es sich nur um Platzzahlen (Schätzung).</t>
    </r>
  </si>
  <si>
    <r>
      <rPr>
        <vertAlign val="superscript"/>
        <sz val="8.5"/>
        <color indexed="8"/>
        <rFont val="Calibri"/>
        <family val="2"/>
        <scheme val="minor"/>
      </rPr>
      <t>2</t>
    </r>
    <r>
      <rPr>
        <sz val="8.5"/>
        <color indexed="8"/>
        <rFont val="Calibri"/>
        <family val="2"/>
        <scheme val="minor"/>
      </rPr>
      <t xml:space="preserve"> Die Schüler/innen in der praxisintegrierten Ausbildung (PiVA) werden nicht separat erfasst.</t>
    </r>
  </si>
  <si>
    <r>
      <rPr>
        <vertAlign val="superscript"/>
        <sz val="8.5"/>
        <color indexed="8"/>
        <rFont val="Calibri"/>
        <family val="2"/>
        <scheme val="minor"/>
      </rPr>
      <t>3</t>
    </r>
    <r>
      <rPr>
        <sz val="8.5"/>
        <color indexed="8"/>
        <rFont val="Calibri"/>
        <family val="2"/>
        <scheme val="minor"/>
      </rPr>
      <t xml:space="preserve"> Daten inkl. Schüler/innen am Beruflichen Gymnasium (Vollzeit), ab 2009/10 mit integrierter Form der Ausbildung.</t>
    </r>
  </si>
  <si>
    <r>
      <rPr>
        <vertAlign val="superscript"/>
        <sz val="8.5"/>
        <color indexed="8"/>
        <rFont val="Calibri"/>
        <family val="2"/>
        <scheme val="minor"/>
      </rPr>
      <t>4</t>
    </r>
    <r>
      <rPr>
        <sz val="8.5"/>
        <color indexed="8"/>
        <rFont val="Calibri"/>
        <family val="2"/>
        <scheme val="minor"/>
      </rPr>
      <t xml:space="preserve"> Die Schüler/innen in der praxisintegrierten Ausbildung werden nicht separat erfasst.</t>
    </r>
  </si>
  <si>
    <r>
      <rPr>
        <vertAlign val="superscript"/>
        <sz val="8.5"/>
        <color indexed="8"/>
        <rFont val="Calibri"/>
        <family val="2"/>
        <scheme val="minor"/>
      </rPr>
      <t>5</t>
    </r>
    <r>
      <rPr>
        <sz val="8.5"/>
        <color indexed="8"/>
        <rFont val="Calibri"/>
        <family val="2"/>
        <scheme val="minor"/>
      </rPr>
      <t xml:space="preserve"> Die Daten der Schüler/innen im 1. Jahr der praxsintegrierten Ausbildung sind auf ein Vielfaches von 3 gerundet.</t>
    </r>
  </si>
  <si>
    <r>
      <t>Hessen</t>
    </r>
    <r>
      <rPr>
        <vertAlign val="superscript"/>
        <sz val="9"/>
        <color indexed="8"/>
        <rFont val="Calibri"/>
        <family val="2"/>
        <scheme val="minor"/>
      </rPr>
      <t>1</t>
    </r>
  </si>
  <si>
    <r>
      <t>Nordrhein-Westfalen</t>
    </r>
    <r>
      <rPr>
        <vertAlign val="superscript"/>
        <sz val="9"/>
        <color indexed="8"/>
        <rFont val="Calibri"/>
        <family val="2"/>
        <scheme val="minor"/>
      </rPr>
      <t>2</t>
    </r>
  </si>
  <si>
    <r>
      <t>Saarland</t>
    </r>
    <r>
      <rPr>
        <vertAlign val="superscript"/>
        <sz val="9"/>
        <color indexed="8"/>
        <rFont val="Calibri"/>
        <family val="2"/>
        <scheme val="minor"/>
      </rPr>
      <t>3</t>
    </r>
  </si>
  <si>
    <r>
      <rPr>
        <vertAlign val="superscript"/>
        <sz val="8.5"/>
        <rFont val="Calibri"/>
        <family val="2"/>
        <scheme val="minor"/>
      </rPr>
      <t>1</t>
    </r>
    <r>
      <rPr>
        <sz val="8.5"/>
        <rFont val="Calibri"/>
        <family val="2"/>
        <scheme val="minor"/>
      </rPr>
      <t xml:space="preserve"> Die Schüler/innen in der praxisintegrierten Ausbildung (PiA) werden erstmalig im Jahr 2021/22 separat erfasst.</t>
    </r>
  </si>
  <si>
    <r>
      <rPr>
        <vertAlign val="superscript"/>
        <sz val="8.5"/>
        <rFont val="Calibri"/>
        <family val="2"/>
        <scheme val="minor"/>
      </rPr>
      <t>2</t>
    </r>
    <r>
      <rPr>
        <sz val="8.5"/>
        <rFont val="Calibri"/>
        <family val="2"/>
        <scheme val="minor"/>
      </rPr>
      <t xml:space="preserve"> Daten inkl. Schüler/innen am Beruflichen Gymnasium (Vollzeit), ab 2009/10 mit integrierter Form der Ausbildung.</t>
    </r>
  </si>
  <si>
    <r>
      <rPr>
        <vertAlign val="superscript"/>
        <sz val="8.5"/>
        <rFont val="Calibri"/>
        <family val="2"/>
        <scheme val="minor"/>
      </rPr>
      <t>3</t>
    </r>
    <r>
      <rPr>
        <sz val="8.5"/>
        <rFont val="Calibri"/>
        <family val="2"/>
        <scheme val="minor"/>
      </rPr>
      <t xml:space="preserve"> Die Schüler/innen in der praxisintegrierten Ausbildung werden nicht separat erfasst.</t>
    </r>
  </si>
  <si>
    <r>
      <rPr>
        <vertAlign val="superscript"/>
        <sz val="8.5"/>
        <rFont val="Calibri"/>
        <family val="2"/>
        <scheme val="minor"/>
      </rPr>
      <t>1</t>
    </r>
    <r>
      <rPr>
        <sz val="8.5"/>
        <rFont val="Calibri"/>
        <family val="2"/>
        <scheme val="minor"/>
      </rPr>
      <t xml:space="preserve"> Die Schüler/innen in der praxisintegrierten Ausbildung (PiVA) werden nicht separat erfasst.</t>
    </r>
  </si>
  <si>
    <r>
      <rPr>
        <vertAlign val="superscript"/>
        <sz val="8.5"/>
        <color indexed="8"/>
        <rFont val="Calibri"/>
        <family val="2"/>
        <scheme val="minor"/>
      </rPr>
      <t>2</t>
    </r>
    <r>
      <rPr>
        <sz val="8.5"/>
        <color indexed="8"/>
        <rFont val="Calibri"/>
        <family val="2"/>
        <scheme val="minor"/>
      </rPr>
      <t xml:space="preserve"> Die Schüler/innen in der praxisintegrierten Ausbildung (PiVA) werden nicht separat erfasst und.</t>
    </r>
  </si>
  <si>
    <r>
      <t>24</t>
    </r>
    <r>
      <rPr>
        <vertAlign val="superscript"/>
        <sz val="9"/>
        <rFont val="Calibri"/>
        <family val="2"/>
        <scheme val="minor"/>
      </rPr>
      <t>2)</t>
    </r>
  </si>
  <si>
    <r>
      <t>0</t>
    </r>
    <r>
      <rPr>
        <vertAlign val="superscript"/>
        <sz val="9"/>
        <rFont val="Calibri"/>
        <family val="2"/>
        <scheme val="minor"/>
      </rPr>
      <t>2)</t>
    </r>
  </si>
  <si>
    <r>
      <rPr>
        <vertAlign val="superscript"/>
        <sz val="8.5"/>
        <rFont val="Calibri"/>
        <family val="2"/>
        <scheme val="minor"/>
      </rPr>
      <t>1</t>
    </r>
    <r>
      <rPr>
        <sz val="8.5"/>
        <rFont val="Calibri"/>
        <family val="2"/>
        <scheme val="minor"/>
      </rPr>
      <t xml:space="preserve"> Die Beschäftigten werden dem Land ihres Arbeitsortes zugeordnet.</t>
    </r>
  </si>
  <si>
    <t>Anzahl Schüler/-innen &amp; Absolvent/-innen zum Sozialassistent/zur Sozialassistentin</t>
  </si>
  <si>
    <t>Anzahl Studienanfänger/-innen &amp; Absolvent/-innen für den Bachelorstudiengang Sozialwesen (FH)</t>
  </si>
  <si>
    <t>Anzahl der Studienanfänger/-innen &amp; Absolvent/-innen für den Bachelorstudiengang Erziehungswissenschaft/Sozialwesen (Uni)</t>
  </si>
  <si>
    <t>Anzahl Studienanfänger/-innen &amp; Absolvent/-innen für den Bachelorstudiengang Kindheitspädagogik (FH, Uni)</t>
  </si>
  <si>
    <t>© Deutsches Jugendinstitut und Forschungsverbund DJI/TU Dortmund, 2024</t>
  </si>
  <si>
    <t>Zurück zum Inhalt</t>
  </si>
  <si>
    <r>
      <t>Pädagogisches und leitendes Personal</t>
    </r>
    <r>
      <rPr>
        <b/>
        <vertAlign val="superscript"/>
        <sz val="11"/>
        <rFont val="Calibri"/>
        <family val="2"/>
        <scheme val="minor"/>
      </rPr>
      <t xml:space="preserve">1 </t>
    </r>
  </si>
  <si>
    <t>Weiterführende Informationen:</t>
  </si>
  <si>
    <t>ERiK-Projekt-Webseite</t>
  </si>
  <si>
    <t>Projekt-Website TU-Dortmund</t>
  </si>
  <si>
    <t>ERiK-Berichte</t>
  </si>
  <si>
    <t>Ausgewiesene Maßzahl(en)</t>
  </si>
  <si>
    <t>Anzahl &amp; Anteil am päd. Personal nach Geschlecht und Altersgruppen</t>
  </si>
  <si>
    <t>Anzahl &amp; Anteil am päd. Personal</t>
  </si>
  <si>
    <t xml:space="preserve">Anzahl &amp; Anteil an Teams </t>
  </si>
  <si>
    <t>Anzahl, Quartile &amp; Median nach Geschlecht</t>
  </si>
  <si>
    <t>Anzahl, Quartile &amp; Median nach Alter</t>
  </si>
  <si>
    <r>
      <t>Tab. HF-03.1.1-1 Pädagogisches und leitendes Personal</t>
    </r>
    <r>
      <rPr>
        <b/>
        <vertAlign val="superscript"/>
        <sz val="11"/>
        <rFont val="Calibri"/>
        <family val="2"/>
        <scheme val="minor"/>
      </rPr>
      <t>1</t>
    </r>
    <r>
      <rPr>
        <b/>
        <sz val="11"/>
        <rFont val="Calibri"/>
        <family val="2"/>
        <scheme val="minor"/>
      </rPr>
      <t xml:space="preserve"> in Kindertageseinrichtungen 2023 nach Ländern </t>
    </r>
  </si>
  <si>
    <r>
      <t>Tab. HF-03.1.1-2 Pädagogisches und leitendes Personal</t>
    </r>
    <r>
      <rPr>
        <b/>
        <vertAlign val="superscript"/>
        <sz val="11"/>
        <rFont val="Calibri"/>
        <family val="2"/>
        <scheme val="minor"/>
      </rPr>
      <t>1</t>
    </r>
    <r>
      <rPr>
        <b/>
        <sz val="11"/>
        <rFont val="Calibri"/>
        <family val="2"/>
        <scheme val="minor"/>
      </rPr>
      <t xml:space="preserve"> in Kindertageseinrichtungen 2022 nach Ländern </t>
    </r>
  </si>
  <si>
    <r>
      <t>Tab. HF-03.1.1-3  Pädagogisches und leitendes Personal</t>
    </r>
    <r>
      <rPr>
        <b/>
        <vertAlign val="superscript"/>
        <sz val="11"/>
        <rFont val="Calibri"/>
        <family val="2"/>
        <scheme val="minor"/>
      </rPr>
      <t>1</t>
    </r>
    <r>
      <rPr>
        <b/>
        <sz val="11"/>
        <rFont val="Calibri"/>
        <family val="2"/>
        <scheme val="minor"/>
      </rPr>
      <t xml:space="preserve"> in Kindertageseinrichtungen 2021 nach Ländern </t>
    </r>
  </si>
  <si>
    <r>
      <t>Tab. HF-03.1.1-4 Pädagogisches und leitendes Personal</t>
    </r>
    <r>
      <rPr>
        <b/>
        <vertAlign val="superscript"/>
        <sz val="11"/>
        <rFont val="Calibri"/>
        <family val="2"/>
        <scheme val="minor"/>
      </rPr>
      <t>1</t>
    </r>
    <r>
      <rPr>
        <b/>
        <sz val="11"/>
        <rFont val="Calibri"/>
        <family val="2"/>
        <scheme val="minor"/>
      </rPr>
      <t xml:space="preserve"> in Kindertageseinrichtungen 2020 nach Ländern </t>
    </r>
  </si>
  <si>
    <r>
      <t>Tab. HF-03.1.1-5 Pädagogisches und leitendes Personal</t>
    </r>
    <r>
      <rPr>
        <b/>
        <vertAlign val="superscript"/>
        <sz val="11"/>
        <rFont val="Calibri"/>
        <family val="2"/>
        <scheme val="minor"/>
      </rPr>
      <t>1</t>
    </r>
    <r>
      <rPr>
        <b/>
        <sz val="11"/>
        <rFont val="Calibri"/>
        <family val="2"/>
        <scheme val="minor"/>
      </rPr>
      <t xml:space="preserve"> in Kindertageseinrichtungen 2019 nach Ländern </t>
    </r>
  </si>
  <si>
    <r>
      <t>Tab. HF-03.1.1-6 Pädagogisches und leitendes Personal</t>
    </r>
    <r>
      <rPr>
        <b/>
        <vertAlign val="superscript"/>
        <sz val="11"/>
        <rFont val="Calibri"/>
        <family val="2"/>
        <scheme val="minor"/>
      </rPr>
      <t>1</t>
    </r>
    <r>
      <rPr>
        <b/>
        <sz val="11"/>
        <rFont val="Calibri"/>
        <family val="2"/>
        <scheme val="minor"/>
      </rPr>
      <t xml:space="preserve"> in Kindertageseinrichtungen 2018 nach Ländern </t>
    </r>
  </si>
  <si>
    <r>
      <t>Tab. HF-03.1.2-1  Pädagogisches und leitendes Personal</t>
    </r>
    <r>
      <rPr>
        <b/>
        <vertAlign val="superscript"/>
        <sz val="11"/>
        <rFont val="Calibri"/>
        <family val="2"/>
        <scheme val="minor"/>
      </rPr>
      <t>1</t>
    </r>
    <r>
      <rPr>
        <b/>
        <sz val="11"/>
        <rFont val="Calibri"/>
        <family val="2"/>
        <scheme val="minor"/>
      </rPr>
      <t xml:space="preserve"> 2023 nach Geschlecht</t>
    </r>
    <r>
      <rPr>
        <b/>
        <vertAlign val="superscript"/>
        <sz val="11"/>
        <rFont val="Calibri"/>
        <family val="2"/>
        <scheme val="minor"/>
      </rPr>
      <t>2</t>
    </r>
    <r>
      <rPr>
        <b/>
        <sz val="11"/>
        <rFont val="Calibri"/>
        <family val="2"/>
        <scheme val="minor"/>
      </rPr>
      <t xml:space="preserve"> und Ländern</t>
    </r>
  </si>
  <si>
    <r>
      <t>Tab. HF-03.1.2-2  Pädagogisches und leitendes Personal</t>
    </r>
    <r>
      <rPr>
        <b/>
        <vertAlign val="superscript"/>
        <sz val="11"/>
        <rFont val="Calibri"/>
        <family val="2"/>
        <scheme val="minor"/>
      </rPr>
      <t>1</t>
    </r>
    <r>
      <rPr>
        <b/>
        <sz val="11"/>
        <rFont val="Calibri"/>
        <family val="2"/>
        <scheme val="minor"/>
      </rPr>
      <t xml:space="preserve"> 2022 nach Geschlecht</t>
    </r>
    <r>
      <rPr>
        <b/>
        <vertAlign val="superscript"/>
        <sz val="11"/>
        <rFont val="Calibri"/>
        <family val="2"/>
        <scheme val="minor"/>
      </rPr>
      <t>2</t>
    </r>
    <r>
      <rPr>
        <b/>
        <sz val="11"/>
        <rFont val="Calibri"/>
        <family val="2"/>
        <scheme val="minor"/>
      </rPr>
      <t xml:space="preserve"> und Ländern</t>
    </r>
  </si>
  <si>
    <r>
      <t>Tab. HF-03.1.2-3 Pädagogisches und leitendes Personal</t>
    </r>
    <r>
      <rPr>
        <b/>
        <vertAlign val="superscript"/>
        <sz val="11"/>
        <rFont val="Calibri"/>
        <family val="2"/>
        <scheme val="minor"/>
      </rPr>
      <t>1</t>
    </r>
    <r>
      <rPr>
        <b/>
        <sz val="11"/>
        <rFont val="Calibri"/>
        <family val="2"/>
        <scheme val="minor"/>
      </rPr>
      <t xml:space="preserve"> 2021 nach Geschlecht</t>
    </r>
    <r>
      <rPr>
        <b/>
        <vertAlign val="superscript"/>
        <sz val="11"/>
        <rFont val="Calibri"/>
        <family val="2"/>
        <scheme val="minor"/>
      </rPr>
      <t>2</t>
    </r>
    <r>
      <rPr>
        <b/>
        <sz val="11"/>
        <rFont val="Calibri"/>
        <family val="2"/>
        <scheme val="minor"/>
      </rPr>
      <t xml:space="preserve"> und Ländern</t>
    </r>
  </si>
  <si>
    <r>
      <t>Tab. HF-03.1.2-4 Pädagogisches und leitendes Personal</t>
    </r>
    <r>
      <rPr>
        <b/>
        <vertAlign val="superscript"/>
        <sz val="11"/>
        <rFont val="Calibri"/>
        <family val="2"/>
        <scheme val="minor"/>
      </rPr>
      <t>1</t>
    </r>
    <r>
      <rPr>
        <b/>
        <sz val="11"/>
        <rFont val="Calibri"/>
        <family val="2"/>
        <scheme val="minor"/>
      </rPr>
      <t xml:space="preserve"> 2020 nach Geschlecht</t>
    </r>
    <r>
      <rPr>
        <b/>
        <vertAlign val="superscript"/>
        <sz val="11"/>
        <rFont val="Calibri"/>
        <family val="2"/>
        <scheme val="minor"/>
      </rPr>
      <t>2</t>
    </r>
    <r>
      <rPr>
        <b/>
        <sz val="11"/>
        <rFont val="Calibri"/>
        <family val="2"/>
        <scheme val="minor"/>
      </rPr>
      <t xml:space="preserve"> und Ländern</t>
    </r>
  </si>
  <si>
    <r>
      <t>Tab. HF-03.1.2-5 Pädagogisches und leitendes Personal</t>
    </r>
    <r>
      <rPr>
        <b/>
        <vertAlign val="superscript"/>
        <sz val="11"/>
        <rFont val="Calibri"/>
        <family val="2"/>
        <scheme val="minor"/>
      </rPr>
      <t>1</t>
    </r>
    <r>
      <rPr>
        <b/>
        <sz val="11"/>
        <rFont val="Calibri"/>
        <family val="2"/>
        <scheme val="minor"/>
      </rPr>
      <t xml:space="preserve"> 2019 nach Geschlecht und Ländern</t>
    </r>
  </si>
  <si>
    <r>
      <t>Tab. HF-03.1.2-6 Pädagogisches und leitendes Personal</t>
    </r>
    <r>
      <rPr>
        <b/>
        <vertAlign val="superscript"/>
        <sz val="11"/>
        <rFont val="Calibri"/>
        <family val="2"/>
        <scheme val="minor"/>
      </rPr>
      <t xml:space="preserve">1 </t>
    </r>
    <r>
      <rPr>
        <b/>
        <sz val="11"/>
        <rFont val="Calibri"/>
        <family val="2"/>
        <scheme val="minor"/>
      </rPr>
      <t>2018 nach Geschlecht und Ländern</t>
    </r>
  </si>
  <si>
    <r>
      <t>Tab. HF-03.1.2-9 Pädagogisches und leitendes Personal</t>
    </r>
    <r>
      <rPr>
        <b/>
        <vertAlign val="superscript"/>
        <sz val="11"/>
        <rFont val="Calibri"/>
        <family val="2"/>
        <scheme val="minor"/>
      </rPr>
      <t>1</t>
    </r>
    <r>
      <rPr>
        <b/>
        <sz val="11"/>
        <rFont val="Calibri"/>
        <family val="2"/>
        <scheme val="minor"/>
      </rPr>
      <t xml:space="preserve"> 2021 nach Geschlecht, Altersgruppen und Ländern</t>
    </r>
  </si>
  <si>
    <r>
      <t>Tab. HF-03.1.2-10 Pädagogisches und leitendes Personal</t>
    </r>
    <r>
      <rPr>
        <b/>
        <vertAlign val="superscript"/>
        <sz val="11"/>
        <rFont val="Calibri"/>
        <family val="2"/>
        <scheme val="minor"/>
      </rPr>
      <t>1</t>
    </r>
    <r>
      <rPr>
        <b/>
        <sz val="11"/>
        <rFont val="Calibri"/>
        <family val="2"/>
        <scheme val="minor"/>
      </rPr>
      <t xml:space="preserve"> 2020 nach Geschlecht, Altersgruppen und Ländern</t>
    </r>
  </si>
  <si>
    <r>
      <t>Tab. HF-03.1.2-11 Pädagogisches und leitendes Personal</t>
    </r>
    <r>
      <rPr>
        <b/>
        <vertAlign val="superscript"/>
        <sz val="11"/>
        <rFont val="Calibri"/>
        <family val="2"/>
        <scheme val="minor"/>
      </rPr>
      <t>1</t>
    </r>
    <r>
      <rPr>
        <b/>
        <sz val="11"/>
        <rFont val="Calibri"/>
        <family val="2"/>
        <scheme val="minor"/>
      </rPr>
      <t xml:space="preserve"> 2019 nach Geschlecht, Altersgruppen und Ländern</t>
    </r>
  </si>
  <si>
    <r>
      <t>Tab. HF-03.1.3-1 Pädagogisches und leitendes Personal</t>
    </r>
    <r>
      <rPr>
        <b/>
        <vertAlign val="superscript"/>
        <sz val="11"/>
        <rFont val="Calibri"/>
        <family val="2"/>
        <scheme val="minor"/>
      </rPr>
      <t>1</t>
    </r>
    <r>
      <rPr>
        <b/>
        <sz val="11"/>
        <rFont val="Calibri"/>
        <family val="2"/>
        <scheme val="minor"/>
      </rPr>
      <t xml:space="preserve"> in Kindertageseinrichtungen 2023 nach Altersgruppen</t>
    </r>
    <r>
      <rPr>
        <b/>
        <vertAlign val="superscript"/>
        <sz val="11"/>
        <rFont val="Calibri"/>
        <family val="2"/>
        <scheme val="minor"/>
      </rPr>
      <t>2</t>
    </r>
    <r>
      <rPr>
        <b/>
        <sz val="11"/>
        <rFont val="Calibri"/>
        <family val="2"/>
        <scheme val="minor"/>
      </rPr>
      <t xml:space="preserve"> und Ländern</t>
    </r>
  </si>
  <si>
    <r>
      <t>Tab. HF-03.1.3-2 Pädagogisches und leitendes Personal</t>
    </r>
    <r>
      <rPr>
        <b/>
        <vertAlign val="superscript"/>
        <sz val="11"/>
        <rFont val="Calibri"/>
        <family val="2"/>
        <scheme val="minor"/>
      </rPr>
      <t>1</t>
    </r>
    <r>
      <rPr>
        <b/>
        <sz val="11"/>
        <rFont val="Calibri"/>
        <family val="2"/>
        <scheme val="minor"/>
      </rPr>
      <t xml:space="preserve"> in Kindertageseinrichtungen 2022 nach Altersgruppen</t>
    </r>
    <r>
      <rPr>
        <b/>
        <vertAlign val="superscript"/>
        <sz val="11"/>
        <rFont val="Calibri"/>
        <family val="2"/>
        <scheme val="minor"/>
      </rPr>
      <t>2</t>
    </r>
    <r>
      <rPr>
        <b/>
        <sz val="11"/>
        <rFont val="Calibri"/>
        <family val="2"/>
        <scheme val="minor"/>
      </rPr>
      <t xml:space="preserve"> und Ländern</t>
    </r>
  </si>
  <si>
    <r>
      <t>Tab. HF-03.1.3-3 Pädagogisches und leitendes Personal</t>
    </r>
    <r>
      <rPr>
        <b/>
        <vertAlign val="superscript"/>
        <sz val="11"/>
        <rFont val="Calibri"/>
        <family val="2"/>
        <scheme val="minor"/>
      </rPr>
      <t>1</t>
    </r>
    <r>
      <rPr>
        <b/>
        <sz val="11"/>
        <rFont val="Calibri"/>
        <family val="2"/>
        <scheme val="minor"/>
      </rPr>
      <t xml:space="preserve"> in Kindertageseinrichtungen 2021 nach Altersgruppen</t>
    </r>
    <r>
      <rPr>
        <b/>
        <vertAlign val="superscript"/>
        <sz val="11"/>
        <rFont val="Calibri"/>
        <family val="2"/>
        <scheme val="minor"/>
      </rPr>
      <t>2</t>
    </r>
    <r>
      <rPr>
        <b/>
        <sz val="11"/>
        <rFont val="Calibri"/>
        <family val="2"/>
        <scheme val="minor"/>
      </rPr>
      <t xml:space="preserve"> und Ländern</t>
    </r>
  </si>
  <si>
    <r>
      <t>Tab. HF-03.1.3-6 Pädagogisches und leitendes Personal</t>
    </r>
    <r>
      <rPr>
        <b/>
        <vertAlign val="superscript"/>
        <sz val="11"/>
        <rFont val="Calibri"/>
        <family val="2"/>
        <scheme val="minor"/>
      </rPr>
      <t>1</t>
    </r>
    <r>
      <rPr>
        <b/>
        <sz val="11"/>
        <rFont val="Calibri"/>
        <family val="2"/>
        <scheme val="minor"/>
      </rPr>
      <t xml:space="preserve"> in Kindertageseinrichtungen 2020 nach Altersgruppen und Ländern </t>
    </r>
  </si>
  <si>
    <r>
      <t>Tab. HF-03.1.3-7 Pädagogisches und leitendes Personal</t>
    </r>
    <r>
      <rPr>
        <b/>
        <vertAlign val="superscript"/>
        <sz val="11"/>
        <rFont val="Calibri"/>
        <family val="2"/>
        <scheme val="minor"/>
      </rPr>
      <t>1</t>
    </r>
    <r>
      <rPr>
        <b/>
        <sz val="11"/>
        <rFont val="Calibri"/>
        <family val="2"/>
        <scheme val="minor"/>
      </rPr>
      <t xml:space="preserve"> in Kindertageseinrichtungen 2019 nach Altersgruppen und Ländern </t>
    </r>
  </si>
  <si>
    <r>
      <t>Tab. HF-03.1.3-8 Pädagogisches und leitendes Personal</t>
    </r>
    <r>
      <rPr>
        <b/>
        <vertAlign val="superscript"/>
        <sz val="11"/>
        <rFont val="Calibri"/>
        <family val="2"/>
        <scheme val="minor"/>
      </rPr>
      <t>1</t>
    </r>
    <r>
      <rPr>
        <b/>
        <sz val="11"/>
        <rFont val="Calibri"/>
        <family val="2"/>
        <scheme val="minor"/>
      </rPr>
      <t xml:space="preserve"> in Kindertageseinrichtungen 2018 nach Altersgruppen und Ländern </t>
    </r>
  </si>
  <si>
    <r>
      <t>Tab. HF-03.1.3-9 Pädagogisches und leitendes Personal</t>
    </r>
    <r>
      <rPr>
        <b/>
        <vertAlign val="superscript"/>
        <sz val="11"/>
        <rFont val="Calibri"/>
        <family val="2"/>
        <scheme val="minor"/>
      </rPr>
      <t>1</t>
    </r>
    <r>
      <rPr>
        <b/>
        <sz val="11"/>
        <rFont val="Calibri"/>
        <family val="2"/>
        <scheme val="minor"/>
      </rPr>
      <t xml:space="preserve"> 2023 nach Einrichtungsgröße und Ländern </t>
    </r>
  </si>
  <si>
    <r>
      <t>Tab. HF-03.1.3-10 Pädagogisches und leitendes Personal</t>
    </r>
    <r>
      <rPr>
        <b/>
        <vertAlign val="superscript"/>
        <sz val="11"/>
        <rFont val="Calibri"/>
        <family val="2"/>
        <scheme val="minor"/>
      </rPr>
      <t>1</t>
    </r>
    <r>
      <rPr>
        <b/>
        <sz val="11"/>
        <rFont val="Calibri"/>
        <family val="2"/>
        <scheme val="minor"/>
      </rPr>
      <t xml:space="preserve"> 2022 nach Einrichtungsgröße und Ländern </t>
    </r>
  </si>
  <si>
    <r>
      <t>Tab. HF-03.1.3-11 Pädagogisches und leitendes Personal</t>
    </r>
    <r>
      <rPr>
        <b/>
        <vertAlign val="superscript"/>
        <sz val="11"/>
        <rFont val="Calibri"/>
        <family val="2"/>
        <scheme val="minor"/>
      </rPr>
      <t>1</t>
    </r>
    <r>
      <rPr>
        <b/>
        <sz val="11"/>
        <rFont val="Calibri"/>
        <family val="2"/>
        <scheme val="minor"/>
      </rPr>
      <t xml:space="preserve"> 2021 nach Einrichtungsgröße und Ländern </t>
    </r>
  </si>
  <si>
    <r>
      <t>Tab. HF-03.1.3-12 Pädagogisches und leitendes Personal</t>
    </r>
    <r>
      <rPr>
        <b/>
        <vertAlign val="superscript"/>
        <sz val="11"/>
        <rFont val="Calibri"/>
        <family val="2"/>
        <scheme val="minor"/>
      </rPr>
      <t>1</t>
    </r>
    <r>
      <rPr>
        <b/>
        <sz val="11"/>
        <rFont val="Calibri"/>
        <family val="2"/>
        <scheme val="minor"/>
      </rPr>
      <t xml:space="preserve"> 2020 nach Einrichtungsgröße und Ländern </t>
    </r>
  </si>
  <si>
    <r>
      <t>Tab. HF-03.1.3-13 Pädagogisches und leitendes Personal</t>
    </r>
    <r>
      <rPr>
        <b/>
        <vertAlign val="superscript"/>
        <sz val="11"/>
        <color rgb="FF010205"/>
        <rFont val="Calibri"/>
        <family val="2"/>
        <scheme val="minor"/>
      </rPr>
      <t>1</t>
    </r>
    <r>
      <rPr>
        <b/>
        <sz val="11"/>
        <color rgb="FF010205"/>
        <rFont val="Calibri"/>
        <family val="2"/>
        <scheme val="minor"/>
      </rPr>
      <t xml:space="preserve"> 2023 nach Art des Trägers</t>
    </r>
    <r>
      <rPr>
        <b/>
        <vertAlign val="superscript"/>
        <sz val="11"/>
        <color rgb="FF010205"/>
        <rFont val="Calibri"/>
        <family val="2"/>
        <scheme val="minor"/>
      </rPr>
      <t>2</t>
    </r>
    <r>
      <rPr>
        <b/>
        <sz val="11"/>
        <color rgb="FF010205"/>
        <rFont val="Calibri"/>
        <family val="2"/>
        <scheme val="minor"/>
      </rPr>
      <t xml:space="preserve"> und Ländern </t>
    </r>
  </si>
  <si>
    <r>
      <t>Tab. HF-03.1.3-14 Pädagogisches und leitendes Personal</t>
    </r>
    <r>
      <rPr>
        <b/>
        <vertAlign val="superscript"/>
        <sz val="11"/>
        <color rgb="FF010205"/>
        <rFont val="Calibri"/>
        <family val="2"/>
        <scheme val="minor"/>
      </rPr>
      <t>1</t>
    </r>
    <r>
      <rPr>
        <b/>
        <sz val="11"/>
        <color rgb="FF010205"/>
        <rFont val="Calibri"/>
        <family val="2"/>
        <scheme val="minor"/>
      </rPr>
      <t xml:space="preserve"> 2022 nach Art des Trägers</t>
    </r>
    <r>
      <rPr>
        <b/>
        <vertAlign val="superscript"/>
        <sz val="11"/>
        <color rgb="FF010205"/>
        <rFont val="Calibri"/>
        <family val="2"/>
        <scheme val="minor"/>
      </rPr>
      <t>2</t>
    </r>
    <r>
      <rPr>
        <b/>
        <sz val="11"/>
        <color rgb="FF010205"/>
        <rFont val="Calibri"/>
        <family val="2"/>
        <scheme val="minor"/>
      </rPr>
      <t xml:space="preserve"> und Ländern </t>
    </r>
  </si>
  <si>
    <r>
      <t>Tab. HF-03.1.3-15 Pädagogisches und leitendes Personal</t>
    </r>
    <r>
      <rPr>
        <b/>
        <vertAlign val="superscript"/>
        <sz val="11"/>
        <color rgb="FF010205"/>
        <rFont val="Calibri"/>
        <family val="2"/>
        <scheme val="minor"/>
      </rPr>
      <t>1</t>
    </r>
    <r>
      <rPr>
        <b/>
        <sz val="11"/>
        <color rgb="FF010205"/>
        <rFont val="Calibri"/>
        <family val="2"/>
        <scheme val="minor"/>
      </rPr>
      <t xml:space="preserve"> 2021</t>
    </r>
    <r>
      <rPr>
        <b/>
        <vertAlign val="superscript"/>
        <sz val="11"/>
        <color rgb="FF010205"/>
        <rFont val="Calibri"/>
        <family val="2"/>
        <scheme val="minor"/>
      </rPr>
      <t xml:space="preserve"> </t>
    </r>
    <r>
      <rPr>
        <b/>
        <sz val="11"/>
        <color rgb="FF010205"/>
        <rFont val="Calibri"/>
        <family val="2"/>
        <scheme val="minor"/>
      </rPr>
      <t>nach Art des Trägers</t>
    </r>
    <r>
      <rPr>
        <b/>
        <vertAlign val="superscript"/>
        <sz val="11"/>
        <color rgb="FF010205"/>
        <rFont val="Calibri"/>
        <family val="2"/>
        <scheme val="minor"/>
      </rPr>
      <t>2</t>
    </r>
    <r>
      <rPr>
        <b/>
        <sz val="11"/>
        <color rgb="FF010205"/>
        <rFont val="Calibri"/>
        <family val="2"/>
        <scheme val="minor"/>
      </rPr>
      <t xml:space="preserve"> und Ländern </t>
    </r>
  </si>
  <si>
    <r>
      <t>Tab. HF-03.1.3-16 Pädagogisches und leitendes Personal</t>
    </r>
    <r>
      <rPr>
        <b/>
        <vertAlign val="superscript"/>
        <sz val="11"/>
        <color rgb="FF010205"/>
        <rFont val="Calibri"/>
        <family val="2"/>
        <scheme val="minor"/>
      </rPr>
      <t>1</t>
    </r>
    <r>
      <rPr>
        <b/>
        <sz val="11"/>
        <color rgb="FF010205"/>
        <rFont val="Calibri"/>
        <family val="2"/>
        <scheme val="minor"/>
      </rPr>
      <t xml:space="preserve"> 2020</t>
    </r>
    <r>
      <rPr>
        <b/>
        <vertAlign val="superscript"/>
        <sz val="11"/>
        <color rgb="FF010205"/>
        <rFont val="Calibri"/>
        <family val="2"/>
        <scheme val="minor"/>
      </rPr>
      <t xml:space="preserve"> </t>
    </r>
    <r>
      <rPr>
        <b/>
        <sz val="11"/>
        <color rgb="FF010205"/>
        <rFont val="Calibri"/>
        <family val="2"/>
        <scheme val="minor"/>
      </rPr>
      <t xml:space="preserve">nach Art des Trägers und Ländern </t>
    </r>
  </si>
  <si>
    <r>
      <t>Tab. HF-03.1.3-17 Pädagogisches und leitendes Personal</t>
    </r>
    <r>
      <rPr>
        <b/>
        <vertAlign val="superscript"/>
        <sz val="11"/>
        <color rgb="FF010205"/>
        <rFont val="Calibri"/>
        <family val="2"/>
        <scheme val="minor"/>
      </rPr>
      <t>1</t>
    </r>
    <r>
      <rPr>
        <b/>
        <sz val="11"/>
        <color rgb="FF010205"/>
        <rFont val="Calibri"/>
        <family val="2"/>
        <scheme val="minor"/>
      </rPr>
      <t xml:space="preserve"> 2019</t>
    </r>
    <r>
      <rPr>
        <b/>
        <vertAlign val="superscript"/>
        <sz val="11"/>
        <color rgb="FF010205"/>
        <rFont val="Calibri"/>
        <family val="2"/>
        <scheme val="minor"/>
      </rPr>
      <t xml:space="preserve"> </t>
    </r>
    <r>
      <rPr>
        <b/>
        <sz val="11"/>
        <color rgb="FF010205"/>
        <rFont val="Calibri"/>
        <family val="2"/>
        <scheme val="minor"/>
      </rPr>
      <t xml:space="preserve">nach Art des Trägers und Ländern </t>
    </r>
  </si>
  <si>
    <r>
      <t>Saarland</t>
    </r>
    <r>
      <rPr>
        <vertAlign val="superscript"/>
        <sz val="9"/>
        <color indexed="8"/>
        <rFont val="Calibri"/>
        <family val="2"/>
        <scheme val="minor"/>
      </rPr>
      <t>2</t>
    </r>
  </si>
  <si>
    <r>
      <rPr>
        <vertAlign val="superscript"/>
        <sz val="8.5"/>
        <rFont val="Calibri"/>
        <family val="2"/>
        <scheme val="minor"/>
      </rPr>
      <t>1</t>
    </r>
    <r>
      <rPr>
        <sz val="8.5"/>
        <rFont val="Calibri"/>
        <family val="2"/>
        <scheme val="minor"/>
      </rPr>
      <t xml:space="preserve"> Schüler/-innen im 1. Ausbildungsjahr einer praxisintegrierten Ausbildung (PiA) zum/zur Erzieher/-in sind in diesen Zahlen enthalten.</t>
    </r>
  </si>
  <si>
    <r>
      <rPr>
        <vertAlign val="superscript"/>
        <sz val="8.5"/>
        <rFont val="Calibri"/>
        <family val="2"/>
        <scheme val="minor"/>
      </rPr>
      <t>2</t>
    </r>
    <r>
      <rPr>
        <sz val="8.5"/>
        <rFont val="Calibri"/>
        <family val="2"/>
        <scheme val="minor"/>
      </rPr>
      <t xml:space="preserve"> Für das Schuljahr 2022/2023 wurden aus dem Saarland keine Daten übermittelt, weswegen der Wert aus dem vorherigen Schuljahr dargestellt wird.</t>
    </r>
  </si>
  <si>
    <r>
      <rPr>
        <vertAlign val="superscript"/>
        <sz val="8.5"/>
        <rFont val="Calibri"/>
        <family val="2"/>
        <scheme val="minor"/>
      </rPr>
      <t>1</t>
    </r>
    <r>
      <rPr>
        <sz val="8.5"/>
        <rFont val="Calibri"/>
        <family val="2"/>
        <scheme val="minor"/>
      </rPr>
      <t xml:space="preserve"> Für das Schuljahr 2022/2023 wurden aus dem Saarland keine Daten übermittelt, weswegen der Wert aus dem vorherigen Schuljahr dargestellt wird.</t>
    </r>
  </si>
  <si>
    <t>Tab. HF-03.3.1.1-9 Schüler/-innen im 1. Ausbildungsjahr zum/zur Erzieher/-in für das Schuljahr 2018/19 nach Ländern</t>
  </si>
  <si>
    <t>Tab. HF-03.3.1.2-2 Schüler/-innen im 1. Ausbildungsjahr einer praxisintegrierten Ausbildung (PiA) zum/zur Erzieher/-in für das Schuljahr 2021/22 nach Ländern</t>
  </si>
  <si>
    <t>Tab. HF-03.3.1.2-3 Schüler/-innen im 1. Ausbildungsjahr einer praxisintegrierten Ausbildung (PiA) zum/zur Erzieher/-in für das Schuljahr 2020/21 nach Ländern</t>
  </si>
  <si>
    <t>Tab. HF-03.3.1.2-4 Schüler/-innen im 1. Ausbildungsjahr einer praxisintegrierten Ausbildung (PiA) zum/zur Erzieher/-in für das Schuljahr 2019/20 nach Ländern</t>
  </si>
  <si>
    <r>
      <rPr>
        <vertAlign val="superscript"/>
        <sz val="8.5"/>
        <rFont val="Calibri"/>
        <family val="2"/>
        <scheme val="minor"/>
      </rPr>
      <t>2</t>
    </r>
    <r>
      <rPr>
        <sz val="8.5"/>
        <rFont val="Calibri"/>
        <family val="2"/>
        <scheme val="minor"/>
      </rPr>
      <t xml:space="preserve"> Die Ausbildung zur Sozialassistentin bzw. zum Sozialassistenten wird nur in den dargestellten Ländern angeboten.</t>
    </r>
  </si>
  <si>
    <r>
      <t>Tab. HF-03.3.1.1-1 Schüler/-innen im 1. Ausbildungsjahr zum/zur Erzieher/-in für das Schuljahr 2022/23 nach Ländern</t>
    </r>
    <r>
      <rPr>
        <b/>
        <vertAlign val="superscript"/>
        <sz val="11"/>
        <rFont val="Calibri"/>
        <family val="2"/>
        <scheme val="minor"/>
      </rPr>
      <t>1</t>
    </r>
  </si>
  <si>
    <r>
      <t>Tab. HF-03.3.1.3-1 Schüler/-innen im 1. Ausbildungsjahr zum Sozialassisten/zur Sozialassistin</t>
    </r>
    <r>
      <rPr>
        <b/>
        <vertAlign val="superscript"/>
        <sz val="11"/>
        <rFont val="Calibri"/>
        <family val="2"/>
        <scheme val="minor"/>
      </rPr>
      <t>1</t>
    </r>
    <r>
      <rPr>
        <b/>
        <sz val="11"/>
        <rFont val="Calibri"/>
        <family val="2"/>
        <scheme val="minor"/>
      </rPr>
      <t xml:space="preserve"> für das Schuljahr 2022/23 nach Ländern</t>
    </r>
    <r>
      <rPr>
        <b/>
        <vertAlign val="superscript"/>
        <sz val="11"/>
        <rFont val="Calibri"/>
        <family val="2"/>
        <scheme val="minor"/>
      </rPr>
      <t>2</t>
    </r>
  </si>
  <si>
    <r>
      <t>Bremen</t>
    </r>
    <r>
      <rPr>
        <vertAlign val="superscript"/>
        <sz val="9"/>
        <color rgb="FF000000"/>
        <rFont val="Calibri"/>
        <family val="2"/>
        <scheme val="minor"/>
      </rPr>
      <t>2</t>
    </r>
  </si>
  <si>
    <r>
      <rPr>
        <vertAlign val="superscript"/>
        <sz val="8.5"/>
        <rFont val="Calibri"/>
        <family val="2"/>
        <scheme val="minor"/>
      </rPr>
      <t>1</t>
    </r>
    <r>
      <rPr>
        <sz val="8.5"/>
        <rFont val="Calibri"/>
        <family val="2"/>
        <scheme val="minor"/>
      </rPr>
      <t xml:space="preserve"> Die Ausbildung zur Kinderpflegerin bzw. zum Kinderpfleger wird nur in den dargestellten Ländern angeboten.</t>
    </r>
  </si>
  <si>
    <r>
      <rPr>
        <vertAlign val="superscript"/>
        <sz val="8.5"/>
        <rFont val="Calibri"/>
        <family val="2"/>
        <scheme val="minor"/>
      </rPr>
      <t>2</t>
    </r>
    <r>
      <rPr>
        <sz val="8.5"/>
        <rFont val="Calibri"/>
        <family val="2"/>
        <scheme val="minor"/>
      </rPr>
      <t xml:space="preserve"> Der Ausbildungsgang  zur Kinderpflegerin bzw. zum Kinderpfleger wurde in Bremen seit dem 01. August 2011 eingestellt. Das letzte dritte Ausbildungsjahr endet am 31. Juli 2013. Seit dem Schuljahr 2019/20 wird der Ausbildungsgang wieder angeboten.</t>
    </r>
  </si>
  <si>
    <r>
      <rPr>
        <vertAlign val="superscript"/>
        <sz val="8.5"/>
        <rFont val="Calibri"/>
        <family val="2"/>
        <scheme val="minor"/>
      </rPr>
      <t>3</t>
    </r>
    <r>
      <rPr>
        <sz val="8.5"/>
        <rFont val="Calibri"/>
        <family val="2"/>
        <scheme val="minor"/>
      </rPr>
      <t xml:space="preserve"> Für das Schuljahr 2022/2023 wurden aus dem Saarland keine Daten übermittelt, weswegen der Wert aus dem vorherigen Schuljahr dargestellt wird.</t>
    </r>
  </si>
  <si>
    <r>
      <rPr>
        <vertAlign val="superscript"/>
        <sz val="8.5"/>
        <rFont val="Calibri"/>
        <family val="2"/>
        <scheme val="minor"/>
      </rPr>
      <t>2</t>
    </r>
    <r>
      <rPr>
        <sz val="8.5"/>
        <rFont val="Calibri"/>
        <family val="2"/>
        <scheme val="minor"/>
      </rPr>
      <t xml:space="preserve"> Der Ausbildungsgang  zur Kinderpflegerin bzw. zum Kinderpfleger wurde in Bremen seit dem 01. August 2011 eingestellt. Das letzte dritte Ausbildungsjahr endet am 31. Juli 2013. Seit dem Schuljahr 2019/20 wird der Ausbildungsgang wieder angeboten, sodass für das Schuljahr 2018/19  keine Ausbildungsabschlüsse ausgewiesen werden können.</t>
    </r>
  </si>
  <si>
    <r>
      <t>Tab. HF-03.3.1.4-1 Schüler/-innen im 1. Ausbildungsjahr zum/zur Kinderpfleger/-in für das Schuljahr 2022/23 nach Ländern</t>
    </r>
    <r>
      <rPr>
        <b/>
        <vertAlign val="superscript"/>
        <sz val="11"/>
        <rFont val="Calibri"/>
        <family val="2"/>
        <scheme val="minor"/>
      </rPr>
      <t>1</t>
    </r>
  </si>
  <si>
    <r>
      <t>einschlägiger Hochschulabschluss</t>
    </r>
    <r>
      <rPr>
        <b/>
        <vertAlign val="superscript"/>
        <sz val="11"/>
        <rFont val="Calibri"/>
        <family val="2"/>
        <scheme val="minor"/>
      </rPr>
      <t>2</t>
    </r>
  </si>
  <si>
    <r>
      <t>einschlägiger Fachschulabschluss</t>
    </r>
    <r>
      <rPr>
        <b/>
        <vertAlign val="superscript"/>
        <sz val="11"/>
        <rFont val="Calibri"/>
        <family val="2"/>
        <scheme val="minor"/>
      </rPr>
      <t>3</t>
    </r>
  </si>
  <si>
    <r>
      <t>einschlägiger Berufsfachschulabschluss</t>
    </r>
    <r>
      <rPr>
        <b/>
        <vertAlign val="superscript"/>
        <sz val="11"/>
        <rFont val="Calibri"/>
        <family val="2"/>
        <scheme val="minor"/>
      </rPr>
      <t>4</t>
    </r>
  </si>
  <si>
    <r>
      <t>Sonstige Ausbildungen</t>
    </r>
    <r>
      <rPr>
        <b/>
        <vertAlign val="superscript"/>
        <sz val="11"/>
        <rFont val="Calibri"/>
        <family val="2"/>
        <scheme val="minor"/>
      </rPr>
      <t>5</t>
    </r>
  </si>
  <si>
    <r>
      <t>Tab. HF-03.3.2-2 Pädagogisches und leitendes Personal</t>
    </r>
    <r>
      <rPr>
        <b/>
        <vertAlign val="superscript"/>
        <sz val="11"/>
        <rFont val="Calibri"/>
        <family val="2"/>
        <scheme val="minor"/>
      </rPr>
      <t>1</t>
    </r>
    <r>
      <rPr>
        <b/>
        <sz val="11"/>
        <rFont val="Calibri"/>
        <family val="2"/>
        <scheme val="minor"/>
      </rPr>
      <t xml:space="preserve"> in Kindertageseinrichtungen 2022 nach beruflicher Qualifikation und Ländern</t>
    </r>
  </si>
  <si>
    <r>
      <t>Tab. HF-03.3.2-3 Pädagogisches und leitendes Personal</t>
    </r>
    <r>
      <rPr>
        <b/>
        <vertAlign val="superscript"/>
        <sz val="11"/>
        <rFont val="Calibri"/>
        <family val="2"/>
        <scheme val="minor"/>
      </rPr>
      <t>1</t>
    </r>
    <r>
      <rPr>
        <b/>
        <sz val="11"/>
        <rFont val="Calibri"/>
        <family val="2"/>
        <scheme val="minor"/>
      </rPr>
      <t xml:space="preserve"> in Kindertageseinrichtungen 2021 nach beruflicher Qualifikation und Ländern</t>
    </r>
  </si>
  <si>
    <r>
      <t>Tab. HF-03.3.2-4 Pädagogisches und leitendes Personal</t>
    </r>
    <r>
      <rPr>
        <b/>
        <vertAlign val="superscript"/>
        <sz val="11"/>
        <rFont val="Calibri"/>
        <family val="2"/>
        <scheme val="minor"/>
      </rPr>
      <t>1</t>
    </r>
    <r>
      <rPr>
        <b/>
        <sz val="11"/>
        <rFont val="Calibri"/>
        <family val="2"/>
        <scheme val="minor"/>
      </rPr>
      <t xml:space="preserve"> in Kindertageseinrichtungen 2020 nach beruflicher Qualifikation und Ländern</t>
    </r>
  </si>
  <si>
    <r>
      <t>Tab. HF-03.3.2-5 Pädagogisches und leitendes Personal</t>
    </r>
    <r>
      <rPr>
        <b/>
        <vertAlign val="superscript"/>
        <sz val="11"/>
        <rFont val="Calibri"/>
        <family val="2"/>
        <scheme val="minor"/>
      </rPr>
      <t>1</t>
    </r>
    <r>
      <rPr>
        <b/>
        <sz val="11"/>
        <rFont val="Calibri"/>
        <family val="2"/>
        <scheme val="minor"/>
      </rPr>
      <t xml:space="preserve"> in Kindertageseinrichtungen 2019 nach beruflicher Qualifikation und Ländern</t>
    </r>
  </si>
  <si>
    <r>
      <t>Tab. HF-03.3.2-6 Pädagogisches und leitendes Personal</t>
    </r>
    <r>
      <rPr>
        <b/>
        <vertAlign val="superscript"/>
        <sz val="11"/>
        <rFont val="Calibri"/>
        <family val="2"/>
        <scheme val="minor"/>
      </rPr>
      <t>1</t>
    </r>
    <r>
      <rPr>
        <b/>
        <sz val="11"/>
        <rFont val="Calibri"/>
        <family val="2"/>
        <scheme val="minor"/>
      </rPr>
      <t xml:space="preserve"> in Kindertageseinrichtungen 2018 nach beruflicher Qualifikation und Ländern</t>
    </r>
  </si>
  <si>
    <r>
      <t>Erzieher/innen-Team</t>
    </r>
    <r>
      <rPr>
        <b/>
        <vertAlign val="superscript"/>
        <sz val="11"/>
        <rFont val="Calibri"/>
        <family val="2"/>
        <scheme val="minor"/>
      </rPr>
      <t>1</t>
    </r>
  </si>
  <si>
    <r>
      <t>Sozialpädagogisches Fach- und Berufsfachschulteam</t>
    </r>
    <r>
      <rPr>
        <b/>
        <vertAlign val="superscript"/>
        <sz val="11"/>
        <rFont val="Calibri"/>
        <family val="2"/>
        <scheme val="minor"/>
      </rPr>
      <t>2</t>
    </r>
  </si>
  <si>
    <r>
      <t>Akademisch erweitertes sozialpädagogisches Team</t>
    </r>
    <r>
      <rPr>
        <b/>
        <vertAlign val="superscript"/>
        <sz val="11"/>
        <rFont val="Calibri"/>
        <family val="2"/>
        <scheme val="minor"/>
      </rPr>
      <t>3</t>
    </r>
  </si>
  <si>
    <r>
      <t>Heilpädagogisch erweitertes sozialpädagogisches Team</t>
    </r>
    <r>
      <rPr>
        <b/>
        <vertAlign val="superscript"/>
        <sz val="11"/>
        <rFont val="Calibri"/>
        <family val="2"/>
        <scheme val="minor"/>
      </rPr>
      <t>4</t>
    </r>
  </si>
  <si>
    <r>
      <t>Gemischtes Team</t>
    </r>
    <r>
      <rPr>
        <b/>
        <vertAlign val="superscript"/>
        <sz val="11"/>
        <rFont val="Calibri"/>
        <family val="2"/>
        <scheme val="minor"/>
      </rPr>
      <t>5</t>
    </r>
  </si>
  <si>
    <r>
      <rPr>
        <vertAlign val="superscript"/>
        <sz val="8.5"/>
        <color theme="1"/>
        <rFont val="Calibri"/>
        <family val="2"/>
        <scheme val="minor"/>
      </rPr>
      <t>4</t>
    </r>
    <r>
      <rPr>
        <sz val="8.5"/>
        <color theme="1"/>
        <rFont val="Calibri"/>
        <family val="2"/>
        <scheme val="minor"/>
      </rPr>
      <t xml:space="preserve"> Teams, in denen neben dem nichtakademischen oder akademischen sozialpädagogischen Personal zusätzlich oder fast ausschließlich Heilpädagoginnen und Heilpädagogen (FH und FS) sowie Heilerziehungspflegerinnen und -pfleger tätig sind. (sonstige Berufe &lt;30%)</t>
    </r>
  </si>
  <si>
    <r>
      <rPr>
        <vertAlign val="superscript"/>
        <sz val="8.5"/>
        <color theme="1"/>
        <rFont val="Calibri"/>
        <family val="2"/>
        <scheme val="minor"/>
      </rPr>
      <t xml:space="preserve">3 und 4 </t>
    </r>
    <r>
      <rPr>
        <sz val="8.5"/>
        <color theme="1"/>
        <rFont val="Calibri"/>
        <family val="2"/>
        <scheme val="minor"/>
      </rPr>
      <t>Die Zuordnung zum „Akademisch erweiterten sozialpädagogischen Team“ erfolgt vorrangig vor der Zuordnung zum „Heilpädagogisch erweitertes sozialpädagogisches Team“.</t>
    </r>
  </si>
  <si>
    <t>Tab. HF-03.3.3-1 Teamzusammensetzung in Kindertageseinrichtungen nach Qualifikation des Personals 2023 nach Ländern</t>
  </si>
  <si>
    <t>Tab. HF-03.3.3- 2 Teamzusammensetzung in Kindertageseinrichtungen nach Qualifikation des Personals 2022 nach Ländern</t>
  </si>
  <si>
    <t>Tab. HF-03.3.3- 3 Teamzusammensetzung in Kindertageseinrichtungen nach Qualifikation des Personals 2021 nach Ländern</t>
  </si>
  <si>
    <t>Tab. HF-03.3.3- 4 Teamzusammensetzung in Kindertageseinrichtungen nach Qualifikation des Personals 2020 nach Ländern</t>
  </si>
  <si>
    <t>Tab. HF-03.3.3- 5 Teamzusammensetzung in Kindertageseinrichtungen nach Qualifikation des Personals 2019 nach Ländern</t>
  </si>
  <si>
    <t>Tab. HF-03.3.3- 6 Teamzusammensetzung in Kindertageseinrichtungen nach Qualifikation des Personals 2018 nach Ländern</t>
  </si>
  <si>
    <r>
      <t>Tab. HF-03.5.2-1 Pädagogisches und leitendes Personal</t>
    </r>
    <r>
      <rPr>
        <b/>
        <vertAlign val="superscript"/>
        <sz val="11"/>
        <rFont val="Calibri"/>
        <family val="2"/>
        <scheme val="minor"/>
      </rPr>
      <t>1</t>
    </r>
    <r>
      <rPr>
        <b/>
        <sz val="11"/>
        <rFont val="Calibri"/>
        <family val="2"/>
        <scheme val="minor"/>
      </rPr>
      <t xml:space="preserve"> in Kindertageseinrichtungen 2023 nach Umfang der Beschäftigung und Ländern</t>
    </r>
  </si>
  <si>
    <r>
      <t>Tab. HF-03.5.3-1 Pädagogisches und leitendes Personal</t>
    </r>
    <r>
      <rPr>
        <b/>
        <vertAlign val="superscript"/>
        <sz val="11"/>
        <rFont val="Calibri"/>
        <family val="2"/>
        <scheme val="minor"/>
      </rPr>
      <t>1</t>
    </r>
    <r>
      <rPr>
        <b/>
        <sz val="11"/>
        <rFont val="Calibri"/>
        <family val="2"/>
        <scheme val="minor"/>
      </rPr>
      <t xml:space="preserve"> in Kindertageseinrichtungen 2023 nach Befristung der Beschäftigung und Ländern</t>
    </r>
    <r>
      <rPr>
        <b/>
        <vertAlign val="superscript"/>
        <sz val="11"/>
        <rFont val="Calibri"/>
        <family val="2"/>
        <scheme val="minor"/>
      </rPr>
      <t>2</t>
    </r>
  </si>
  <si>
    <r>
      <rPr>
        <vertAlign val="superscript"/>
        <sz val="8.5"/>
        <rFont val="Calibri"/>
        <family val="2"/>
        <scheme val="minor"/>
      </rPr>
      <t xml:space="preserve">1 </t>
    </r>
    <r>
      <rPr>
        <sz val="8.5"/>
        <rFont val="Calibri"/>
        <family val="2"/>
        <scheme val="minor"/>
      </rPr>
      <t>Ohne Hort- und Hortgruppenpersonal</t>
    </r>
  </si>
  <si>
    <r>
      <rPr>
        <vertAlign val="superscript"/>
        <sz val="8.5"/>
        <rFont val="Calibri"/>
        <family val="2"/>
        <scheme val="minor"/>
      </rPr>
      <t xml:space="preserve">2 </t>
    </r>
    <r>
      <rPr>
        <sz val="8.5"/>
        <rFont val="Calibri"/>
        <family val="2"/>
        <scheme val="minor"/>
      </rPr>
      <t>Die Angaben beziehen sich auf Angestellte, Arbeiter/-innen und Beamte/-innen. Praktikant/-innen, Personen im freiwilligen sozialen Jahr/Bundesfreiwilligendienst und Angaben der Kategorie Sonstige wurden nicht berücksichtigt.</t>
    </r>
  </si>
  <si>
    <r>
      <t>Tab. HF-03.5.3-6 Pädagogisches und leitendes Personal</t>
    </r>
    <r>
      <rPr>
        <b/>
        <vertAlign val="superscript"/>
        <sz val="11"/>
        <rFont val="Calibri"/>
        <family val="2"/>
        <scheme val="minor"/>
      </rPr>
      <t>1</t>
    </r>
    <r>
      <rPr>
        <b/>
        <sz val="11"/>
        <rFont val="Calibri"/>
        <family val="2"/>
        <scheme val="minor"/>
      </rPr>
      <t xml:space="preserve"> in Kindertageseinrichtungen 2018 nach Befristung der Beschäftigung und Ländern</t>
    </r>
    <r>
      <rPr>
        <b/>
        <vertAlign val="superscript"/>
        <sz val="11"/>
        <rFont val="Calibri"/>
        <family val="2"/>
        <scheme val="minor"/>
      </rPr>
      <t>2</t>
    </r>
  </si>
  <si>
    <r>
      <t>Tab. HF-03.5.3-5 Pädagogisches und leitendes Personal</t>
    </r>
    <r>
      <rPr>
        <b/>
        <vertAlign val="superscript"/>
        <sz val="11"/>
        <rFont val="Calibri"/>
        <family val="2"/>
        <scheme val="minor"/>
      </rPr>
      <t>1</t>
    </r>
    <r>
      <rPr>
        <b/>
        <sz val="11"/>
        <rFont val="Calibri"/>
        <family val="2"/>
        <scheme val="minor"/>
      </rPr>
      <t xml:space="preserve"> in Kindertageseinrichtungen 2019 nach Befristung der Beschäftigung und Ländern</t>
    </r>
    <r>
      <rPr>
        <b/>
        <vertAlign val="superscript"/>
        <sz val="11"/>
        <rFont val="Calibri"/>
        <family val="2"/>
        <scheme val="minor"/>
      </rPr>
      <t>2</t>
    </r>
  </si>
  <si>
    <r>
      <t>Tab. HF-03.5.3-4 Pädagogisches und leitendes Personal</t>
    </r>
    <r>
      <rPr>
        <b/>
        <vertAlign val="superscript"/>
        <sz val="11"/>
        <rFont val="Calibri"/>
        <family val="2"/>
        <scheme val="minor"/>
      </rPr>
      <t>1</t>
    </r>
    <r>
      <rPr>
        <b/>
        <sz val="11"/>
        <rFont val="Calibri"/>
        <family val="2"/>
        <scheme val="minor"/>
      </rPr>
      <t xml:space="preserve"> in Kindertageseinrichtungen 2020 nach Befristung der Beschäftigung und Ländern</t>
    </r>
    <r>
      <rPr>
        <b/>
        <vertAlign val="superscript"/>
        <sz val="11"/>
        <rFont val="Calibri"/>
        <family val="2"/>
        <scheme val="minor"/>
      </rPr>
      <t>2</t>
    </r>
  </si>
  <si>
    <r>
      <t>Tab. HF-03.5.3-3 Pädagogisches und leitendes Personal</t>
    </r>
    <r>
      <rPr>
        <b/>
        <vertAlign val="superscript"/>
        <sz val="11"/>
        <rFont val="Calibri"/>
        <family val="2"/>
        <scheme val="minor"/>
      </rPr>
      <t>1</t>
    </r>
    <r>
      <rPr>
        <b/>
        <sz val="11"/>
        <rFont val="Calibri"/>
        <family val="2"/>
        <scheme val="minor"/>
      </rPr>
      <t xml:space="preserve"> in Kindertageseinrichtungen 2021 nach Befristung der Beschäftigung und Ländern</t>
    </r>
    <r>
      <rPr>
        <b/>
        <vertAlign val="superscript"/>
        <sz val="11"/>
        <rFont val="Calibri"/>
        <family val="2"/>
        <scheme val="minor"/>
      </rPr>
      <t>2</t>
    </r>
  </si>
  <si>
    <r>
      <t>Tab. HF-03.5.3-2 Pädagogisches und leitendes Personal</t>
    </r>
    <r>
      <rPr>
        <b/>
        <vertAlign val="superscript"/>
        <sz val="11"/>
        <rFont val="Calibri"/>
        <family val="2"/>
        <scheme val="minor"/>
      </rPr>
      <t>1</t>
    </r>
    <r>
      <rPr>
        <b/>
        <sz val="11"/>
        <rFont val="Calibri"/>
        <family val="2"/>
        <scheme val="minor"/>
      </rPr>
      <t xml:space="preserve"> in Kindertageseinrichtungen 2022 nach Befristung der Beschäftigung und Ländern</t>
    </r>
    <r>
      <rPr>
        <b/>
        <vertAlign val="superscript"/>
        <sz val="11"/>
        <rFont val="Calibri"/>
        <family val="2"/>
        <scheme val="minor"/>
      </rPr>
      <t>2</t>
    </r>
  </si>
  <si>
    <t>Quelle: Forschungsdatenzentrum der Statistischen Ämter des Bundes und der Länder, Statistik der Kinder- und Jugendhilfe, Kinder und tätige Personen in Tageseinrichtungen 2023, https://doi.org/10.21242/22541.2023.00.00.1.1.0, Berechnungen des Forschungsverbundes DJI/TU Dortmund.</t>
  </si>
  <si>
    <t>Quelle: Forschungsdatenzentrum der Statistischen Ämter des Bundes und der Länder, Statistik der Kinder- und Jugendhilfe, Kinder und tätige Personen in Tageseinrichtungen 2022, https://doi.org/10.21242/22541.2022.00.00.1.1.0, Berechnungen des Forschungsverbundes DJI/TU Dortmund.</t>
  </si>
  <si>
    <t>Quelle: Forschungsdatenzentrum der Statistischen Ämter des Bundes und der Länder, Statistik der Kinder- und Jugendhilfe, Kinder und tätige Personen in Tageseinrichtungen 2021, https://doi.org/10.21242/22541.2021.00.00.1.1.0, Berechnungen des Forschungsverbundes DJI/TU Dortmund.</t>
  </si>
  <si>
    <t>Quelle: Forschungsdatenzentrum der Statistischen Ämter des Bundes und der Länder, Statistik der Kinder- und Jugendhilfe, Kinder und tätige Personen in Tageseinrichtungen 2020, https://doi.org/10.21242/22541.2020.00.00.1.1.0, Berechnungen des Forschungsverbundes DJI/TU Dortmund.</t>
  </si>
  <si>
    <t>Quelle: Forschungsdatenzentrum der Statistischen Ämter des Bundes und der Länder, Statistik der Kinder- und Jugendhilfe, Kinder und tätige Personen in Tageseinrichtungen 2019, https://doi.org/10.21242/22541.2019.00.00.1.1.0, Berechnungen des Forschungsverbundes DJI/TU Dortmund.</t>
  </si>
  <si>
    <t>Quelle: Forschungsdatenzentrum der Statistischen Ämter des Bundes und der Länder, Statistik der Kinder- und Jugendhilfe, Kinder und tätige Personen in Tageseinrichtungen 2018, https://doi.org/10.21242/22541.2018.00.00.1.1.0, Berechnungen des Forschungsverbundes DJI/TU Dortmund.</t>
  </si>
  <si>
    <r>
      <t>1</t>
    </r>
    <r>
      <rPr>
        <sz val="8.5"/>
        <color theme="1"/>
        <rFont val="Calibri"/>
        <family val="2"/>
        <scheme val="minor"/>
      </rPr>
      <t xml:space="preserve"> Ohne Hort- und Hortgruppenpersonal.</t>
    </r>
  </si>
  <si>
    <r>
      <rPr>
        <vertAlign val="superscript"/>
        <sz val="8.5"/>
        <color theme="1"/>
        <rFont val="Calibri"/>
        <family val="2"/>
        <scheme val="minor"/>
      </rPr>
      <t>1</t>
    </r>
    <r>
      <rPr>
        <sz val="8.5"/>
        <color theme="1"/>
        <rFont val="Calibri"/>
        <family val="2"/>
        <scheme val="minor"/>
      </rPr>
      <t xml:space="preserve"> Ohne Hort- und Hortgruppenpersonal.</t>
    </r>
  </si>
  <si>
    <r>
      <t>2</t>
    </r>
    <r>
      <rPr>
        <sz val="8.5"/>
        <color rgb="FF000000"/>
        <rFont val="Calibri"/>
        <family val="2"/>
        <scheme val="minor"/>
      </rPr>
      <t xml:space="preserve"> Zu der Kategorie gehören die Bildungsabschlüsse Dipl.-Sozialpädagoge/-in oder Dipl.-Sozialarbeiter/in oder Dipl. Heilpädagogen/-innen (FH oder vergleichbarer Abschluss), Dipl.-Pädagoge/-in oder Dipl.-Sozialpädagoge/-in oder Dipl.-Erziehungswissenschaftler/in (Uni oder vergleichbarer Abschluss) oder staatlich anerkannte/r Kindheitspädagoge/-in (Bachelor/Master).</t>
    </r>
  </si>
  <si>
    <r>
      <t xml:space="preserve">3 </t>
    </r>
    <r>
      <rPr>
        <sz val="8.5"/>
        <color theme="1"/>
        <rFont val="Calibri"/>
        <family val="2"/>
        <scheme val="minor"/>
      </rPr>
      <t xml:space="preserve"> Zu der Kategorie gehören die Bildungsabschlüsse Erzieher/in, Heilpädagoge/-in (Fachschule) oder Heilerzieher/in, Heilerziehungspfleger/in.</t>
    </r>
  </si>
  <si>
    <r>
      <t xml:space="preserve">4  </t>
    </r>
    <r>
      <rPr>
        <sz val="8.5"/>
        <color theme="1"/>
        <rFont val="Calibri"/>
        <family val="2"/>
        <scheme val="minor"/>
      </rPr>
      <t>Zu der Kategorie gehören die Bildungsabschlüsse Kinderpfleger/innen, Familienpfleger/innen, Assistenten/-innen im Sozialwesen, soziale oder medizinische Helferberufe.</t>
    </r>
  </si>
  <si>
    <r>
      <t>5</t>
    </r>
    <r>
      <rPr>
        <sz val="8.5"/>
        <color theme="1"/>
        <rFont val="Calibri"/>
        <family val="2"/>
        <scheme val="minor"/>
      </rPr>
      <t xml:space="preserve"> Zu der Kategorie gehören die Bildungsabschlüsse sonstige soziale/sozialpädagogische Kurzausbildung, Gesundheitsdienstberufe, Verwaltungs-/Büroberufe, sonstiger Berufsausbildungsabschluss.</t>
    </r>
  </si>
  <si>
    <r>
      <t>2</t>
    </r>
    <r>
      <rPr>
        <sz val="8.5"/>
        <color rgb="FF000000"/>
        <rFont val="Calibri"/>
        <family val="2"/>
        <scheme val="minor"/>
      </rPr>
      <t xml:space="preserve"> Zu der Kategorie gehören die Bildungsabschlüsse Dipl.-Sozialpädagoge/-in oder Dipl.-Sozialarbeiter/in oder Dipl. Heilpädagogen/-innen (FH oder vergleichbarer Abschluss), Dipl.-Pädagoge/-in oder Dipl.-Sozialpädagoge/-in oder Dipl.-Erziehungswissenschaftler/in (Uni oder vergleichbarer Abschluss) oder staatlich anerkannte/r Kindheitspädagoge/-in (Bachelor/Master).</t>
    </r>
    <r>
      <rPr>
        <vertAlign val="superscript"/>
        <sz val="8.5"/>
        <color rgb="FF000000"/>
        <rFont val="Calibri"/>
        <family val="2"/>
        <scheme val="minor"/>
      </rPr>
      <t xml:space="preserve">          </t>
    </r>
  </si>
  <si>
    <r>
      <rPr>
        <vertAlign val="superscript"/>
        <sz val="8.5"/>
        <color theme="1"/>
        <rFont val="Calibri"/>
        <family val="2"/>
        <scheme val="minor"/>
      </rPr>
      <t xml:space="preserve">1 </t>
    </r>
    <r>
      <rPr>
        <sz val="8.5"/>
        <color theme="1"/>
        <rFont val="Calibri"/>
        <family val="2"/>
        <scheme val="minor"/>
      </rPr>
      <t>Teams, in denen fast ausschließlich Erzieherinnen und Erzieher tätig sind. (sonstige Berufe &lt; 20%).</t>
    </r>
  </si>
  <si>
    <r>
      <rPr>
        <vertAlign val="superscript"/>
        <sz val="8.5"/>
        <color theme="1"/>
        <rFont val="Calibri"/>
        <family val="2"/>
        <scheme val="minor"/>
      </rPr>
      <t>2</t>
    </r>
    <r>
      <rPr>
        <sz val="8.5"/>
        <color theme="1"/>
        <rFont val="Calibri"/>
        <family val="2"/>
        <scheme val="minor"/>
      </rPr>
      <t xml:space="preserve"> Teams, die der traditionellen Personalausstattung in Kindertageseinrichtungen folgen und aus Erzieherinnen und Erziehern sowie Kindertagespflerinnen und -pflegern bzw. Sozialassistentinnen und -assistenten bestehen. (sonstige Berufen &lt;30%).</t>
    </r>
  </si>
  <si>
    <r>
      <rPr>
        <vertAlign val="superscript"/>
        <sz val="8.5"/>
        <color theme="1"/>
        <rFont val="Calibri"/>
        <family val="2"/>
        <scheme val="minor"/>
      </rPr>
      <t>3</t>
    </r>
    <r>
      <rPr>
        <sz val="8.5"/>
        <color theme="1"/>
        <rFont val="Calibri"/>
        <family val="2"/>
        <scheme val="minor"/>
      </rPr>
      <t xml:space="preserve"> Teams, in denen neben dem nichtakademischen, sozialpädagogischen Personal zusätzlich oder fast ausschließlich einschlägig qualifizierte sozialpädagogische Akademikerinnen und Akademiker (d.h. Absolventinnen und Absolventen der Studienrichtugen Soziale Arbeit, Kindheitspädagogik und Erziehungswissenschaften) beschäftigt sind. (sonstige Berufe &lt;30%).</t>
    </r>
  </si>
  <si>
    <r>
      <rPr>
        <vertAlign val="superscript"/>
        <sz val="8.5"/>
        <color theme="1"/>
        <rFont val="Calibri"/>
        <family val="2"/>
        <scheme val="minor"/>
      </rPr>
      <t>4</t>
    </r>
    <r>
      <rPr>
        <sz val="8.5"/>
        <color theme="1"/>
        <rFont val="Calibri"/>
        <family val="2"/>
        <scheme val="minor"/>
      </rPr>
      <t xml:space="preserve"> Teams, in denen neben dem nichtakademischen oder akademischen sozialpädagogischen Personal zusätzlich oder fast ausschließlich Heilpädagoginnen und Heilpädagogen (FH und FS) sowie Heilerziehungspflegerinnen und -pfleger tätig sind. (sonstige Berufe &lt;30%).</t>
    </r>
  </si>
  <si>
    <r>
      <rPr>
        <vertAlign val="superscript"/>
        <sz val="8.5"/>
        <color theme="1"/>
        <rFont val="Calibri"/>
        <family val="2"/>
        <scheme val="minor"/>
      </rPr>
      <t>5</t>
    </r>
    <r>
      <rPr>
        <sz val="8.5"/>
        <color theme="1"/>
        <rFont val="Calibri"/>
        <family val="2"/>
        <scheme val="minor"/>
      </rPr>
      <t xml:space="preserve"> Teams, in denen das sozial- und/oder heilpädagogische Personal durch tätige Personen ohne Berufsausbildung sowie weitere akademische und nichtakademische Berufe ergänzt wird, zum Beispiel durch Gesundheitsdienstberufe (etwa aus der Kranken- und Altenpflege, Motopädie, Psychologie) oder andere Einzelberufe (wie Lehrkräfte, soziale und medizinische Helferberufe). Berücksichtigt wurden hier auch die wenigen Teams, in denen nur Kinderpflegerinnen und -pfleger bzw. Sozialassistentinnen und -assistenten arbeiten (sowie weitere Einzelkonstellationen). (mit 30% und mehr sonstigen Berufen).</t>
    </r>
  </si>
  <si>
    <t>Quelle: Forschungsdatenzentrum der Statistischen Ämter des Bundes und der Länder, Statistik der Kinder- und Jugendhilfe, Kinder und tätige Personen in Tageseinrichtungen 2023, https://doi.org/10.21242/22541.2023.00.00.1.1.0, Berechnungen der Weiterbildungsinitiative Frühpädagogische Fachkräfte.</t>
  </si>
  <si>
    <t>Quelle: Forschungsdatenzentrum der Statistischen Ämter des Bundes und der Länder, Statistik der Kinder- und Jugendhilfe, Kinder und tätige Personen in Tageseinrichtungen 2022, https://doi.org/10.21242/22541.2022.00.00.1.1.0, Berechnungen der Weiterbildungsinitiative Frühpädagogische Fachkräfte.</t>
  </si>
  <si>
    <t>Quelle: Forschungsdatenzentrum der Statistischen Ämter des Bundes und der Länder, Statistik der Kinder- und Jugendhilfe, Kinder und tätige Personen in Tageseinrichtungen 2021, https://doi.org/10.21242/22541.2021.00.00.1.1.0, Berechnungen der Weiterbildungsinitiative Frühpädagogische Fachkräfte.</t>
  </si>
  <si>
    <t>Quelle: Forschungsdatenzentrum der Statistischen Ämter des Bundes und der Länder, Statistik der Kinder- und Jugendhilfe, Kinder und tätige Personen in Tageseinrichtungen 2020, https://doi.org/10.21242/22541.2020.00.00.1.1.0, Berechnungen der Weiterbildungsinitiative Frühpädagogische Fachkräfte.</t>
  </si>
  <si>
    <t>Quelle: Forschungsdatenzentrum der Statistischen Ämter des Bundes und der Länder, Statistik der Kinder- und Jugendhilfe, Kinder und tätige Personen in Tageseinrichtungen 2019, https://doi.org/10.21242/22541.2019.00.00.1.1.0, Berechnungen der Weiterbildungsinitiative Frühpädagogische Fachkräfte.</t>
  </si>
  <si>
    <t>Quelle: Forschungsdatenzentrum der Statistischen Ämter des Bundes und der Länder, Statistik der Kinder- und Jugendhilfe, Kinder und tätige Personen in Tageseinrichtungen 2018, https://doi.org/10.21242/22541.2018.00.00.1.1.0, Berechnungen der Weiterbildungsinitiative Frühpädagogische Fachkräfte.</t>
  </si>
  <si>
    <t>Erstellungsdatum: 21.07.2023, Zentraler Statistik-Service.</t>
  </si>
  <si>
    <t>Erstellungsdatum: 04.07.2022, Zentraler Statistik-Service.</t>
  </si>
  <si>
    <t>Erstellungsdatum: 26.07.2021, Statistik-Service Nordost.</t>
  </si>
  <si>
    <r>
      <rPr>
        <vertAlign val="superscript"/>
        <sz val="8.5"/>
        <rFont val="Calibri"/>
        <family val="2"/>
        <scheme val="minor"/>
      </rPr>
      <t xml:space="preserve">1 </t>
    </r>
    <r>
      <rPr>
        <sz val="8.5"/>
        <rFont val="Calibri"/>
        <family val="2"/>
        <scheme val="minor"/>
      </rPr>
      <t>Ohne Hort- und Hortgruppenpersonal.</t>
    </r>
  </si>
  <si>
    <r>
      <rPr>
        <vertAlign val="superscript"/>
        <sz val="8.5"/>
        <color theme="1"/>
        <rFont val="Calibri"/>
        <family val="2"/>
        <scheme val="minor"/>
      </rPr>
      <t xml:space="preserve">1 </t>
    </r>
    <r>
      <rPr>
        <sz val="8.5"/>
        <color theme="1"/>
        <rFont val="Calibri"/>
        <family val="2"/>
        <scheme val="minor"/>
      </rPr>
      <t>Ohne Hort- und Hortgruppenpersonal.</t>
    </r>
  </si>
  <si>
    <r>
      <t>Tab. HF-03.5.2-2 Pädagogisches und leitendes Personal</t>
    </r>
    <r>
      <rPr>
        <b/>
        <vertAlign val="superscript"/>
        <sz val="11"/>
        <rFont val="Calibri"/>
        <family val="2"/>
        <scheme val="minor"/>
      </rPr>
      <t>1</t>
    </r>
    <r>
      <rPr>
        <b/>
        <sz val="11"/>
        <rFont val="Calibri"/>
        <family val="2"/>
        <scheme val="minor"/>
      </rPr>
      <t xml:space="preserve"> in Kindertageseinrichtungen 2022 nach Umfang der Beschäftigung und Ländern</t>
    </r>
  </si>
  <si>
    <r>
      <t>Tab. HF-03.5.2-3 Pädagogisches und leitendes Personal</t>
    </r>
    <r>
      <rPr>
        <b/>
        <vertAlign val="superscript"/>
        <sz val="11"/>
        <rFont val="Calibri"/>
        <family val="2"/>
        <scheme val="minor"/>
      </rPr>
      <t>1</t>
    </r>
    <r>
      <rPr>
        <b/>
        <sz val="11"/>
        <rFont val="Calibri"/>
        <family val="2"/>
        <scheme val="minor"/>
      </rPr>
      <t xml:space="preserve"> in Kindertageseinrichtungen 2021 nach Umfang der Beschäftigung und Ländern</t>
    </r>
  </si>
  <si>
    <r>
      <t>Tab. HF-03.5.2-4 Pädagogisches und leitendes Personal</t>
    </r>
    <r>
      <rPr>
        <b/>
        <vertAlign val="superscript"/>
        <sz val="11"/>
        <rFont val="Calibri"/>
        <family val="2"/>
        <scheme val="minor"/>
      </rPr>
      <t>1</t>
    </r>
    <r>
      <rPr>
        <b/>
        <sz val="11"/>
        <rFont val="Calibri"/>
        <family val="2"/>
        <scheme val="minor"/>
      </rPr>
      <t xml:space="preserve"> in Kindertageseinrichtungen 2020 nach Umfang der Beschäftigung und Ländern</t>
    </r>
  </si>
  <si>
    <r>
      <t>Tab. HF-03.5.2-5 Pädagogisches und leitendes Personal</t>
    </r>
    <r>
      <rPr>
        <b/>
        <vertAlign val="superscript"/>
        <sz val="11"/>
        <rFont val="Calibri"/>
        <family val="2"/>
        <scheme val="minor"/>
      </rPr>
      <t>1</t>
    </r>
    <r>
      <rPr>
        <b/>
        <sz val="11"/>
        <rFont val="Calibri"/>
        <family val="2"/>
        <scheme val="minor"/>
      </rPr>
      <t xml:space="preserve"> in Kindertageseinrichtungen 2019 nach Umfang der Beschäftigung und Ländern</t>
    </r>
  </si>
  <si>
    <r>
      <t>Tab. HF-03.5.2-6 Pädagogisches und leitendes Personal</t>
    </r>
    <r>
      <rPr>
        <b/>
        <vertAlign val="superscript"/>
        <sz val="11"/>
        <rFont val="Calibri"/>
        <family val="2"/>
        <scheme val="minor"/>
      </rPr>
      <t>1</t>
    </r>
    <r>
      <rPr>
        <b/>
        <sz val="11"/>
        <rFont val="Calibri"/>
        <family val="2"/>
        <scheme val="minor"/>
      </rPr>
      <t xml:space="preserve"> in Kindertageseinrichtungen 2018 nach Umfang der Beschäftigung und Ländern</t>
    </r>
  </si>
  <si>
    <t>Hinweis: . Sperrungen aufgrund zu geringer Fallzahlen.</t>
  </si>
  <si>
    <r>
      <t>Tab. HF-03.1.2-7 Pädagogisches und leitendes Personal</t>
    </r>
    <r>
      <rPr>
        <b/>
        <vertAlign val="superscript"/>
        <sz val="11"/>
        <rFont val="Calibri"/>
        <family val="2"/>
        <scheme val="minor"/>
      </rPr>
      <t>1</t>
    </r>
    <r>
      <rPr>
        <b/>
        <sz val="11"/>
        <rFont val="Calibri"/>
        <family val="2"/>
        <scheme val="minor"/>
      </rPr>
      <t xml:space="preserve"> 2023 nach Geschlecht, Altersgruppen und Ländern</t>
    </r>
  </si>
  <si>
    <r>
      <t>Tab. HF-03.1.2-8 Pädagogisches und leitendes Personal</t>
    </r>
    <r>
      <rPr>
        <b/>
        <vertAlign val="superscript"/>
        <sz val="11"/>
        <rFont val="Calibri"/>
        <family val="2"/>
        <scheme val="minor"/>
      </rPr>
      <t>1</t>
    </r>
    <r>
      <rPr>
        <b/>
        <sz val="11"/>
        <rFont val="Calibri"/>
        <family val="2"/>
        <scheme val="minor"/>
      </rPr>
      <t xml:space="preserve"> 2022 nach Geschlecht, Altersgruppen und Ländern</t>
    </r>
  </si>
  <si>
    <t>Quelle: Statistisches Bundesamt, Fachserie 11, Reihe 2, 2021/22, sowie ergänzende Tabellen zur Fachserie; Statistische Landesämter: WiFF-Länderabfrage, 2021/22.</t>
  </si>
  <si>
    <t>Quelle: Statistisches Bundesamt, Fachserie 11, Reihe 2, 2020/21, sowie ergänzende Tabellen zur Fachserie; Statistische Landesämter: WiFF-Länderabfrage, 2020/21.</t>
  </si>
  <si>
    <r>
      <t>Tab. HF-03.3.1.1-3 Schüler/-innen im 1. Ausbildungsjahr zum/zur Erzieher/-in für das Schuljahr 2021/22 nach Ländern</t>
    </r>
    <r>
      <rPr>
        <b/>
        <vertAlign val="superscript"/>
        <sz val="11"/>
        <rFont val="Calibri"/>
        <family val="2"/>
        <scheme val="minor"/>
      </rPr>
      <t>1</t>
    </r>
  </si>
  <si>
    <r>
      <t xml:space="preserve"> Tab. HF-03.3.1.1-5 Schüler/-innen im 1. Ausbildungsjahr zum/zur Erzieher/-in für das Schuljahr 2020/21 nach Ländern</t>
    </r>
    <r>
      <rPr>
        <b/>
        <vertAlign val="superscript"/>
        <sz val="11"/>
        <rFont val="Calibri"/>
        <family val="2"/>
        <scheme val="minor"/>
      </rPr>
      <t>1</t>
    </r>
  </si>
  <si>
    <r>
      <rPr>
        <vertAlign val="superscript"/>
        <sz val="8.5"/>
        <color indexed="8"/>
        <rFont val="Calibri"/>
        <family val="2"/>
        <scheme val="minor"/>
      </rPr>
      <t>1</t>
    </r>
    <r>
      <rPr>
        <sz val="8.5"/>
        <color indexed="8"/>
        <rFont val="Calibri"/>
        <family val="2"/>
        <scheme val="minor"/>
      </rPr>
      <t xml:space="preserve"> Schüler/-innen im 1. Ausbildungsjahr einer praxisintegrierten Ausbildung (PiA) zum/zur Erzieher/-in sind in diesen Zahlen enthalten.</t>
    </r>
  </si>
  <si>
    <t>Quelle: Statistisches Bundesamt, Fachserie 11, Reihe 2, 2019/20, sowie ergänzende Tabellen zur Fachserie; Statistische Landesämter: WiFF-Länderabfrage, 2019/20.</t>
  </si>
  <si>
    <r>
      <t>Tab. HF-03.3.1.1-7 Schüler/-innen im 1. Ausbildungsjahr zum/zur Erzieher/-in für das Schuljahr 2019/20 nach Ländern</t>
    </r>
    <r>
      <rPr>
        <b/>
        <vertAlign val="superscript"/>
        <sz val="11"/>
        <rFont val="Calibri"/>
        <family val="2"/>
        <scheme val="minor"/>
      </rPr>
      <t>1</t>
    </r>
  </si>
  <si>
    <t>Quelle: Statistisches Bundesamt, Fachserie 11, Reihe 2, 2018/19, sowie ergänzende Tabellen zur Fachserie; Statistische Landesämter: WiFF-Länderabfrage, 2018/19.</t>
  </si>
  <si>
    <t>Quelle: Statistisches Bundesamt, Fachserie 11, Reihe 2, 2017/18, sowie ergänzende Tabellen zur Fachserie; Statistische Landesämter: WiFF-Länderabfrage, 2017/18.</t>
  </si>
  <si>
    <t>Tab. HF-03.3.1.2-1 Schüler/-innen im 1. Ausbildungsjahr einer praxisintegrierten Ausbildung (PiA) zum/zur Erzieher/-in für das Schuljahr 2022/23 nach Ländern</t>
  </si>
  <si>
    <t>Quelle: Statistisches Bundesamt, Fachserie 11, Reihe 2, 2022/23, sowie ergänzende Tabellen zur Fachserie; Statistische Landesämter: WiFF-Länderabfrage, 2022/23.</t>
  </si>
  <si>
    <t>Quelle: Statistisches Bundesamt, Fachserie 11, Reihe 2, 2021/2022, sowie ergänzende Tabellen zur Fachserie; Statistische Landesämter: WiFF-Länderabfrage, 2022/22.</t>
  </si>
  <si>
    <r>
      <t>Tab. HF-03.3.1.3-3 Schüler/-innen im 1. Ausbildungsjahr zum Sozialassistent/zur Sozialassistentin</t>
    </r>
    <r>
      <rPr>
        <b/>
        <vertAlign val="superscript"/>
        <sz val="11"/>
        <rFont val="Calibri"/>
        <family val="2"/>
        <scheme val="minor"/>
      </rPr>
      <t>1</t>
    </r>
    <r>
      <rPr>
        <b/>
        <sz val="11"/>
        <rFont val="Calibri"/>
        <family val="2"/>
        <scheme val="minor"/>
      </rPr>
      <t xml:space="preserve"> für das Schuljahr 2021/22 nach Ländern</t>
    </r>
    <r>
      <rPr>
        <b/>
        <vertAlign val="superscript"/>
        <sz val="11"/>
        <rFont val="Calibri"/>
        <family val="2"/>
        <scheme val="minor"/>
      </rPr>
      <t>2</t>
    </r>
  </si>
  <si>
    <r>
      <rPr>
        <vertAlign val="superscript"/>
        <sz val="8.5"/>
        <rFont val="Calibri"/>
        <family val="2"/>
        <scheme val="minor"/>
      </rPr>
      <t>1</t>
    </r>
    <r>
      <rPr>
        <sz val="8.5"/>
        <rFont val="Calibri"/>
        <family val="2"/>
        <scheme val="minor"/>
      </rPr>
      <t xml:space="preserve"> In Bremen, Hamburg, Niedersachsen und Schleswig-Holstein lautet die Berufsbezeichnung „Sozialpädagogische Assistentin/Sozialpädagogischer Assistent“. In Bremen inkl. inkl. Sozialassistenten an anerk. Ergänzungsschulen.</t>
    </r>
  </si>
  <si>
    <r>
      <rPr>
        <vertAlign val="superscript"/>
        <sz val="8.5"/>
        <rFont val="Calibri"/>
        <family val="2"/>
        <scheme val="minor"/>
      </rPr>
      <t>1</t>
    </r>
    <r>
      <rPr>
        <sz val="8.5"/>
        <rFont val="Calibri"/>
        <family val="2"/>
        <scheme val="minor"/>
      </rPr>
      <t xml:space="preserve"> In Bremen, Hamburg, Niedersachsen und Schleswig-Holstein lautet die Berufsbezeichnung  „Sozialpädagogische Assistentin/Sozialpädagogischer Assistent“. In Bremen inkl. inkl. Sozialassistenten an anerk. Ergänzungsschulen.</t>
    </r>
  </si>
  <si>
    <r>
      <t>Tab. HF-03.3.1.3-5 Schüler/-innen im 1. Ausbildungsjahr zum Sozialassistent/zur Sozialassistentin</t>
    </r>
    <r>
      <rPr>
        <b/>
        <vertAlign val="superscript"/>
        <sz val="11"/>
        <rFont val="Calibri"/>
        <family val="2"/>
        <scheme val="minor"/>
      </rPr>
      <t>1</t>
    </r>
    <r>
      <rPr>
        <b/>
        <sz val="11"/>
        <rFont val="Calibri"/>
        <family val="2"/>
        <scheme val="minor"/>
      </rPr>
      <t xml:space="preserve"> für das Schuljahr 2020/21 nach Ländern</t>
    </r>
    <r>
      <rPr>
        <b/>
        <vertAlign val="superscript"/>
        <sz val="11"/>
        <rFont val="Calibri"/>
        <family val="2"/>
        <scheme val="minor"/>
      </rPr>
      <t>2</t>
    </r>
  </si>
  <si>
    <r>
      <rPr>
        <vertAlign val="superscript"/>
        <sz val="8.5"/>
        <color rgb="FF000000"/>
        <rFont val="Calibri"/>
        <family val="2"/>
        <scheme val="minor"/>
      </rPr>
      <t>1</t>
    </r>
    <r>
      <rPr>
        <sz val="8.5"/>
        <color indexed="8"/>
        <rFont val="Calibri"/>
        <family val="2"/>
        <scheme val="minor"/>
      </rPr>
      <t xml:space="preserve"> In Bremen, Hamburg, Niedersachsen und Schleswig-Holstein lautet die Berufsbezeichnung „Sozialpädagogische Assistentin/Sozialpädagogischer Assistent“. In Bremen inkl. inkl. Sozialassistenten an anerk. Ergänzungsschulen.</t>
    </r>
  </si>
  <si>
    <r>
      <rPr>
        <vertAlign val="superscript"/>
        <sz val="8.5"/>
        <color theme="1"/>
        <rFont val="Calibri"/>
        <family val="2"/>
        <scheme val="minor"/>
      </rPr>
      <t>2</t>
    </r>
    <r>
      <rPr>
        <sz val="8.5"/>
        <color theme="1"/>
        <rFont val="Calibri"/>
        <family val="2"/>
        <scheme val="minor"/>
      </rPr>
      <t xml:space="preserve"> Die Ausbildung zur Sozialassistentin bzw. zum Sozialassistenten wird nur in den dargestellten Ländern angeboten.</t>
    </r>
  </si>
  <si>
    <t>Quelle: Statistisches Bundesamt, Fachserie 11, Reihe 2, 2020/2021, sowie ergänzende Tabellen zur Fachserie; Statistische Landesämter: WiFF-Länderabfrage, 2020/21.</t>
  </si>
  <si>
    <t>Quelle: Statistisches Bundesamt, Fachserie 11, Reihe 2, 2019/2020, sowie ergänzende Tabellen zur Fachserie; Statistische Landesämter: WiFF-Länderabfrage, 2019/20.</t>
  </si>
  <si>
    <r>
      <t>Tab. HF-03.3.1.3-7 Schüler/-innen im 1. Ausbildungsjahr zum Sozialassistent/zur Sozialassistentin</t>
    </r>
    <r>
      <rPr>
        <b/>
        <vertAlign val="superscript"/>
        <sz val="11"/>
        <rFont val="Calibri"/>
        <family val="2"/>
        <scheme val="minor"/>
      </rPr>
      <t>1</t>
    </r>
    <r>
      <rPr>
        <b/>
        <sz val="11"/>
        <rFont val="Calibri"/>
        <family val="2"/>
        <scheme val="minor"/>
      </rPr>
      <t xml:space="preserve"> für das Schuljahr 2019/20 nach Ländern</t>
    </r>
    <r>
      <rPr>
        <b/>
        <vertAlign val="superscript"/>
        <sz val="11"/>
        <rFont val="Calibri"/>
        <family val="2"/>
        <scheme val="minor"/>
      </rPr>
      <t>2</t>
    </r>
  </si>
  <si>
    <r>
      <rPr>
        <vertAlign val="superscript"/>
        <sz val="8.5"/>
        <color theme="1"/>
        <rFont val="Calibri"/>
        <family val="2"/>
        <scheme val="minor"/>
      </rPr>
      <t xml:space="preserve">2 </t>
    </r>
    <r>
      <rPr>
        <sz val="8.5"/>
        <color theme="1"/>
        <rFont val="Calibri"/>
        <family val="2"/>
        <scheme val="minor"/>
      </rPr>
      <t>Die Ausbildung zur Sozialassistentin bzw. zum Sozialassistenten wird nur in den dargestellten Ländern angeboten.</t>
    </r>
  </si>
  <si>
    <t>Quelle: Statistisches Bundesamt, Fachserie 11, Reihe 2, 2018/2019, sowie ergänzende Tabellen zur Fachserie; Statistische Landesämter: WiFF-Länderabfrage, 2018/19.</t>
  </si>
  <si>
    <r>
      <t>Tab. HF-03.3.1.3-9 Schüler/-innen im 1. Ausbildungsjahr zum Sozialassistent/zur Sozialassistentin</t>
    </r>
    <r>
      <rPr>
        <b/>
        <vertAlign val="superscript"/>
        <sz val="11"/>
        <rFont val="Calibri"/>
        <family val="2"/>
        <scheme val="minor"/>
      </rPr>
      <t>1</t>
    </r>
    <r>
      <rPr>
        <b/>
        <sz val="11"/>
        <rFont val="Calibri"/>
        <family val="2"/>
        <scheme val="minor"/>
      </rPr>
      <t xml:space="preserve"> für das Schuljahr 2018/19 nach Ländern</t>
    </r>
    <r>
      <rPr>
        <b/>
        <vertAlign val="superscript"/>
        <sz val="11"/>
        <rFont val="Calibri"/>
        <family val="2"/>
        <scheme val="minor"/>
      </rPr>
      <t>2</t>
    </r>
  </si>
  <si>
    <r>
      <rPr>
        <vertAlign val="superscript"/>
        <sz val="8.5"/>
        <color rgb="FF000000"/>
        <rFont val="Calibri"/>
        <family val="2"/>
        <scheme val="minor"/>
      </rPr>
      <t>1</t>
    </r>
    <r>
      <rPr>
        <sz val="8.5"/>
        <color indexed="8"/>
        <rFont val="Calibri"/>
        <family val="2"/>
        <scheme val="minor"/>
      </rPr>
      <t xml:space="preserve"> In Bremen, Hamburg, Niedersachsen und Schleswig-Holstein lautet die Berufsbezeichnung „Sozialpädagogische Assistentin/Sozialpädagogischer Assistent“.</t>
    </r>
  </si>
  <si>
    <t>Quelle: Statistisches Bundesamt, Fachserie 11, Reihe 2, 2017/2018, sowie ergänzende Tabellen zur Fachserie; Statistische Landesämter: WiFF-Länderabfrage, 2017/18.</t>
  </si>
  <si>
    <r>
      <t>Tab. HF-03.3.1.4-3 Schüler/-innen im 1. Ausbildungsjahr zum/zur Kinderpfleger/-in für das Schuljahr 2021/22 nach Ländern</t>
    </r>
    <r>
      <rPr>
        <b/>
        <vertAlign val="superscript"/>
        <sz val="11"/>
        <rFont val="Calibri"/>
        <family val="2"/>
        <scheme val="minor"/>
      </rPr>
      <t>1</t>
    </r>
  </si>
  <si>
    <r>
      <t>Tab. HF-03.3.1.4-5 Schüler/-innen im 1. Ausbildungsjahr zum/zur Kinderpfleger/-in für das Schuljahr 2020/21 nach Ländern</t>
    </r>
    <r>
      <rPr>
        <b/>
        <vertAlign val="superscript"/>
        <sz val="11"/>
        <rFont val="Calibri"/>
        <family val="2"/>
        <scheme val="minor"/>
      </rPr>
      <t>1</t>
    </r>
  </si>
  <si>
    <r>
      <rPr>
        <vertAlign val="superscript"/>
        <sz val="8.5"/>
        <color theme="1"/>
        <rFont val="Calibri"/>
        <family val="2"/>
        <scheme val="minor"/>
      </rPr>
      <t>1</t>
    </r>
    <r>
      <rPr>
        <sz val="8.5"/>
        <color theme="1"/>
        <rFont val="Calibri"/>
        <family val="2"/>
        <scheme val="minor"/>
      </rPr>
      <t xml:space="preserve"> Die Ausbildung zur Kinderpflegerin bzw. zum Kinderpfleger wird nur in den dargestellten Ländern angeboten.</t>
    </r>
  </si>
  <si>
    <r>
      <rPr>
        <vertAlign val="superscript"/>
        <sz val="8.5"/>
        <color theme="1"/>
        <rFont val="Calibri"/>
        <family val="2"/>
        <scheme val="minor"/>
      </rPr>
      <t>2</t>
    </r>
    <r>
      <rPr>
        <sz val="8.5"/>
        <color theme="1"/>
        <rFont val="Calibri"/>
        <family val="2"/>
        <scheme val="minor"/>
      </rPr>
      <t xml:space="preserve"> Der Ausbildungsgang  zur Kinderpflegerin bzw. zum Kinderpfleger wurde in Bremen seit dem 01. August 2011 eingestellt. Das letzte dritte Ausbildungsjahr endet am 31. Juli 2013. Seit dem Schuljahr 2019/20 wird der Ausbildungsgang wieder angeboten.</t>
    </r>
  </si>
  <si>
    <r>
      <rPr>
        <vertAlign val="superscript"/>
        <sz val="8.5"/>
        <color theme="1"/>
        <rFont val="Calibri"/>
        <family val="2"/>
        <scheme val="minor"/>
      </rPr>
      <t>2</t>
    </r>
    <r>
      <rPr>
        <sz val="8.5"/>
        <color theme="1"/>
        <rFont val="Calibri"/>
        <family val="2"/>
        <scheme val="minor"/>
      </rPr>
      <t xml:space="preserve"> Der Ausbildungsgang  zur Kinderpflegerin bzw. zum Kinderpfleger wurde in Bremen seit dem 01. August 2011 eingestellt. Das letzte dritte Ausbildungsjahr endet am 31. Juli 2013. Seit dem Schuljahr 2019/20 wird der Ausbildungsgang wieder angeboten, sodass für das Schuljahr 2018/19  keine Ausbildungsabschlüsse ausgewiesen werden können.</t>
    </r>
  </si>
  <si>
    <r>
      <t>Tab. HF-03.3.1.4-7 Schüler/-innen im 1. Ausbildungsjahr zum/zur Kinderpfleger/-in für das Schuljahr 2019/20 nach Ländern</t>
    </r>
    <r>
      <rPr>
        <b/>
        <vertAlign val="superscript"/>
        <sz val="11"/>
        <rFont val="Calibri"/>
        <family val="2"/>
        <scheme val="minor"/>
      </rPr>
      <t>1</t>
    </r>
  </si>
  <si>
    <r>
      <t>Tab. HF-03.3.1.4-9 Schüler/-innen im 1. Ausbildungsjahr zum/zur Kinderpfleger/-in für das Schuljahr 2018/19 nach Ländern</t>
    </r>
    <r>
      <rPr>
        <b/>
        <vertAlign val="superscript"/>
        <sz val="11"/>
        <rFont val="Calibri"/>
        <family val="2"/>
        <scheme val="minor"/>
      </rPr>
      <t>1</t>
    </r>
  </si>
  <si>
    <t>Hinweis: Aus Datenschutzgründen werden die Zahlen inklusive Horte ausgewiesen.</t>
  </si>
  <si>
    <t>Hinweis: - keine Daten vorhanden.</t>
  </si>
  <si>
    <t>Hinweis: / Aus methodischen Gründen ist ein Ausweis von Entgeltverteilungen oder Quantilen nicht sinnvoll, wenn die Zahl der Beschäftigten mit Angabe zum Entgelt unter 500 liegt.</t>
  </si>
  <si>
    <t>Quelle</t>
  </si>
  <si>
    <t>KJH-Statistik</t>
  </si>
  <si>
    <t>Entgeltstatistik</t>
  </si>
  <si>
    <t xml:space="preserve">KJH-Statistik </t>
  </si>
  <si>
    <t>Schulstatistik/WiFF Länderabfrage</t>
  </si>
  <si>
    <t>Klicken Sie auf den untenstehenden Link oder auf den Reiter am unteren Bildschirmrand, um eine gewünschte Tabelle aufzurufen.</t>
  </si>
  <si>
    <t>Verfügbarkeit</t>
  </si>
  <si>
    <t xml:space="preserve">ERiK-Tabellenberichtserstattung 2024 - HF03: Gewinnung und Sicherung qualifizierter Fachkräfte </t>
  </si>
  <si>
    <r>
      <t>1</t>
    </r>
    <r>
      <rPr>
        <sz val="8.5"/>
        <color theme="1"/>
        <rFont val="Calibri"/>
        <family val="2"/>
        <scheme val="minor"/>
      </rPr>
      <t>Ohne Hort- und Hortgruppenpersonal.</t>
    </r>
  </si>
  <si>
    <r>
      <rPr>
        <vertAlign val="superscript"/>
        <sz val="8.5"/>
        <color theme="1"/>
        <rFont val="Calibri"/>
        <family val="2"/>
        <scheme val="minor"/>
      </rPr>
      <t>1</t>
    </r>
    <r>
      <rPr>
        <sz val="8.5"/>
        <color theme="1"/>
        <rFont val="Calibri"/>
        <family val="2"/>
        <scheme val="minor"/>
      </rPr>
      <t>Ohne Hort- und Hortgruppenpersonal.</t>
    </r>
  </si>
  <si>
    <t>Kennzahlen, die nicht für das Jahr 2023 verfügbar sind, werden im vorliegenden Tabellenband nicht berichtet. Es wird auf zurückliegende ERiK-Berichte verwiesen.</t>
  </si>
  <si>
    <r>
      <t>Studienanfänger/innen für das Jahr 2022</t>
    </r>
    <r>
      <rPr>
        <b/>
        <vertAlign val="superscript"/>
        <sz val="11"/>
        <rFont val="Calibri"/>
        <family val="2"/>
        <scheme val="minor"/>
      </rPr>
      <t>2</t>
    </r>
  </si>
  <si>
    <r>
      <rPr>
        <vertAlign val="superscript"/>
        <sz val="8.5"/>
        <rFont val="Calibri"/>
        <family val="2"/>
        <scheme val="minor"/>
      </rPr>
      <t>2</t>
    </r>
    <r>
      <rPr>
        <sz val="8.5"/>
        <rFont val="Calibri"/>
        <family val="2"/>
        <scheme val="minor"/>
      </rPr>
      <t>Aus Geheimhaltungsgründen wird ein Rundungsverfahren auf alle Werte angewendet. Jede absolute Fallzahl wird auf ein Vielfaches von 5 auf- oder abgerundet.</t>
    </r>
  </si>
  <si>
    <r>
      <rPr>
        <vertAlign val="superscript"/>
        <sz val="8.5"/>
        <rFont val="Calibri"/>
        <family val="2"/>
        <scheme val="minor"/>
      </rPr>
      <t>1</t>
    </r>
    <r>
      <rPr>
        <sz val="8.5"/>
        <rFont val="Calibri"/>
        <family val="2"/>
        <scheme val="minor"/>
      </rPr>
      <t>Studienanfänger/innen (1. Fachsemester) für den Bachelorstudiengang (ohne Lehramt) Sozialwesen, Soziale Arbeit, Sozialpädagogik (zusammengefasst als Studienbereich Sozialwesen) und Erziehungswissenschaft (Pädagogik) an der Universitäten (einschl. PH, GH, THS, KHS).</t>
    </r>
  </si>
  <si>
    <r>
      <t>Abschlüsse im Jahr 2022</t>
    </r>
    <r>
      <rPr>
        <b/>
        <vertAlign val="superscript"/>
        <sz val="11"/>
        <rFont val="Calibri"/>
        <family val="2"/>
        <scheme val="minor"/>
      </rPr>
      <t>2</t>
    </r>
  </si>
  <si>
    <r>
      <rPr>
        <vertAlign val="superscript"/>
        <sz val="8.5"/>
        <color rgb="FF000000"/>
        <rFont val="Calibri"/>
        <family val="2"/>
        <scheme val="minor"/>
      </rPr>
      <t>2</t>
    </r>
    <r>
      <rPr>
        <sz val="8.5"/>
        <color indexed="8"/>
        <rFont val="Calibri"/>
        <family val="2"/>
        <scheme val="minor"/>
      </rPr>
      <t>Aus Geheimhaltungsgründen wird ein Rundungsverfahren auf alle Werte angewendet. Jede absolute Fallzahl wird auf ein Vielfaches von 5 auf- oder abgerundet.</t>
    </r>
  </si>
  <si>
    <r>
      <t>Studienanfänger/innen für das Jahr 2021</t>
    </r>
    <r>
      <rPr>
        <b/>
        <vertAlign val="superscript"/>
        <sz val="11"/>
        <rFont val="Calibri"/>
        <family val="2"/>
        <scheme val="minor"/>
      </rPr>
      <t>2</t>
    </r>
  </si>
  <si>
    <r>
      <t>Abschlüsse im Jahr 2021</t>
    </r>
    <r>
      <rPr>
        <b/>
        <vertAlign val="superscript"/>
        <sz val="11"/>
        <rFont val="Calibri"/>
        <family val="2"/>
        <scheme val="minor"/>
      </rPr>
      <t>2</t>
    </r>
  </si>
  <si>
    <r>
      <t>Studienanfänger/innen für das Jahr 2020</t>
    </r>
    <r>
      <rPr>
        <b/>
        <vertAlign val="superscript"/>
        <sz val="11"/>
        <rFont val="Calibri"/>
        <family val="2"/>
        <scheme val="minor"/>
      </rPr>
      <t>2</t>
    </r>
  </si>
  <si>
    <r>
      <t>Abschlüsse im Jahr 2020</t>
    </r>
    <r>
      <rPr>
        <b/>
        <vertAlign val="superscript"/>
        <sz val="11"/>
        <rFont val="Calibri"/>
        <family val="2"/>
        <scheme val="minor"/>
      </rPr>
      <t>2</t>
    </r>
  </si>
  <si>
    <r>
      <t>Studienanfänger/innen für das Jahr 2019</t>
    </r>
    <r>
      <rPr>
        <b/>
        <vertAlign val="superscript"/>
        <sz val="11"/>
        <rFont val="Calibri"/>
        <family val="2"/>
        <scheme val="minor"/>
      </rPr>
      <t>2</t>
    </r>
  </si>
  <si>
    <r>
      <t>Abschlüsse im Jahr 2019</t>
    </r>
    <r>
      <rPr>
        <b/>
        <vertAlign val="superscript"/>
        <sz val="11"/>
        <rFont val="Calibri"/>
        <family val="2"/>
        <scheme val="minor"/>
      </rPr>
      <t>2</t>
    </r>
  </si>
  <si>
    <r>
      <t>Studienanfänger/innen für das Jahr 2018</t>
    </r>
    <r>
      <rPr>
        <b/>
        <vertAlign val="superscript"/>
        <sz val="11"/>
        <rFont val="Calibri"/>
        <family val="2"/>
        <scheme val="minor"/>
      </rPr>
      <t>2</t>
    </r>
  </si>
  <si>
    <r>
      <t>Abschlüsse im Jahr 2018</t>
    </r>
    <r>
      <rPr>
        <b/>
        <vertAlign val="superscript"/>
        <sz val="11"/>
        <rFont val="Calibri"/>
        <family val="2"/>
        <scheme val="minor"/>
      </rPr>
      <t>2</t>
    </r>
  </si>
  <si>
    <r>
      <rPr>
        <vertAlign val="superscript"/>
        <sz val="8.5"/>
        <rFont val="Calibri"/>
        <family val="2"/>
        <scheme val="minor"/>
      </rPr>
      <t>1</t>
    </r>
    <r>
      <rPr>
        <sz val="8.5"/>
        <rFont val="Calibri"/>
        <family val="2"/>
        <scheme val="minor"/>
      </rPr>
      <t>Studienanfänger/innen (1. Fachsemester) für den Bachelorstudiengang (ohne Lehramt) Pädagogik der frühen Kindheit (FH, Uni) und Erziehungswissenschaft (Pädagogik) (FH).</t>
    </r>
  </si>
  <si>
    <r>
      <rPr>
        <vertAlign val="superscript"/>
        <sz val="8.5"/>
        <rFont val="Calibri"/>
        <family val="2"/>
        <scheme val="minor"/>
      </rPr>
      <t xml:space="preserve">1 </t>
    </r>
    <r>
      <rPr>
        <sz val="8.5"/>
        <rFont val="Calibri"/>
        <family val="2"/>
        <scheme val="minor"/>
      </rPr>
      <t xml:space="preserve">Studienanfänger/innen (1. Fachsemester) für den Bachelorstudiengang (ohne Lehramt) Sozialwesen, Soziale Arbeit und Sozialpädagogik (zusammengefasst als Studienbereich Sozialwesen) an der Fachhochschule (FH).
 </t>
    </r>
  </si>
  <si>
    <t>Stand: 30.08.2024</t>
  </si>
  <si>
    <t>Handlungsfeld und Indikator</t>
  </si>
  <si>
    <t>Kennzahl</t>
  </si>
  <si>
    <t>Personalstruktur in den Kitas</t>
  </si>
  <si>
    <t>3.1</t>
  </si>
  <si>
    <t>Ausbildung und Qualifikation</t>
  </si>
  <si>
    <t>3.3</t>
  </si>
  <si>
    <t>Arbeitsbedingungen</t>
  </si>
  <si>
    <t>3.5</t>
  </si>
  <si>
    <t>Durch-schnitts-alter</t>
  </si>
  <si>
    <r>
      <t>Tab. HF-03.1.3-5 Pädagogisches und leitendes Personal</t>
    </r>
    <r>
      <rPr>
        <b/>
        <vertAlign val="superscript"/>
        <sz val="11"/>
        <rFont val="Calibri"/>
        <family val="2"/>
        <scheme val="minor"/>
      </rPr>
      <t xml:space="preserve">1 </t>
    </r>
    <r>
      <rPr>
        <b/>
        <sz val="11"/>
        <rFont val="Calibri"/>
        <family val="2"/>
        <scheme val="minor"/>
      </rPr>
      <t>in Kindertageseinrichtungen 2019 nach Altersgruppen</t>
    </r>
    <r>
      <rPr>
        <b/>
        <vertAlign val="superscript"/>
        <sz val="11"/>
        <rFont val="Calibri"/>
        <family val="2"/>
        <scheme val="minor"/>
      </rPr>
      <t>2</t>
    </r>
    <r>
      <rPr>
        <b/>
        <sz val="11"/>
        <rFont val="Calibri"/>
        <family val="2"/>
        <scheme val="minor"/>
      </rPr>
      <t xml:space="preserve"> und Ländern</t>
    </r>
  </si>
  <si>
    <r>
      <t>Tab. HF-03.1.3-4 Pädagogisches und leitendes Personal</t>
    </r>
    <r>
      <rPr>
        <b/>
        <vertAlign val="superscript"/>
        <sz val="11"/>
        <rFont val="Calibri"/>
        <family val="2"/>
        <scheme val="minor"/>
      </rPr>
      <t>1</t>
    </r>
    <r>
      <rPr>
        <b/>
        <sz val="11"/>
        <rFont val="Calibri"/>
        <family val="2"/>
        <scheme val="minor"/>
      </rPr>
      <t xml:space="preserve"> in Kindertageseinrichtungen 2020 nach Altersgruppen</t>
    </r>
    <r>
      <rPr>
        <b/>
        <vertAlign val="superscript"/>
        <sz val="11"/>
        <rFont val="Calibri"/>
        <family val="2"/>
        <scheme val="minor"/>
      </rPr>
      <t>2</t>
    </r>
    <r>
      <rPr>
        <b/>
        <sz val="11"/>
        <rFont val="Calibri"/>
        <family val="2"/>
        <scheme val="minor"/>
      </rPr>
      <t xml:space="preserve"> und Ländern</t>
    </r>
  </si>
  <si>
    <r>
      <t xml:space="preserve">2 </t>
    </r>
    <r>
      <rPr>
        <sz val="8.5"/>
        <color theme="1"/>
        <rFont val="Calibri"/>
        <family val="2"/>
        <scheme val="minor"/>
      </rPr>
      <t>Aus Gründen des Datenschutzes und zur Vermeidung umfassender Sperrungen musste die Einteilung der Kategorien ab dem Jahr 2021 verändert werden.</t>
    </r>
  </si>
  <si>
    <t>Erstellungsdatum: 20.08.2024, Zentraler Statistik-Service.</t>
  </si>
  <si>
    <r>
      <t>Tab. HF-03.5.1.1-3 Sozialversicherungspflichtig Vollzeitbeschäftigte der Kerngruppe der Berufsgruppen Berufe in der Kinderbetreuung, -erziehung sowie Aufsicht, Führung-, Erziehung, Sozialarbeit 2021 nach monatlichen Bruttoarbeitsentgelt, Geschlecht und Ländern</t>
    </r>
    <r>
      <rPr>
        <b/>
        <vertAlign val="superscript"/>
        <sz val="11"/>
        <rFont val="Calibri"/>
        <family val="2"/>
        <scheme val="minor"/>
      </rPr>
      <t>1</t>
    </r>
  </si>
  <si>
    <r>
      <t>Tab. HF-03.5.1.1-4 Sozialversicherungspflichtig Vollzeitbeschäftigte der Kerngruppe der Berufsgruppen Berufe in der Kinderbetreuung, -erziehung sowie Aufsicht, Führung-, Erziehung, Sozialarbeit 2020 nach monatlichen Bruttoarbeitsentgelt, Geschlecht und Ländern</t>
    </r>
    <r>
      <rPr>
        <b/>
        <vertAlign val="superscript"/>
        <sz val="11"/>
        <rFont val="Calibri"/>
        <family val="2"/>
        <scheme val="minor"/>
      </rPr>
      <t>1</t>
    </r>
  </si>
  <si>
    <r>
      <t>Tab. HF-03.5.1.1-5 Sozialversicherungspflichtig Vollzeitbeschäftigte der Kerngruppe der Berufsgruppen Berufe in der Kinderbetreuung, -erziehung sowie Aufsicht, Führung-, Erziehung, Sozialarbeit 2019 nach monatlichen Bruttoarbeitsentgelt, Geschlecht und Ländern</t>
    </r>
    <r>
      <rPr>
        <b/>
        <vertAlign val="superscript"/>
        <sz val="11"/>
        <rFont val="Calibri"/>
        <family val="2"/>
        <scheme val="minor"/>
      </rPr>
      <t>1</t>
    </r>
  </si>
  <si>
    <r>
      <t>Tab. HF-03.5.1.2-3 Sozialversicherungspflichtig Vollzeitbeschäftigte der Kerngruppe der Berufsgruppen Berufe in der Kinderbetreuung, -erziehung sowie Aufsicht, Führung-, Erziehung, Sozialarbeit 2021 nach monatlichen Bruttoarbeitsentgelt, Alter und Ländern</t>
    </r>
    <r>
      <rPr>
        <b/>
        <vertAlign val="superscript"/>
        <sz val="11"/>
        <rFont val="Calibri"/>
        <family val="2"/>
        <scheme val="minor"/>
      </rPr>
      <t>1</t>
    </r>
  </si>
  <si>
    <r>
      <t>Tab. HF-03.5.1.2-4 Sozialversicherungspflichtig Vollzeitbeschäftigte der Kerngruppe der Berufsgruppen Berufe in der Kinderbetreuung, -erziehung sowie Aufsicht, Führung-, Erziehung, Sozialarbeit 2020 nach monatlichen Bruttoarbeitsentgelt, Alter und Ländern</t>
    </r>
    <r>
      <rPr>
        <b/>
        <vertAlign val="superscript"/>
        <sz val="11"/>
        <rFont val="Calibri"/>
        <family val="2"/>
        <scheme val="minor"/>
      </rPr>
      <t>1</t>
    </r>
  </si>
  <si>
    <r>
      <t>Tab. HF-03.5.1.2-5 Sozialversicherungspflichtig Vollzeitbeschäftigte der Kerngruppe der Berufsgruppen Berufe in der Kinderbetreuung, -erziehung sowie Aufsicht, Führung-, Erziehung, Sozialarbeit 2019 nach monatlichen Bruttoarbeitsentgelt, Alter und Ländern</t>
    </r>
    <r>
      <rPr>
        <b/>
        <vertAlign val="superscript"/>
        <sz val="11"/>
        <rFont val="Calibri"/>
        <family val="2"/>
        <scheme val="minor"/>
      </rPr>
      <t>1</t>
    </r>
  </si>
  <si>
    <t>Personalvorausberechnungen</t>
  </si>
  <si>
    <t xml:space="preserve">Hochschulstatistik </t>
  </si>
  <si>
    <t>Tab. HF-03.3.1.1-2 Absolventen/-innen des Ausbildungsgangs zum/zur Erzieher/-in im Schuljahr 2021/22 nach Ländern</t>
  </si>
  <si>
    <t>Tab. HF-03.3.1.1-4 Absolventen/-innen des Ausbildungsgangs zum/zur Erzieher/-in im Schuljahr 2020/21 nach Ländern</t>
  </si>
  <si>
    <t>Tab. HF-03.3.1.1-6 Absolventen/-innen des Ausbildungsgangs zum/zur Erzieher/-in im Schuljahr 2019/20 nach Ländern</t>
  </si>
  <si>
    <t>Tab. HF-03.3.1.1-8 Absolventen/-innen des Ausbildungsgangs zum/zur Erzieher/-in im Schuljahr 2018/19 nach Ländern</t>
  </si>
  <si>
    <t>Tab. HF-03.3.1.1-10 Absolventen/-innen des Ausbildungsgangs zum/zur Erzieher/-in im Schuljahr 2017/18 nach Ländern</t>
  </si>
  <si>
    <r>
      <t>Tab. HF-03.3.1.3-2 Absolventen/-innen des Ausbildungsgangs zum Sozialassisten/zur Sozialassistin</t>
    </r>
    <r>
      <rPr>
        <b/>
        <vertAlign val="superscript"/>
        <sz val="11"/>
        <rFont val="Calibri"/>
        <family val="2"/>
        <scheme val="minor"/>
      </rPr>
      <t>1</t>
    </r>
    <r>
      <rPr>
        <b/>
        <sz val="11"/>
        <rFont val="Calibri"/>
        <family val="2"/>
        <scheme val="minor"/>
      </rPr>
      <t xml:space="preserve"> im Schuljahr 2021/22 nach Ländern</t>
    </r>
    <r>
      <rPr>
        <b/>
        <vertAlign val="superscript"/>
        <sz val="11"/>
        <rFont val="Calibri"/>
        <family val="2"/>
        <scheme val="minor"/>
      </rPr>
      <t>2</t>
    </r>
  </si>
  <si>
    <r>
      <t>Tab. HF-03.3.1.3-4 Absolventen/-innen des Ausbildungsgangs zum Sozialassistent/zur Sozialassistentin</t>
    </r>
    <r>
      <rPr>
        <b/>
        <vertAlign val="superscript"/>
        <sz val="11"/>
        <rFont val="Calibri"/>
        <family val="2"/>
        <scheme val="minor"/>
      </rPr>
      <t>1</t>
    </r>
    <r>
      <rPr>
        <b/>
        <sz val="11"/>
        <rFont val="Calibri"/>
        <family val="2"/>
        <scheme val="minor"/>
      </rPr>
      <t xml:space="preserve"> im Schuljahr 2010/21 nach Ländern</t>
    </r>
    <r>
      <rPr>
        <b/>
        <vertAlign val="superscript"/>
        <sz val="11"/>
        <rFont val="Calibri"/>
        <family val="2"/>
        <scheme val="minor"/>
      </rPr>
      <t>2</t>
    </r>
  </si>
  <si>
    <r>
      <t>Tab. HF-03.3.1.3-6 Absolventen/-innen des Ausbildungsgangs zum Sozialassistent/zur Sozialassistentin</t>
    </r>
    <r>
      <rPr>
        <b/>
        <vertAlign val="superscript"/>
        <sz val="11"/>
        <rFont val="Calibri"/>
        <family val="2"/>
        <scheme val="minor"/>
      </rPr>
      <t>1</t>
    </r>
    <r>
      <rPr>
        <b/>
        <sz val="11"/>
        <rFont val="Calibri"/>
        <family val="2"/>
        <scheme val="minor"/>
      </rPr>
      <t xml:space="preserve"> im Schuljahr 2019/20 nach Ländern</t>
    </r>
    <r>
      <rPr>
        <b/>
        <vertAlign val="superscript"/>
        <sz val="11"/>
        <rFont val="Calibri"/>
        <family val="2"/>
        <scheme val="minor"/>
      </rPr>
      <t>2</t>
    </r>
  </si>
  <si>
    <r>
      <t>Tab. HF-03.3.1.3-8 Absolventen/-innen des Ausbildungsgangs zum Sozialassistent/zur Sozialassistentin</t>
    </r>
    <r>
      <rPr>
        <b/>
        <vertAlign val="superscript"/>
        <sz val="11"/>
        <rFont val="Calibri"/>
        <family val="2"/>
        <scheme val="minor"/>
      </rPr>
      <t>1</t>
    </r>
    <r>
      <rPr>
        <b/>
        <sz val="11"/>
        <rFont val="Calibri"/>
        <family val="2"/>
        <scheme val="minor"/>
      </rPr>
      <t xml:space="preserve"> im Schuljahr 2018/19 nach Ländern</t>
    </r>
    <r>
      <rPr>
        <b/>
        <vertAlign val="superscript"/>
        <sz val="11"/>
        <rFont val="Calibri"/>
        <family val="2"/>
        <scheme val="minor"/>
      </rPr>
      <t>2</t>
    </r>
  </si>
  <si>
    <r>
      <t>Tab. HF-03.3.1.3-10 Absolventen/-innen des Ausbildungsgangs zum Sozialassistent/zur Sozialassistentin</t>
    </r>
    <r>
      <rPr>
        <b/>
        <vertAlign val="superscript"/>
        <sz val="11"/>
        <rFont val="Calibri"/>
        <family val="2"/>
        <scheme val="minor"/>
      </rPr>
      <t>1</t>
    </r>
    <r>
      <rPr>
        <b/>
        <sz val="11"/>
        <rFont val="Calibri"/>
        <family val="2"/>
        <scheme val="minor"/>
      </rPr>
      <t xml:space="preserve"> im Schuljahr 2017/18 nach Ländern</t>
    </r>
    <r>
      <rPr>
        <b/>
        <vertAlign val="superscript"/>
        <sz val="11"/>
        <rFont val="Calibri"/>
        <family val="2"/>
        <scheme val="minor"/>
      </rPr>
      <t>2</t>
    </r>
  </si>
  <si>
    <r>
      <t>Tab. HF-03.3.1.4-2 Absolventen/-innen des Ausbildungsgangs zum/zur Kinderpfleger/-in im Schuljahr 2021/22 nach Ländern</t>
    </r>
    <r>
      <rPr>
        <b/>
        <vertAlign val="superscript"/>
        <sz val="11"/>
        <rFont val="Calibri"/>
        <family val="2"/>
        <scheme val="minor"/>
      </rPr>
      <t>1</t>
    </r>
  </si>
  <si>
    <r>
      <t>Tab. HF-03.3.1.4-4 Absolventen/-innen des Ausbildungsgangs zum/zur Kinderpfleger/-in im Schuljahr 2020/21 nach Ländern</t>
    </r>
    <r>
      <rPr>
        <b/>
        <vertAlign val="superscript"/>
        <sz val="11"/>
        <rFont val="Calibri"/>
        <family val="2"/>
        <scheme val="minor"/>
      </rPr>
      <t>1</t>
    </r>
  </si>
  <si>
    <r>
      <t>Tab. HF-03.3.1.4-6 Absolventen/-innen des Ausbildungsgangs zum/zur Kinderpfleger/-in im Schuljahr 2019/20 nach Ländern</t>
    </r>
    <r>
      <rPr>
        <b/>
        <vertAlign val="superscript"/>
        <sz val="11"/>
        <rFont val="Calibri"/>
        <family val="2"/>
        <scheme val="minor"/>
      </rPr>
      <t>1</t>
    </r>
  </si>
  <si>
    <r>
      <t>Tab. HF-03.3.1.4-8 Absolventen/-innen des Ausbildungsgangs zum/zur Kinderpfleger/-in im Schuljahr 2018/19 nach Ländern</t>
    </r>
    <r>
      <rPr>
        <b/>
        <vertAlign val="superscript"/>
        <sz val="11"/>
        <rFont val="Calibri"/>
        <family val="2"/>
        <scheme val="minor"/>
      </rPr>
      <t>1</t>
    </r>
  </si>
  <si>
    <r>
      <t>Tab. HF-03.3.1.4-10 Absolventen/-innen des Ausbildungsgangs zum/zur Kinderpfleger/-in im Schuljahr 2017/18 nach Ländern</t>
    </r>
    <r>
      <rPr>
        <b/>
        <vertAlign val="superscript"/>
        <sz val="11"/>
        <rFont val="Calibri"/>
        <family val="2"/>
        <scheme val="minor"/>
      </rPr>
      <t>1</t>
    </r>
  </si>
  <si>
    <r>
      <t>Tab. HF-03.3.1.5-2 Absolventen/-innen für den Bachelorstudiengang Erziehungswissenschaft/Sozialwesen (Uni)</t>
    </r>
    <r>
      <rPr>
        <b/>
        <vertAlign val="superscript"/>
        <sz val="11"/>
        <rFont val="Calibri"/>
        <family val="2"/>
        <scheme val="minor"/>
      </rPr>
      <t>1</t>
    </r>
    <r>
      <rPr>
        <b/>
        <sz val="11"/>
        <rFont val="Calibri"/>
        <family val="2"/>
        <scheme val="minor"/>
      </rPr>
      <t xml:space="preserve"> im Jahr 2022 nach Ländern</t>
    </r>
  </si>
  <si>
    <r>
      <t>Tab. HF-03.3.1.5-4 Absolventen/-innen für den Bachelorstudiengang Erziehungswissenschaft/Sozialwesen (Uni)</t>
    </r>
    <r>
      <rPr>
        <b/>
        <vertAlign val="superscript"/>
        <sz val="11"/>
        <rFont val="Calibri"/>
        <family val="2"/>
        <scheme val="minor"/>
      </rPr>
      <t>1</t>
    </r>
    <r>
      <rPr>
        <b/>
        <sz val="11"/>
        <rFont val="Calibri"/>
        <family val="2"/>
        <scheme val="minor"/>
      </rPr>
      <t xml:space="preserve"> im Jahr 2021 nach Ländern</t>
    </r>
  </si>
  <si>
    <r>
      <t>Tab. HF-03.3.1.5-6 Absolventen/-innen für den Bachelorstudiengang Erziehungswissenschaft/Sozialwesen (Uni)</t>
    </r>
    <r>
      <rPr>
        <b/>
        <vertAlign val="superscript"/>
        <sz val="11"/>
        <rFont val="Calibri"/>
        <family val="2"/>
        <scheme val="minor"/>
      </rPr>
      <t xml:space="preserve">1 </t>
    </r>
    <r>
      <rPr>
        <b/>
        <sz val="11"/>
        <rFont val="Calibri"/>
        <family val="2"/>
        <scheme val="minor"/>
      </rPr>
      <t>im Jahr 2020 nach Ländern</t>
    </r>
  </si>
  <si>
    <r>
      <t>Tab. HF-03.3.1.5-8 Absolventen/-innen für den Bachelorstudiengang Erziehungswissenschaft/Sozialwesen (Uni)</t>
    </r>
    <r>
      <rPr>
        <b/>
        <vertAlign val="superscript"/>
        <sz val="11"/>
        <rFont val="Calibri"/>
        <family val="2"/>
        <scheme val="minor"/>
      </rPr>
      <t>1</t>
    </r>
    <r>
      <rPr>
        <b/>
        <sz val="11"/>
        <rFont val="Calibri"/>
        <family val="2"/>
        <scheme val="minor"/>
      </rPr>
      <t xml:space="preserve"> im Jahr 2019 nach Ländern</t>
    </r>
  </si>
  <si>
    <r>
      <t>Tab. HF-03.3.1.5-10 Absolventen/-innen für den Bachelorstudiengang Erziehungswissenschaft/Sozialwesen (Uni)</t>
    </r>
    <r>
      <rPr>
        <b/>
        <vertAlign val="superscript"/>
        <sz val="11"/>
        <rFont val="Calibri"/>
        <family val="2"/>
        <scheme val="minor"/>
      </rPr>
      <t>1</t>
    </r>
    <r>
      <rPr>
        <b/>
        <sz val="11"/>
        <rFont val="Calibri"/>
        <family val="2"/>
        <scheme val="minor"/>
      </rPr>
      <t xml:space="preserve"> im Jahr 2018 nach Ländern</t>
    </r>
  </si>
  <si>
    <r>
      <t>Tab. HF-03.3.1.5-1 Studienanfänger/-innen für den Bachelorstudiengang Erziehungswissenschaft/Sozialwesen (Uni)</t>
    </r>
    <r>
      <rPr>
        <b/>
        <vertAlign val="superscript"/>
        <sz val="11"/>
        <rFont val="Calibri"/>
        <family val="2"/>
        <scheme val="minor"/>
      </rPr>
      <t>1</t>
    </r>
    <r>
      <rPr>
        <b/>
        <sz val="11"/>
        <rFont val="Calibri"/>
        <family val="2"/>
        <scheme val="minor"/>
      </rPr>
      <t xml:space="preserve"> im Jahr 2022 nach Ländern</t>
    </r>
  </si>
  <si>
    <r>
      <t>Tab. HF-03.5.1.2-1 Sozialversicherungspflichtig Vollzeitbeschäftigte der Kerngruppe der Berufsgruppen Berufe in der Kinderbetreuung, -erziehung sowie Aufsicht, Führung-, Erziehung, Sozialarbeit 2023 nach monatlichen Bruttoarbeitsentgelt, Alter und Ländern</t>
    </r>
    <r>
      <rPr>
        <b/>
        <vertAlign val="superscript"/>
        <sz val="11"/>
        <rFont val="Calibri"/>
        <family val="2"/>
        <scheme val="minor"/>
      </rPr>
      <t>1</t>
    </r>
  </si>
  <si>
    <r>
      <t>Tab. HF-03.5.1.2-2 Sozialversicherungspflichtig Vollzeitbeschäftigte der Kerngruppe der Berufsgruppen Berufe in der Kinderbetreuung, -erziehung sowie Aufsicht, Führung-, Erziehung, Sozialarbeit 2022 nach monatlichen Bruttoarbeitsentgelt, Alter und Ländern</t>
    </r>
    <r>
      <rPr>
        <b/>
        <vertAlign val="superscript"/>
        <sz val="11"/>
        <rFont val="Calibri"/>
        <family val="2"/>
        <scheme val="minor"/>
      </rPr>
      <t>1</t>
    </r>
  </si>
  <si>
    <r>
      <t>Tab. HF-03.5.1.1-1 Sozialversicherungspflichtig Vollzeitbeschäftigte der Kerngruppe der Berufsgruppen Berufe in der Kinderbetreuung, -erziehung sowie Aufsicht, Führung-, Erziehung, Sozialarbeit 2023 nach monatlichen Bruttoarbeitsentgelt, Geschlecht und Ländern</t>
    </r>
    <r>
      <rPr>
        <b/>
        <vertAlign val="superscript"/>
        <sz val="11"/>
        <rFont val="Calibri"/>
        <family val="2"/>
        <scheme val="minor"/>
      </rPr>
      <t>1</t>
    </r>
  </si>
  <si>
    <r>
      <t>Tab. HF-03.5.1.1-2 Sozialversicherungspflichtig Vollzeitbeschäftigte der Kerngruppe der Berufsgruppen Berufe in der Kinderbetreuung, -erziehung sowie Aufsicht, Führung-, Erziehung, Sozialarbeit 2022 nach monatlichen Bruttoarbeitsentgelt, Geschlecht und Ländern</t>
    </r>
    <r>
      <rPr>
        <b/>
        <vertAlign val="superscript"/>
        <sz val="11"/>
        <rFont val="Calibri"/>
        <family val="2"/>
        <scheme val="minor"/>
      </rPr>
      <t>1</t>
    </r>
  </si>
  <si>
    <t>Quelle: Bundesagentur für Arbeit: Entgeltstatistik.</t>
  </si>
  <si>
    <r>
      <t>Tab. HF-03.3.2-1 Pädagogisches und leitendes Personal</t>
    </r>
    <r>
      <rPr>
        <b/>
        <vertAlign val="superscript"/>
        <sz val="11"/>
        <rFont val="Calibri"/>
        <family val="2"/>
        <scheme val="minor"/>
      </rPr>
      <t>1</t>
    </r>
    <r>
      <rPr>
        <b/>
        <sz val="11"/>
        <rFont val="Calibri"/>
        <family val="2"/>
        <scheme val="minor"/>
      </rPr>
      <t xml:space="preserve"> in Kindertageseinrichtungen 2023 nach beruflicher Qualifikation und Ländern</t>
    </r>
  </si>
  <si>
    <r>
      <t>Tab. HF-03.3.1.5-3 Studienanfänger/-innen für den Bachelorstudiengang Erziehungswissenschaft/Sozialwesen (Uni)</t>
    </r>
    <r>
      <rPr>
        <b/>
        <vertAlign val="superscript"/>
        <sz val="11"/>
        <rFont val="Calibri"/>
        <family val="2"/>
        <scheme val="minor"/>
      </rPr>
      <t>1</t>
    </r>
    <r>
      <rPr>
        <b/>
        <sz val="11"/>
        <rFont val="Calibri"/>
        <family val="2"/>
        <scheme val="minor"/>
      </rPr>
      <t xml:space="preserve"> im Jahr 2021 nach Ländern</t>
    </r>
  </si>
  <si>
    <r>
      <t>Tab. HF-03.3.1.5-5 Studienanfänger/-innen für den Bachelorstudiengang Erziehungswissenschaft/Sozialwesen (Uni)</t>
    </r>
    <r>
      <rPr>
        <b/>
        <vertAlign val="superscript"/>
        <sz val="11"/>
        <rFont val="Calibri"/>
        <family val="2"/>
        <scheme val="minor"/>
      </rPr>
      <t>1</t>
    </r>
    <r>
      <rPr>
        <b/>
        <sz val="11"/>
        <rFont val="Calibri"/>
        <family val="2"/>
        <scheme val="minor"/>
      </rPr>
      <t xml:space="preserve"> im Jahr 2020 nach Ländern</t>
    </r>
  </si>
  <si>
    <r>
      <t>Tab. HF-03.3.1.5-7 Studienanfänger/-innen für den Bachelorstudiengang Erziehungswissenschaft/Sozialwesen (Uni)</t>
    </r>
    <r>
      <rPr>
        <b/>
        <vertAlign val="superscript"/>
        <sz val="11"/>
        <rFont val="Calibri"/>
        <family val="2"/>
        <scheme val="minor"/>
      </rPr>
      <t>1</t>
    </r>
    <r>
      <rPr>
        <b/>
        <sz val="11"/>
        <rFont val="Calibri"/>
        <family val="2"/>
        <scheme val="minor"/>
      </rPr>
      <t xml:space="preserve"> im Jahr 2019 nach Ländern</t>
    </r>
  </si>
  <si>
    <r>
      <t>Tab. HF-03.3.1.5-9 Studienanfänger/-innen für den Bachelorstudiengang Erziehungswissenschaft/Sozialwesen (Uni)</t>
    </r>
    <r>
      <rPr>
        <b/>
        <vertAlign val="superscript"/>
        <sz val="11"/>
        <rFont val="Calibri"/>
        <family val="2"/>
        <scheme val="minor"/>
      </rPr>
      <t>1</t>
    </r>
    <r>
      <rPr>
        <b/>
        <sz val="11"/>
        <rFont val="Calibri"/>
        <family val="2"/>
        <scheme val="minor"/>
      </rPr>
      <t xml:space="preserve"> im Jahr 2018 nach Ländern</t>
    </r>
  </si>
  <si>
    <r>
      <t>Tab. HF-03.3.1.6-1 Studienanfänger/-innen für den Bachelorstudiengang Kindheitspädagogik (FH, Uni)</t>
    </r>
    <r>
      <rPr>
        <b/>
        <vertAlign val="superscript"/>
        <sz val="11"/>
        <rFont val="Calibri"/>
        <family val="2"/>
        <scheme val="minor"/>
      </rPr>
      <t>1</t>
    </r>
    <r>
      <rPr>
        <b/>
        <sz val="11"/>
        <rFont val="Calibri"/>
        <family val="2"/>
        <scheme val="minor"/>
      </rPr>
      <t xml:space="preserve"> im Jahr 2022 nach Ländern</t>
    </r>
  </si>
  <si>
    <r>
      <t>Tab. HF-03.3.1.6-5 Studienanfänger/-innen für den Bachelorstudiengang Kindheitspädagogik (FH, Uni)</t>
    </r>
    <r>
      <rPr>
        <b/>
        <vertAlign val="superscript"/>
        <sz val="11"/>
        <rFont val="Calibri"/>
        <family val="2"/>
        <scheme val="minor"/>
      </rPr>
      <t xml:space="preserve">1 </t>
    </r>
    <r>
      <rPr>
        <b/>
        <sz val="11"/>
        <rFont val="Calibri"/>
        <family val="2"/>
        <scheme val="minor"/>
      </rPr>
      <t>im Jahr 2020 nach Ländern</t>
    </r>
  </si>
  <si>
    <r>
      <t>Tab. HF-03.3.1.6-7 Studienanfänger/-innen für den Bachelorstudiengang Kindheitspädagogik (FH, Uni)</t>
    </r>
    <r>
      <rPr>
        <b/>
        <vertAlign val="superscript"/>
        <sz val="11"/>
        <rFont val="Calibri"/>
        <family val="2"/>
        <scheme val="minor"/>
      </rPr>
      <t>1</t>
    </r>
    <r>
      <rPr>
        <b/>
        <sz val="11"/>
        <rFont val="Calibri"/>
        <family val="2"/>
        <scheme val="minor"/>
      </rPr>
      <t xml:space="preserve"> im Jahr 2019 nach Ländern</t>
    </r>
  </si>
  <si>
    <r>
      <t>Tab. HF-03.3.1.6-9 Studienanfänger/-innen für den Bachelorstudiengang Kindheitspädagogik (FH, Uni)</t>
    </r>
    <r>
      <rPr>
        <b/>
        <vertAlign val="superscript"/>
        <sz val="11"/>
        <rFont val="Calibri"/>
        <family val="2"/>
        <scheme val="minor"/>
      </rPr>
      <t>1</t>
    </r>
    <r>
      <rPr>
        <b/>
        <sz val="11"/>
        <rFont val="Calibri"/>
        <family val="2"/>
        <scheme val="minor"/>
      </rPr>
      <t xml:space="preserve"> im Jahr 2018 nach Ländern</t>
    </r>
  </si>
  <si>
    <r>
      <t>Tab. HF-03.3.1.7-1 Studienanfänger/-innen für den Bachelorstudiengang Sozialwesen (FH)</t>
    </r>
    <r>
      <rPr>
        <b/>
        <vertAlign val="superscript"/>
        <sz val="11"/>
        <rFont val="Calibri"/>
        <family val="2"/>
        <scheme val="minor"/>
      </rPr>
      <t>1</t>
    </r>
    <r>
      <rPr>
        <b/>
        <sz val="11"/>
        <rFont val="Calibri"/>
        <family val="2"/>
        <scheme val="minor"/>
      </rPr>
      <t xml:space="preserve"> im Jahr 2022 nach Ländern</t>
    </r>
  </si>
  <si>
    <r>
      <t>Tab. HF-03.3.1.7-5 Studienanfänger/-innen für den Bachelorstudiengang Sozialwesen (FH)</t>
    </r>
    <r>
      <rPr>
        <b/>
        <vertAlign val="superscript"/>
        <sz val="11"/>
        <rFont val="Calibri"/>
        <family val="2"/>
        <scheme val="minor"/>
      </rPr>
      <t>1</t>
    </r>
    <r>
      <rPr>
        <b/>
        <sz val="11"/>
        <rFont val="Calibri"/>
        <family val="2"/>
        <scheme val="minor"/>
      </rPr>
      <t xml:space="preserve"> im Jahr 2020 nach Ländern</t>
    </r>
  </si>
  <si>
    <r>
      <t>Tab. HF-03.3.1.7-7 Studienanfänger/-innen für den Bachelorstudiengang Sozialwesen (FH)</t>
    </r>
    <r>
      <rPr>
        <b/>
        <vertAlign val="superscript"/>
        <sz val="11"/>
        <rFont val="Calibri"/>
        <family val="2"/>
        <scheme val="minor"/>
      </rPr>
      <t>1</t>
    </r>
    <r>
      <rPr>
        <b/>
        <sz val="11"/>
        <rFont val="Calibri"/>
        <family val="2"/>
        <scheme val="minor"/>
      </rPr>
      <t xml:space="preserve"> im Jahr 2019 nach Ländern</t>
    </r>
  </si>
  <si>
    <r>
      <t>Tab. HF-03.3.1.7-9 SStudienanfänger/-innen für den Bachelorstudiengang Sozialwesen (FH)</t>
    </r>
    <r>
      <rPr>
        <b/>
        <vertAlign val="superscript"/>
        <sz val="11"/>
        <rFont val="Calibri"/>
        <family val="2"/>
        <scheme val="minor"/>
      </rPr>
      <t>1</t>
    </r>
    <r>
      <rPr>
        <b/>
        <sz val="11"/>
        <rFont val="Calibri"/>
        <family val="2"/>
        <scheme val="minor"/>
      </rPr>
      <t xml:space="preserve"> im Jahr 2018 nach Ländern</t>
    </r>
  </si>
  <si>
    <r>
      <t>Tab. HF-03.3.1.6-10 Absolventen/-innen für den Bachelorstudiengang Erziehungswissenschaft/Sozialwesen (Uni)</t>
    </r>
    <r>
      <rPr>
        <b/>
        <vertAlign val="superscript"/>
        <sz val="11"/>
        <rFont val="Calibri"/>
        <family val="2"/>
        <scheme val="minor"/>
      </rPr>
      <t>1</t>
    </r>
    <r>
      <rPr>
        <b/>
        <sz val="11"/>
        <rFont val="Calibri"/>
        <family val="2"/>
        <scheme val="minor"/>
      </rPr>
      <t xml:space="preserve"> im Jahr 2018 nach Ländern</t>
    </r>
  </si>
  <si>
    <r>
      <t>Tab. HF-03.3.1.6-8 Absolventen/-innen für den Bachelorstudiengang Kindheitspädagogik (FH, Uni)</t>
    </r>
    <r>
      <rPr>
        <b/>
        <vertAlign val="superscript"/>
        <sz val="11"/>
        <rFont val="Calibri"/>
        <family val="2"/>
        <scheme val="minor"/>
      </rPr>
      <t>1</t>
    </r>
    <r>
      <rPr>
        <b/>
        <sz val="11"/>
        <rFont val="Calibri"/>
        <family val="2"/>
        <scheme val="minor"/>
      </rPr>
      <t xml:space="preserve">  im Jahr 2019 nach Ländern</t>
    </r>
  </si>
  <si>
    <r>
      <t>Tab. HF-03.3.1.6-6 Absolventen/-innen für den Bachelorstudiengang Kindheitspädagogik (FH, Uni)</t>
    </r>
    <r>
      <rPr>
        <b/>
        <vertAlign val="superscript"/>
        <sz val="11"/>
        <rFont val="Calibri"/>
        <family val="2"/>
        <scheme val="minor"/>
      </rPr>
      <t>1</t>
    </r>
    <r>
      <rPr>
        <b/>
        <sz val="11"/>
        <rFont val="Calibri"/>
        <family val="2"/>
        <scheme val="minor"/>
      </rPr>
      <t xml:space="preserve"> im Jahr 2020 nach Ländern</t>
    </r>
  </si>
  <si>
    <t>Tab. HF-03.3.1.6-4 Absolventen/-innen für den Bachelorstudiengang Kindheitspädagogik (FH, Uni) im Jahr 2021 nach Ländern</t>
  </si>
  <si>
    <r>
      <t>Tab. HF-03.3.1.6-2 Absolventen/-innen für den Bachelorstudiengang Kindheitspädagogik (FH, Uni)</t>
    </r>
    <r>
      <rPr>
        <b/>
        <vertAlign val="superscript"/>
        <sz val="11"/>
        <rFont val="Calibri"/>
        <family val="2"/>
        <scheme val="minor"/>
      </rPr>
      <t>1</t>
    </r>
    <r>
      <rPr>
        <b/>
        <sz val="11"/>
        <rFont val="Calibri"/>
        <family val="2"/>
        <scheme val="minor"/>
      </rPr>
      <t xml:space="preserve"> im Jahr 2022 nach Ländern</t>
    </r>
  </si>
  <si>
    <r>
      <t>Tab. HF-03.3.1.7-10 Absolventen/-innen für den Bachelorstudiengang Sozialwesen (FH) im Jahr 2018</t>
    </r>
    <r>
      <rPr>
        <b/>
        <vertAlign val="superscript"/>
        <sz val="11"/>
        <rFont val="Calibri"/>
        <family val="2"/>
        <scheme val="minor"/>
      </rPr>
      <t>1</t>
    </r>
    <r>
      <rPr>
        <b/>
        <sz val="11"/>
        <rFont val="Calibri"/>
        <family val="2"/>
        <scheme val="minor"/>
      </rPr>
      <t xml:space="preserve"> nach Ländern</t>
    </r>
  </si>
  <si>
    <r>
      <t>Tab. HF-03.3.1.7-8 Absolventen/-innen für den Bachelorstudiengang Sozialwesen (FH)</t>
    </r>
    <r>
      <rPr>
        <b/>
        <vertAlign val="superscript"/>
        <sz val="11"/>
        <rFont val="Calibri"/>
        <family val="2"/>
        <scheme val="minor"/>
      </rPr>
      <t>1</t>
    </r>
    <r>
      <rPr>
        <b/>
        <sz val="11"/>
        <rFont val="Calibri"/>
        <family val="2"/>
        <scheme val="minor"/>
      </rPr>
      <t xml:space="preserve"> im Jahr 2019 nach Ländern</t>
    </r>
  </si>
  <si>
    <r>
      <t>Tab. HF-03.3.1.7-6 Absolventen/-innen für den Bachelorstudiengang Sozialwesen (FH)</t>
    </r>
    <r>
      <rPr>
        <b/>
        <vertAlign val="superscript"/>
        <sz val="11"/>
        <rFont val="Calibri"/>
        <family val="2"/>
        <scheme val="minor"/>
      </rPr>
      <t>1</t>
    </r>
    <r>
      <rPr>
        <b/>
        <sz val="11"/>
        <rFont val="Calibri"/>
        <family val="2"/>
        <scheme val="minor"/>
      </rPr>
      <t xml:space="preserve"> im Jahr 2020 nach Ländern</t>
    </r>
  </si>
  <si>
    <r>
      <t>Tab. HF-03.3.1.7-4 Absolventen/-innen für den Bachelorstudiengang Sozialwesen (FH) im Jahr 2021</t>
    </r>
    <r>
      <rPr>
        <b/>
        <vertAlign val="superscript"/>
        <sz val="11"/>
        <rFont val="Calibri"/>
        <family val="2"/>
        <scheme val="minor"/>
      </rPr>
      <t>1</t>
    </r>
    <r>
      <rPr>
        <b/>
        <sz val="11"/>
        <rFont val="Calibri"/>
        <family val="2"/>
        <scheme val="minor"/>
      </rPr>
      <t xml:space="preserve"> nach Ländern</t>
    </r>
  </si>
  <si>
    <r>
      <t>Tab. HF-03.3.1.7-3 Studienanfänger/-innen für den Bachelorstudiengang Sozialwesen (FH)</t>
    </r>
    <r>
      <rPr>
        <b/>
        <vertAlign val="superscript"/>
        <sz val="11"/>
        <rFont val="Calibri"/>
        <family val="2"/>
        <scheme val="minor"/>
      </rPr>
      <t>1</t>
    </r>
    <r>
      <rPr>
        <b/>
        <sz val="11"/>
        <rFont val="Calibri"/>
        <family val="2"/>
        <scheme val="minor"/>
      </rPr>
      <t xml:space="preserve"> im Jahr 2021 nach Ländern</t>
    </r>
  </si>
  <si>
    <r>
      <t>Tab. HF-03.3.1.7-2 Absolventen/-innen für den Bachelorstudiengang Sozialwesen (FH)</t>
    </r>
    <r>
      <rPr>
        <b/>
        <vertAlign val="superscript"/>
        <sz val="11"/>
        <rFont val="Calibri"/>
        <family val="2"/>
        <scheme val="minor"/>
      </rPr>
      <t>1</t>
    </r>
    <r>
      <rPr>
        <b/>
        <sz val="11"/>
        <rFont val="Calibri"/>
        <family val="2"/>
        <scheme val="minor"/>
      </rPr>
      <t xml:space="preserve"> im Jahr 2022 nach Ländern</t>
    </r>
  </si>
  <si>
    <r>
      <t>Tab. HF-03.3.1.6-3 Studienanfänger/-innen für den Bachelorstudiengang Kindheitspädagogik (FH, Uni)</t>
    </r>
    <r>
      <rPr>
        <b/>
        <vertAlign val="superscript"/>
        <sz val="11"/>
        <rFont val="Calibri"/>
        <family val="2"/>
        <scheme val="minor"/>
      </rPr>
      <t>1</t>
    </r>
    <r>
      <rPr>
        <b/>
        <sz val="11"/>
        <rFont val="Calibri"/>
        <family val="2"/>
        <scheme val="minor"/>
      </rPr>
      <t xml:space="preserve"> im Jahr 2021 nach Ländern</t>
    </r>
  </si>
  <si>
    <t>Tab. HF-03.3.1.2-5 Schüler/-innen im 1. Jahr der Erzieherinnen- und Erzieherausbildung im Vergleich von Vollzeit-, praxisintegrierter und Teilzeitausbildung im Schuljahr 2022/23 nach Ländern</t>
  </si>
  <si>
    <t>Tab. HF-03.3.1.2-7 Schüler/-innen im 1. Jahr der Erzieherinnen- und Erzieherausbildung im Vergleich von Vollzeit-, praxisintegrierter und Teilzeitausbildung im Schuljahr 2020/21 nach Ländern</t>
  </si>
  <si>
    <t>Tab. HF-03.3.1.2-8 Schüler/-innen im 1. Jahr der Erzieherinnen- und Erzieherausbildung im Vergleich von Vollzeit-, praxisintegrierter und Teilzeitausbildung im Schuljahr 2019/20 nach Ländern</t>
  </si>
  <si>
    <t>Tab. HF-03.3.1.2-6 Schüler/-innen im 1. Jahr der Erzieherinnen- und Erzieherausbildung im Vergleich von Vollzeit-, praxisintegrierter und Teilzeitausbildung im Schuljahr 2021/22 nach Ländern</t>
  </si>
  <si>
    <r>
      <t>Tab. HF-03.1.4-1 Jährlicher Personalgesamtbedarf</t>
    </r>
    <r>
      <rPr>
        <b/>
        <vertAlign val="superscript"/>
        <sz val="11"/>
        <color rgb="FF010205"/>
        <rFont val="Calibri"/>
        <family val="2"/>
        <scheme val="minor"/>
      </rPr>
      <t>1</t>
    </r>
    <r>
      <rPr>
        <b/>
        <sz val="11"/>
        <color rgb="FF010205"/>
        <rFont val="Calibri"/>
        <family val="2"/>
        <scheme val="minor"/>
      </rPr>
      <t xml:space="preserve"> 2023 bis 2035 für Kinder bis zum Schuleintritt in Kindertageseinrichtungen (Spannbreite je nach Bevölkerungsentwicklung</t>
    </r>
    <r>
      <rPr>
        <b/>
        <vertAlign val="superscript"/>
        <sz val="11"/>
        <color rgb="FF010205"/>
        <rFont val="Calibri"/>
        <family val="2"/>
        <scheme val="minor"/>
      </rPr>
      <t>2</t>
    </r>
    <r>
      <rPr>
        <b/>
        <sz val="11"/>
        <color rgb="FF010205"/>
        <rFont val="Calibri"/>
        <family val="2"/>
        <scheme val="minor"/>
      </rPr>
      <t>, kumulierte Anzahl an zusätzlich benötigten Personen, jeweils im Vergleich zu 2022) nach Ländergruppen</t>
    </r>
  </si>
  <si>
    <t>geringerer Bedarf</t>
  </si>
  <si>
    <t>höherer Bedarf</t>
  </si>
  <si>
    <r>
      <rPr>
        <vertAlign val="superscript"/>
        <sz val="8.5"/>
        <color rgb="FF000000"/>
        <rFont val="Calibri"/>
        <family val="2"/>
        <scheme val="minor"/>
      </rPr>
      <t>1</t>
    </r>
    <r>
      <rPr>
        <sz val="8.5"/>
        <color indexed="8"/>
        <rFont val="Calibri"/>
        <family val="2"/>
        <scheme val="minor"/>
      </rPr>
      <t xml:space="preserve"> Hier ist für die Jahre 2023 bis 2035 der für Kinder bis zum Schuleintritt in Kindertageseinrichtungen im Vergleich zum Personalbestand im Jahr 2022 entstehende Personalgesamtbedarf aufgeführt, der sich zum einen aus dem für den Platzaufbau bzw. -abbau benötigtem Personalmehr- bzw. -minderbedarf sowie zum anderen aus dem Volumen des Personalersatzbedarfs ergibt. Ohne Kindertagespflegepersonen.</t>
    </r>
  </si>
  <si>
    <r>
      <rPr>
        <vertAlign val="superscript"/>
        <sz val="8.5"/>
        <rFont val="Calibri"/>
        <family val="2"/>
        <scheme val="minor"/>
      </rPr>
      <t>2</t>
    </r>
    <r>
      <rPr>
        <sz val="8.5"/>
        <rFont val="Calibri"/>
        <family val="2"/>
        <scheme val="minor"/>
      </rPr>
      <t xml:space="preserve"> Die Spannbreite aus geringeren und höheren Bedarfen ergibt sich ausschließlich durch unterschiedliche Annahmen zur zukünftigen Entwicklung der Kinderzahl. Für die geringeren Bedarfe wurde die Variante 2 der 15. koordiniereten Bevölkerungsvorausberechnung des Statistischen Bundesamtes zugrunde gelegt, für die höheren Bedarfe die Variante 3. </t>
    </r>
  </si>
  <si>
    <t>Quelle: Meiner-Teubner, Christiane/Böwing-Schmalenbrock, Melanie/Olszenka, Ninja/Rauschenbach, Thomas (2024, im Erscheinen): Plätze. Personal. Finanzen. Bedarfsorientierte Vorausberechnungen für die Kindertages- und Grundschulbetreuung bis 2035. Teil 1: Kinder bis zum Schuleintritt. Dortmund.</t>
  </si>
  <si>
    <r>
      <rPr>
        <b/>
        <sz val="11"/>
        <rFont val="Calibri"/>
        <family val="2"/>
        <scheme val="minor"/>
      </rPr>
      <t>Tab. HF-03.1.4-2</t>
    </r>
    <r>
      <rPr>
        <b/>
        <sz val="11"/>
        <color rgb="FF010205"/>
        <rFont val="Calibri"/>
        <family val="2"/>
        <scheme val="minor"/>
      </rPr>
      <t xml:space="preserve"> Jährliche Personallücke</t>
    </r>
    <r>
      <rPr>
        <b/>
        <vertAlign val="superscript"/>
        <sz val="11"/>
        <color rgb="FF010205"/>
        <rFont val="Calibri"/>
        <family val="2"/>
        <scheme val="minor"/>
      </rPr>
      <t>1</t>
    </r>
    <r>
      <rPr>
        <b/>
        <sz val="11"/>
        <color rgb="FF010205"/>
        <rFont val="Calibri"/>
        <family val="2"/>
        <scheme val="minor"/>
      </rPr>
      <t xml:space="preserve"> 2023 bis 2035 für Kinder bis zum Schuleintritt in Kindertageseinrichtungen (Spannbreite zwischen hoher und geringer Deckung</t>
    </r>
    <r>
      <rPr>
        <b/>
        <vertAlign val="superscript"/>
        <sz val="11"/>
        <color rgb="FF010205"/>
        <rFont val="Calibri"/>
        <family val="2"/>
        <scheme val="minor"/>
      </rPr>
      <t>2</t>
    </r>
    <r>
      <rPr>
        <b/>
        <sz val="11"/>
        <color rgb="FF010205"/>
        <rFont val="Calibri"/>
        <family val="2"/>
        <scheme val="minor"/>
      </rPr>
      <t>, kumulierte Personenzahl an voraussichtlich nicht gedecktem Personalgesamtbedarf) nach Ländergruppen</t>
    </r>
  </si>
  <si>
    <t>Personallücke (ungedeckter Personalgesamtbedarf) in Kindertageseinrichtungen</t>
  </si>
  <si>
    <t>hohe Deckung</t>
  </si>
  <si>
    <t>geringe Deckung</t>
  </si>
  <si>
    <r>
      <rPr>
        <vertAlign val="superscript"/>
        <sz val="8.5"/>
        <color rgb="FF000000"/>
        <rFont val="Calibri"/>
        <family val="2"/>
        <scheme val="minor"/>
      </rPr>
      <t>1</t>
    </r>
    <r>
      <rPr>
        <sz val="8.5"/>
        <color indexed="8"/>
        <rFont val="Calibri"/>
        <family val="2"/>
        <scheme val="minor"/>
      </rPr>
      <t xml:space="preserve"> Hier ist für die Jahre 2023 bis 2035 der voraussichtlich ungedeckte Personalgesamtbedarf für Kinder bis zum Schuleintritt in Kindertageseinrichtungen aufgeführt, d.h. die Anzahl an zusätzlich benötigten Personen, die nicht durch erwartbare Zugänge gedeckt werden kann. </t>
    </r>
  </si>
  <si>
    <r>
      <rPr>
        <vertAlign val="superscript"/>
        <sz val="8.5"/>
        <rFont val="Calibri"/>
        <family val="2"/>
        <scheme val="minor"/>
      </rPr>
      <t>2</t>
    </r>
    <r>
      <rPr>
        <sz val="8.5"/>
        <rFont val="Calibri"/>
        <family val="2"/>
        <scheme val="minor"/>
      </rPr>
      <t xml:space="preserve"> Die Spannbreite bildet die rechnerische Unter- und Obergrenze einer möglicherweise verbleibenden Personallücke ab, die sich aus der Kombination verschiender Szenarien ergibt. Beim Ergebnis der hohen Deckung werden die geringeren Platzbedarfe (laut V2 der 15. kBV) und die höhere Einmündungsquote von neu ausgebildeten Erzieher:innen in Kitas (70%) zugrundegelegt. Beim Ergebnis der geringen Deckung werden die höheren Platzbedarfe (laut V2 der 15. kBV) sowie die geringere Einmündungsquote von neu ausgebildenten Erzieher:innen in Kitas (60%) zugrundegelegt. </t>
    </r>
  </si>
  <si>
    <t>Meiner-Teubner et al. (2024, im Erscheinen)</t>
  </si>
  <si>
    <t>1 Absolventen/-innen für den Bachelorstudiengang (ohne Lehramt) Sozialwesen, Soziale Arbeit, Sozialpädagogik (zusammengefasst als Studienbereich Sozialwesen) und Erziehungswissenschaft (Pädagogik) an der Universitäten (einschl. PH, GH, THS, KHS).</t>
  </si>
  <si>
    <t>1Absolventen/-innen für den Bachelorstudiengang (ohne Lehramt) Pädagogik der frühen Kindheit (FH, Uni) und Erziehungswissenschaft (Pädagogik) (FH).</t>
  </si>
  <si>
    <t>1Absolventen/-innen für den Bachelorstudiengang (ohne Lehramt) Sozialwesen, Soziale Arbeit und Sozialpädagogik (zusammengefasst als Studienbereich Sozialwesen) an der Fachhochschule (FH).</t>
  </si>
  <si>
    <t xml:space="preserve">Quelle: Statistisches Bundesamt: Hochschulstatistik; Recherche in DZHW-ICE; Sonderauswertung des DZHW. </t>
  </si>
  <si>
    <t>Quelle: Statistisches Bundesamt: Hochschulstatistik; Recherche in DZHW-ICE; Berechnungen des Forschungsverbundes DJI/TU Dortmund.</t>
  </si>
  <si>
    <t xml:space="preserve">Quelle: Statistisches Bundesamt: Hochschulstatistik; Recherche in DZHW-ICE; Sonderauswertung des DZHW.  </t>
  </si>
  <si>
    <r>
      <rPr>
        <vertAlign val="superscript"/>
        <sz val="8.5"/>
        <color rgb="FF000000"/>
        <rFont val="Calibri"/>
        <family val="2"/>
        <scheme val="minor"/>
      </rPr>
      <t xml:space="preserve">1 </t>
    </r>
    <r>
      <rPr>
        <sz val="8.5"/>
        <color indexed="8"/>
        <rFont val="Calibri"/>
        <family val="2"/>
        <scheme val="minor"/>
      </rPr>
      <t>Absolventen/-innen für den Bachelorstudiengang (ohne Lehramt) Sozialwesen, Soziale Arbeit, Sozialpädagogik (zusammengefasst als Studienbereich Sozialwesen) und Erziehungswissenschaft (Pädagogik) an der Universitäten (einschl. PH, GH, THS, KHS).</t>
    </r>
  </si>
  <si>
    <r>
      <rPr>
        <vertAlign val="superscript"/>
        <sz val="8.5"/>
        <color rgb="FF000000"/>
        <rFont val="Calibri"/>
        <family val="2"/>
        <scheme val="minor"/>
      </rPr>
      <t>1</t>
    </r>
    <r>
      <rPr>
        <sz val="8.5"/>
        <color indexed="8"/>
        <rFont val="Calibri"/>
        <family val="2"/>
        <scheme val="minor"/>
      </rPr>
      <t>Absolventen/-innen für den Bachelorstudiengang (ohne Lehramt) Sozialwesen, Soziale Arbeit, Sozialpädagogik (zusammengefasst als Studienbereich Sozialwesen) und Erziehungswissenschaft (Pädagogik) an der Universitäten (einschl. PH, GH, THS, KHS).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</si>
</sst>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0.0"/>
    <numFmt numFmtId="166" formatCode="###0"/>
    <numFmt numFmtId="167" formatCode="#,##0.0"/>
    <numFmt numFmtId="168" formatCode="0.0%"/>
    <numFmt numFmtId="169" formatCode="###0;###0"/>
    <numFmt numFmtId="170" formatCode="[Red]###0"/>
    <numFmt numFmtId="171" formatCode="###0;[Red]###0"/>
    <numFmt numFmtId="172" formatCode="#,##0;#,##0"/>
    <numFmt numFmtId="173" formatCode="[Red]#,##0"/>
    <numFmt numFmtId="174" formatCode="\+###,###"/>
  </numFmts>
  <fonts count="87">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sz val="11"/>
      <color theme="1"/>
      <name val="Arial"/>
      <family val="2"/>
    </font>
    <font>
      <sz val="11"/>
      <color theme="1"/>
      <name val="Calibri"/>
      <family val="2"/>
      <scheme val="minor"/>
    </font>
    <font>
      <sz val="10"/>
      <name val="MetaNormalLF-Roman"/>
      <family val="2"/>
    </font>
    <font>
      <sz val="11"/>
      <color indexed="8"/>
      <name val="Calibri"/>
      <family val="2"/>
    </font>
    <font>
      <sz val="10"/>
      <name val="MetaNormalLF-Roman"/>
    </font>
    <font>
      <sz val="11"/>
      <color indexed="8"/>
      <name val="Calibri"/>
      <family val="2"/>
      <scheme val="minor"/>
    </font>
    <font>
      <u/>
      <sz val="11"/>
      <color theme="10"/>
      <name val="Arial"/>
      <family val="2"/>
    </font>
    <font>
      <b/>
      <sz val="12"/>
      <color theme="0"/>
      <name val="Calibri"/>
      <family val="2"/>
      <scheme val="minor"/>
    </font>
    <font>
      <b/>
      <sz val="12"/>
      <name val="Calibri"/>
      <family val="2"/>
      <scheme val="minor"/>
    </font>
    <font>
      <b/>
      <sz val="10"/>
      <name val="Calibri"/>
      <family val="2"/>
      <scheme val="minor"/>
    </font>
    <font>
      <sz val="10"/>
      <name val="Calibri"/>
      <family val="2"/>
      <scheme val="minor"/>
    </font>
    <font>
      <sz val="10"/>
      <color theme="4" tint="-0.49995422223578601"/>
      <name val="Calibri"/>
      <family val="2"/>
      <scheme val="minor"/>
    </font>
    <font>
      <sz val="10"/>
      <color theme="1"/>
      <name val="Calibri"/>
      <family val="2"/>
      <scheme val="minor"/>
    </font>
    <font>
      <b/>
      <sz val="18"/>
      <color theme="0"/>
      <name val="Calibri"/>
      <family val="2"/>
      <scheme val="minor"/>
    </font>
    <font>
      <sz val="12"/>
      <color theme="1"/>
      <name val="Calibri"/>
      <family val="2"/>
      <scheme val="minor"/>
    </font>
    <font>
      <u/>
      <sz val="10"/>
      <name val="Calibri"/>
      <family val="2"/>
      <scheme val="minor"/>
    </font>
    <font>
      <sz val="9"/>
      <color theme="0"/>
      <name val="Calibri"/>
      <family val="2"/>
      <scheme val="minor"/>
    </font>
    <font>
      <sz val="11"/>
      <color rgb="FFFF0000"/>
      <name val="Calibri"/>
      <family val="2"/>
      <scheme val="minor"/>
    </font>
    <font>
      <sz val="11"/>
      <color theme="0"/>
      <name val="Calibri"/>
      <family val="2"/>
      <scheme val="minor"/>
    </font>
    <font>
      <sz val="9"/>
      <name val="Calibri"/>
      <family val="2"/>
      <scheme val="minor"/>
    </font>
    <font>
      <b/>
      <sz val="11"/>
      <color rgb="FF010205"/>
      <name val="Calibri"/>
      <family val="2"/>
      <scheme val="minor"/>
    </font>
    <font>
      <b/>
      <vertAlign val="superscript"/>
      <sz val="11"/>
      <color rgb="FF010205"/>
      <name val="Calibri"/>
      <family val="2"/>
      <scheme val="minor"/>
    </font>
    <font>
      <sz val="9"/>
      <color indexed="8"/>
      <name val="Calibri"/>
      <family val="2"/>
      <scheme val="minor"/>
    </font>
    <font>
      <sz val="8.5"/>
      <color indexed="8"/>
      <name val="Calibri"/>
      <family val="2"/>
      <scheme val="minor"/>
    </font>
    <font>
      <vertAlign val="superscript"/>
      <sz val="8.5"/>
      <color rgb="FF000000"/>
      <name val="Calibri"/>
      <family val="2"/>
      <scheme val="minor"/>
    </font>
    <font>
      <sz val="8.5"/>
      <name val="Calibri"/>
      <family val="2"/>
      <scheme val="minor"/>
    </font>
    <font>
      <vertAlign val="superscript"/>
      <sz val="8.5"/>
      <name val="Calibri"/>
      <family val="2"/>
      <scheme val="minor"/>
    </font>
    <font>
      <i/>
      <sz val="8"/>
      <color indexed="8"/>
      <name val="Calibri"/>
      <family val="2"/>
      <scheme val="minor"/>
    </font>
    <font>
      <sz val="8"/>
      <color indexed="8"/>
      <name val="Calibri"/>
      <family val="2"/>
      <scheme val="minor"/>
    </font>
    <font>
      <sz val="8"/>
      <name val="Calibri"/>
      <family val="2"/>
      <scheme val="minor"/>
    </font>
    <font>
      <b/>
      <sz val="11"/>
      <name val="Calibri"/>
      <family val="2"/>
      <scheme val="minor"/>
    </font>
    <font>
      <b/>
      <vertAlign val="superscript"/>
      <sz val="11"/>
      <name val="Calibri"/>
      <family val="2"/>
      <scheme val="minor"/>
    </font>
    <font>
      <sz val="9"/>
      <color rgb="FF264A60"/>
      <name val="Calibri"/>
      <family val="2"/>
      <scheme val="minor"/>
    </font>
    <font>
      <sz val="9"/>
      <color rgb="FF010205"/>
      <name val="Calibri"/>
      <family val="2"/>
      <scheme val="minor"/>
    </font>
    <font>
      <vertAlign val="superscript"/>
      <sz val="8.5"/>
      <color theme="1"/>
      <name val="Calibri"/>
      <family val="2"/>
      <scheme val="minor"/>
    </font>
    <font>
      <sz val="8.5"/>
      <color theme="1"/>
      <name val="Calibri"/>
      <family val="2"/>
      <scheme val="minor"/>
    </font>
    <font>
      <sz val="8.5"/>
      <color rgb="FFFF0000"/>
      <name val="Calibri"/>
      <family val="2"/>
      <scheme val="minor"/>
    </font>
    <font>
      <i/>
      <sz val="10"/>
      <name val="Calibri"/>
      <family val="2"/>
      <scheme val="minor"/>
    </font>
    <font>
      <sz val="9"/>
      <color theme="1"/>
      <name val="Calibri"/>
      <family val="2"/>
      <scheme val="minor"/>
    </font>
    <font>
      <vertAlign val="superscript"/>
      <sz val="11"/>
      <color theme="1"/>
      <name val="Calibri"/>
      <family val="2"/>
      <scheme val="minor"/>
    </font>
    <font>
      <sz val="9"/>
      <color indexed="54"/>
      <name val="Calibri"/>
      <family val="2"/>
      <scheme val="minor"/>
    </font>
    <font>
      <sz val="11"/>
      <name val="Calibri"/>
      <family val="2"/>
      <scheme val="minor"/>
    </font>
    <font>
      <sz val="8.5"/>
      <color rgb="FF000000"/>
      <name val="Calibri"/>
      <family val="2"/>
      <scheme val="minor"/>
    </font>
    <font>
      <vertAlign val="superscript"/>
      <sz val="9"/>
      <color indexed="8"/>
      <name val="Calibri"/>
      <family val="2"/>
      <scheme val="minor"/>
    </font>
    <font>
      <vertAlign val="superscript"/>
      <sz val="8.5"/>
      <color indexed="8"/>
      <name val="Calibri"/>
      <family val="2"/>
      <scheme val="minor"/>
    </font>
    <font>
      <sz val="9"/>
      <color rgb="FFFF0000"/>
      <name val="Calibri"/>
      <family val="2"/>
      <scheme val="minor"/>
    </font>
    <font>
      <vertAlign val="superscript"/>
      <sz val="9"/>
      <color rgb="FF000000"/>
      <name val="Calibri"/>
      <family val="2"/>
      <scheme val="minor"/>
    </font>
    <font>
      <vertAlign val="superscript"/>
      <sz val="9"/>
      <name val="Calibri"/>
      <family val="2"/>
      <scheme val="minor"/>
    </font>
    <font>
      <sz val="11"/>
      <color rgb="FF000000"/>
      <name val="Calibri"/>
      <family val="2"/>
      <scheme val="minor"/>
    </font>
    <font>
      <sz val="9.5"/>
      <color rgb="FF000000"/>
      <name val="Albany AMT"/>
    </font>
    <font>
      <u/>
      <sz val="10"/>
      <color rgb="FF1F497D"/>
      <name val="Calibri"/>
      <family val="2"/>
      <scheme val="minor"/>
    </font>
    <font>
      <sz val="11"/>
      <color theme="9"/>
      <name val="Calibri"/>
      <family val="2"/>
      <scheme val="minor"/>
    </font>
    <font>
      <u/>
      <sz val="11"/>
      <color theme="10"/>
      <name val="Calibri"/>
      <family val="2"/>
      <scheme val="minor"/>
    </font>
    <font>
      <b/>
      <sz val="11"/>
      <color theme="1"/>
      <name val="Calibri"/>
      <family val="2"/>
      <scheme val="minor"/>
    </font>
    <font>
      <sz val="8"/>
      <name val="Arial"/>
      <family val="2"/>
    </font>
    <font>
      <sz val="11"/>
      <color theme="9" tint="-0.249977111117893"/>
      <name val="Calibri"/>
      <family val="2"/>
      <scheme val="minor"/>
    </font>
    <font>
      <b/>
      <sz val="16"/>
      <color theme="1"/>
      <name val="Calibri"/>
      <family val="2"/>
      <scheme val="minor"/>
    </font>
    <font>
      <u/>
      <sz val="11"/>
      <color rgb="FF0070C0"/>
      <name val="Calibri"/>
      <family val="2"/>
      <scheme val="minor"/>
    </font>
  </fonts>
  <fills count="12">
    <fill>
      <patternFill patternType="none"/>
    </fill>
    <fill>
      <patternFill patternType="gray125"/>
    </fill>
    <fill>
      <patternFill patternType="solid">
        <fgColor theme="0" tint="-4.9775688955351421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A59D97"/>
        <bgColor indexed="64"/>
      </patternFill>
    </fill>
    <fill>
      <patternFill patternType="solid">
        <fgColor theme="0"/>
        <bgColor indexed="64"/>
      </patternFill>
    </fill>
    <fill>
      <patternFill patternType="solid">
        <fgColor rgb="FFEB9128"/>
        <bgColor indexed="64"/>
      </patternFill>
    </fill>
    <fill>
      <patternFill patternType="solid">
        <fgColor rgb="FFEEECE1"/>
        <bgColor indexed="64"/>
      </patternFill>
    </fill>
    <fill>
      <patternFill patternType="solid">
        <fgColor rgb="FFD9D9D9"/>
        <bgColor indexed="64"/>
      </patternFill>
    </fill>
  </fills>
  <borders count="10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right style="medium">
        <color auto="1"/>
      </right>
      <top/>
      <bottom style="medium">
        <color auto="1"/>
      </bottom>
      <diagonal/>
    </border>
    <border>
      <left/>
      <right style="thin">
        <color auto="1"/>
      </right>
      <top/>
      <bottom style="medium">
        <color auto="1"/>
      </bottom>
      <diagonal/>
    </border>
    <border>
      <left/>
      <right style="thin">
        <color auto="1"/>
      </right>
      <top/>
      <bottom/>
      <diagonal/>
    </border>
    <border>
      <left/>
      <right style="medium">
        <color auto="1"/>
      </right>
      <top/>
      <bottom style="thin">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int="-0.24994659260841701"/>
      </top>
      <bottom/>
      <diagonal/>
    </border>
    <border>
      <left/>
      <right/>
      <top/>
      <bottom style="thin">
        <color theme="0" tint="-0.24994659260841701"/>
      </bottom>
      <diagonal/>
    </border>
    <border>
      <left style="medium">
        <color rgb="FFCF005C"/>
      </left>
      <right/>
      <top/>
      <bottom style="medium">
        <color indexed="64"/>
      </bottom>
      <diagonal/>
    </border>
    <border>
      <left style="thin">
        <color indexed="64"/>
      </left>
      <right style="medium">
        <color auto="1"/>
      </right>
      <top/>
      <bottom style="thin">
        <color indexed="64"/>
      </bottom>
      <diagonal/>
    </border>
    <border>
      <left/>
      <right style="medium">
        <color auto="1"/>
      </right>
      <top style="medium">
        <color auto="1"/>
      </top>
      <bottom style="thin">
        <color auto="1"/>
      </bottom>
      <diagonal/>
    </border>
    <border>
      <left style="hair">
        <color indexed="22"/>
      </left>
      <right style="hair">
        <color indexed="22"/>
      </right>
      <top style="hair">
        <color indexed="22"/>
      </top>
      <bottom/>
      <diagonal/>
    </border>
    <border>
      <left style="medium">
        <color indexed="64"/>
      </left>
      <right/>
      <top style="thin">
        <color indexed="64"/>
      </top>
      <bottom style="thin">
        <color indexed="64"/>
      </bottom>
      <diagonal/>
    </border>
    <border>
      <left/>
      <right/>
      <top/>
      <bottom style="thin">
        <color rgb="FFC0C0C0"/>
      </bottom>
      <diagonal/>
    </border>
    <border>
      <left/>
      <right/>
      <top style="thin">
        <color rgb="FFC0C0C0"/>
      </top>
      <bottom/>
      <diagonal/>
    </border>
    <border>
      <left/>
      <right/>
      <top/>
      <bottom style="thin">
        <color rgb="FFB8CCE4"/>
      </bottom>
      <diagonal/>
    </border>
    <border>
      <left/>
      <right/>
      <top style="thin">
        <color rgb="FFB8CCE4"/>
      </top>
      <bottom style="thin">
        <color rgb="FFB8CCE4"/>
      </bottom>
      <diagonal/>
    </border>
    <border>
      <left/>
      <right/>
      <top style="thin">
        <color rgb="FFB8CCE4"/>
      </top>
      <bottom/>
      <diagonal/>
    </border>
    <border>
      <left/>
      <right/>
      <top style="thin">
        <color rgb="FFC2D69B"/>
      </top>
      <bottom style="thin">
        <color rgb="FFC2D69B"/>
      </bottom>
      <diagonal/>
    </border>
    <border>
      <left/>
      <right style="thin">
        <color rgb="FFC0C0C0"/>
      </right>
      <top/>
      <bottom/>
      <diagonal/>
    </border>
    <border>
      <left/>
      <right/>
      <top style="thin">
        <color rgb="FFB8CCE4"/>
      </top>
      <bottom style="thin">
        <color rgb="FFDADADA"/>
      </bottom>
      <diagonal/>
    </border>
    <border>
      <left/>
      <right/>
      <top/>
      <bottom style="thin">
        <color rgb="FFDADADA"/>
      </bottom>
      <diagonal/>
    </border>
    <border>
      <left/>
      <right/>
      <top style="thin">
        <color rgb="FFC2D69B"/>
      </top>
      <bottom style="thin">
        <color rgb="FFDADADA"/>
      </bottom>
      <diagonal/>
    </border>
    <border>
      <left/>
      <right style="thin">
        <color rgb="FFC0C0C0"/>
      </right>
      <top/>
      <bottom style="thin">
        <color rgb="FFDADADA"/>
      </bottom>
      <diagonal/>
    </border>
    <border>
      <left/>
      <right/>
      <top style="thin">
        <color rgb="FFDADADA"/>
      </top>
      <bottom style="thin">
        <color rgb="FFB8CCE4"/>
      </bottom>
      <diagonal/>
    </border>
    <border>
      <left/>
      <right/>
      <top style="thin">
        <color rgb="FFDADADA"/>
      </top>
      <bottom style="thin">
        <color rgb="FFC2D69B"/>
      </bottom>
      <diagonal/>
    </border>
    <border>
      <left/>
      <right/>
      <top style="thin">
        <color rgb="FFDADADA"/>
      </top>
      <bottom/>
      <diagonal/>
    </border>
    <border>
      <left/>
      <right style="thin">
        <color rgb="FFC0C0C0"/>
      </right>
      <top style="thin">
        <color rgb="FFDADADA"/>
      </top>
      <bottom/>
      <diagonal/>
    </border>
    <border>
      <left/>
      <right/>
      <top style="thin">
        <color rgb="FFB8CCE4"/>
      </top>
      <bottom style="thin">
        <color rgb="FFC0C0C0"/>
      </bottom>
      <diagonal/>
    </border>
    <border>
      <left/>
      <right/>
      <top style="thin">
        <color rgb="FFC2D69B"/>
      </top>
      <bottom style="thin">
        <color rgb="FFC0C0C0"/>
      </bottom>
      <diagonal/>
    </border>
    <border>
      <left/>
      <right style="thin">
        <color rgb="FFC0C0C0"/>
      </right>
      <top/>
      <bottom style="thin">
        <color rgb="FFC0C0C0"/>
      </bottom>
      <diagonal/>
    </border>
    <border>
      <left/>
      <right style="medium">
        <color auto="1"/>
      </right>
      <top style="thin">
        <color indexed="64"/>
      </top>
      <bottom style="medium">
        <color auto="1"/>
      </bottom>
      <diagonal/>
    </border>
    <border>
      <left/>
      <right style="medium">
        <color auto="1"/>
      </right>
      <top style="thin">
        <color indexed="64"/>
      </top>
      <bottom style="thin">
        <color auto="1"/>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auto="1"/>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auto="1"/>
      </right>
      <top style="thin">
        <color indexed="64"/>
      </top>
      <bottom style="medium">
        <color indexed="64"/>
      </bottom>
      <diagonal/>
    </border>
    <border>
      <left style="thin">
        <color auto="1"/>
      </left>
      <right style="medium">
        <color indexed="64"/>
      </right>
      <top style="medium">
        <color indexed="64"/>
      </top>
      <bottom style="thin">
        <color auto="1"/>
      </bottom>
      <diagonal/>
    </border>
    <border>
      <left/>
      <right style="thin">
        <color indexed="64"/>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rgb="FFC0C0C0"/>
      </bottom>
      <diagonal/>
    </border>
  </borders>
  <cellStyleXfs count="698">
    <xf numFmtId="0" fontId="0" fillId="0" borderId="0"/>
    <xf numFmtId="0" fontId="29" fillId="0" borderId="0"/>
    <xf numFmtId="0" fontId="27" fillId="0" borderId="0"/>
    <xf numFmtId="0" fontId="27" fillId="0" borderId="0"/>
    <xf numFmtId="0" fontId="31" fillId="0" borderId="0"/>
    <xf numFmtId="164" fontId="32" fillId="0" borderId="0" applyFont="0" applyFill="0" applyBorder="0" applyAlignment="0" applyProtection="0"/>
    <xf numFmtId="0" fontId="30" fillId="0" borderId="0"/>
    <xf numFmtId="0" fontId="30" fillId="0" borderId="0"/>
    <xf numFmtId="0" fontId="27" fillId="0" borderId="0"/>
    <xf numFmtId="0" fontId="30" fillId="0" borderId="0"/>
    <xf numFmtId="0" fontId="30" fillId="0" borderId="0"/>
    <xf numFmtId="0" fontId="28" fillId="0" borderId="0"/>
    <xf numFmtId="0" fontId="28" fillId="0" borderId="0"/>
    <xf numFmtId="0" fontId="28" fillId="0" borderId="0"/>
    <xf numFmtId="0" fontId="33" fillId="0" borderId="0"/>
    <xf numFmtId="0" fontId="27"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34" fillId="0" borderId="0"/>
    <xf numFmtId="0" fontId="28"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9" fontId="19"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applyNumberForma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15" fillId="0" borderId="0"/>
    <xf numFmtId="0" fontId="14" fillId="0" borderId="0"/>
    <xf numFmtId="9" fontId="29" fillId="0" borderId="0" applyFont="0" applyFill="0" applyBorder="0" applyAlignment="0" applyProtection="0"/>
    <xf numFmtId="0" fontId="13" fillId="0" borderId="0"/>
    <xf numFmtId="0" fontId="27" fillId="0" borderId="0"/>
    <xf numFmtId="0" fontId="27" fillId="0" borderId="0"/>
    <xf numFmtId="0" fontId="13" fillId="0" borderId="0"/>
    <xf numFmtId="9" fontId="29" fillId="0" borderId="0" applyFont="0" applyFill="0" applyBorder="0" applyAlignment="0" applyProtection="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8" fillId="0" borderId="0"/>
    <xf numFmtId="0" fontId="78" fillId="0" borderId="0"/>
    <xf numFmtId="0" fontId="28" fillId="0" borderId="0"/>
    <xf numFmtId="0" fontId="78" fillId="0" borderId="0"/>
    <xf numFmtId="0" fontId="78" fillId="0" borderId="0"/>
    <xf numFmtId="0" fontId="11" fillId="0" borderId="0"/>
    <xf numFmtId="0" fontId="11" fillId="0" borderId="0"/>
    <xf numFmtId="0" fontId="27" fillId="0" borderId="0"/>
    <xf numFmtId="0" fontId="10" fillId="0" borderId="0"/>
    <xf numFmtId="0" fontId="10" fillId="0" borderId="0"/>
    <xf numFmtId="0" fontId="81" fillId="0" borderId="0" applyNumberFormat="0" applyFill="0" applyBorder="0" applyAlignment="0" applyProtection="0"/>
    <xf numFmtId="0" fontId="8" fillId="0" borderId="0"/>
    <xf numFmtId="0" fontId="81" fillId="0" borderId="0" applyNumberFormat="0" applyFill="0" applyBorder="0" applyAlignment="0" applyProtection="0"/>
  </cellStyleXfs>
  <cellXfs count="1041">
    <xf numFmtId="0" fontId="0" fillId="0" borderId="0" xfId="0"/>
    <xf numFmtId="0" fontId="49" fillId="0" borderId="0" xfId="255" applyFont="1" applyAlignment="1">
      <alignment vertical="center" wrapText="1"/>
    </xf>
    <xf numFmtId="169" fontId="57" fillId="0" borderId="57" xfId="0" applyNumberFormat="1" applyFont="1" applyBorder="1" applyAlignment="1">
      <alignment horizontal="left" vertical="center" wrapText="1"/>
    </xf>
    <xf numFmtId="170" fontId="58" fillId="0" borderId="0" xfId="0" applyNumberFormat="1" applyFont="1" applyAlignment="1">
      <alignment horizontal="left" vertical="center" wrapText="1"/>
    </xf>
    <xf numFmtId="171" fontId="58" fillId="0" borderId="0" xfId="0" applyNumberFormat="1" applyFont="1" applyAlignment="1">
      <alignment horizontal="right" vertical="center" wrapText="1"/>
    </xf>
    <xf numFmtId="172" fontId="57" fillId="0" borderId="0" xfId="0" applyNumberFormat="1" applyFont="1" applyAlignment="1">
      <alignment horizontal="left" vertical="center" wrapText="1"/>
    </xf>
    <xf numFmtId="3" fontId="51" fillId="0" borderId="17" xfId="1" applyNumberFormat="1" applyFont="1" applyBorder="1" applyAlignment="1">
      <alignment horizontal="right" vertical="center" wrapText="1"/>
    </xf>
    <xf numFmtId="3" fontId="51" fillId="3" borderId="19" xfId="1" applyNumberFormat="1" applyFont="1" applyFill="1" applyBorder="1" applyAlignment="1">
      <alignment horizontal="right" vertical="center" wrapText="1"/>
    </xf>
    <xf numFmtId="3" fontId="51" fillId="0" borderId="19" xfId="1" applyNumberFormat="1" applyFont="1" applyBorder="1" applyAlignment="1">
      <alignment horizontal="right" vertical="center" wrapText="1"/>
    </xf>
    <xf numFmtId="3" fontId="51" fillId="3" borderId="20" xfId="1" applyNumberFormat="1" applyFont="1" applyFill="1" applyBorder="1" applyAlignment="1">
      <alignment horizontal="right" vertical="center" wrapText="1"/>
    </xf>
    <xf numFmtId="3" fontId="51" fillId="6" borderId="17" xfId="1" applyNumberFormat="1" applyFont="1" applyFill="1" applyBorder="1" applyAlignment="1">
      <alignment horizontal="right" vertical="center" wrapText="1"/>
    </xf>
    <xf numFmtId="3" fontId="51" fillId="6" borderId="19" xfId="1" applyNumberFormat="1" applyFont="1" applyFill="1" applyBorder="1" applyAlignment="1">
      <alignment horizontal="right" vertical="center" wrapText="1"/>
    </xf>
    <xf numFmtId="3" fontId="51" fillId="0" borderId="12" xfId="1" applyNumberFormat="1" applyFont="1" applyBorder="1" applyAlignment="1">
      <alignment horizontal="right" vertical="center" wrapText="1"/>
    </xf>
    <xf numFmtId="165" fontId="51" fillId="0" borderId="5" xfId="0" applyNumberFormat="1" applyFont="1" applyBorder="1" applyAlignment="1">
      <alignment horizontal="right" vertical="center" wrapText="1"/>
    </xf>
    <xf numFmtId="3" fontId="51" fillId="0" borderId="12" xfId="0" applyNumberFormat="1" applyFont="1" applyBorder="1" applyAlignment="1">
      <alignment horizontal="right" vertical="center" wrapText="1"/>
    </xf>
    <xf numFmtId="3" fontId="51" fillId="3" borderId="12" xfId="1" applyNumberFormat="1" applyFont="1" applyFill="1" applyBorder="1" applyAlignment="1">
      <alignment horizontal="right" vertical="center" wrapText="1"/>
    </xf>
    <xf numFmtId="165" fontId="51" fillId="3" borderId="5" xfId="0" applyNumberFormat="1" applyFont="1" applyFill="1" applyBorder="1" applyAlignment="1">
      <alignment horizontal="right" vertical="center" wrapText="1"/>
    </xf>
    <xf numFmtId="3" fontId="51" fillId="3" borderId="12" xfId="0" applyNumberFormat="1" applyFont="1" applyFill="1" applyBorder="1" applyAlignment="1">
      <alignment horizontal="right" vertical="center" wrapText="1"/>
    </xf>
    <xf numFmtId="3" fontId="51" fillId="6" borderId="23" xfId="1" applyNumberFormat="1" applyFont="1" applyFill="1" applyBorder="1" applyAlignment="1">
      <alignment horizontal="right" vertical="center" wrapText="1"/>
    </xf>
    <xf numFmtId="165" fontId="51" fillId="6" borderId="25" xfId="0" applyNumberFormat="1" applyFont="1" applyFill="1" applyBorder="1" applyAlignment="1">
      <alignment horizontal="right" vertical="center" wrapText="1"/>
    </xf>
    <xf numFmtId="3" fontId="51" fillId="6" borderId="27" xfId="1" applyNumberFormat="1" applyFont="1" applyFill="1" applyBorder="1" applyAlignment="1">
      <alignment horizontal="right" vertical="center" wrapText="1"/>
    </xf>
    <xf numFmtId="165" fontId="51" fillId="6" borderId="5" xfId="0" applyNumberFormat="1" applyFont="1" applyFill="1" applyBorder="1" applyAlignment="1">
      <alignment horizontal="right" vertical="center" wrapText="1"/>
    </xf>
    <xf numFmtId="3" fontId="51" fillId="6" borderId="12" xfId="0" applyNumberFormat="1" applyFont="1" applyFill="1" applyBorder="1" applyAlignment="1">
      <alignment horizontal="right" vertical="center" wrapText="1"/>
    </xf>
    <xf numFmtId="3" fontId="51" fillId="0" borderId="18" xfId="277" applyNumberFormat="1" applyFont="1" applyBorder="1" applyAlignment="1">
      <alignment horizontal="right" vertical="center" wrapText="1"/>
    </xf>
    <xf numFmtId="165" fontId="51" fillId="0" borderId="25" xfId="1" applyNumberFormat="1" applyFont="1" applyBorder="1" applyAlignment="1">
      <alignment horizontal="right" vertical="center" wrapText="1"/>
    </xf>
    <xf numFmtId="3" fontId="51" fillId="0" borderId="12" xfId="277" applyNumberFormat="1" applyFont="1" applyBorder="1" applyAlignment="1">
      <alignment horizontal="right" vertical="center" wrapText="1"/>
    </xf>
    <xf numFmtId="3" fontId="51" fillId="0" borderId="23" xfId="277" applyNumberFormat="1" applyFont="1" applyBorder="1" applyAlignment="1">
      <alignment horizontal="right" vertical="center" wrapText="1"/>
    </xf>
    <xf numFmtId="3" fontId="51" fillId="3" borderId="18" xfId="277" applyNumberFormat="1" applyFont="1" applyFill="1" applyBorder="1" applyAlignment="1">
      <alignment horizontal="right" vertical="center" wrapText="1"/>
    </xf>
    <xf numFmtId="165" fontId="51" fillId="3" borderId="5" xfId="1" applyNumberFormat="1" applyFont="1" applyFill="1" applyBorder="1" applyAlignment="1">
      <alignment horizontal="right" vertical="center" wrapText="1"/>
    </xf>
    <xf numFmtId="3" fontId="51" fillId="3" borderId="5" xfId="1" applyNumberFormat="1" applyFont="1" applyFill="1" applyBorder="1" applyAlignment="1">
      <alignment horizontal="right" vertical="center" wrapText="1"/>
    </xf>
    <xf numFmtId="3" fontId="51" fillId="3" borderId="12" xfId="277" applyNumberFormat="1" applyFont="1" applyFill="1" applyBorder="1" applyAlignment="1">
      <alignment horizontal="right" vertical="center" wrapText="1"/>
    </xf>
    <xf numFmtId="3" fontId="51" fillId="3" borderId="27" xfId="277" applyNumberFormat="1" applyFont="1" applyFill="1" applyBorder="1" applyAlignment="1">
      <alignment horizontal="right" vertical="center" wrapText="1"/>
    </xf>
    <xf numFmtId="165" fontId="51" fillId="0" borderId="5" xfId="1" applyNumberFormat="1" applyFont="1" applyBorder="1" applyAlignment="1">
      <alignment horizontal="right" vertical="center" wrapText="1"/>
    </xf>
    <xf numFmtId="3" fontId="51" fillId="0" borderId="5" xfId="1" applyNumberFormat="1" applyFont="1" applyBorder="1" applyAlignment="1">
      <alignment horizontal="right" vertical="center" wrapText="1"/>
    </xf>
    <xf numFmtId="3" fontId="51" fillId="0" borderId="27" xfId="277" applyNumberFormat="1" applyFont="1" applyBorder="1" applyAlignment="1">
      <alignment horizontal="right" vertical="center" wrapText="1"/>
    </xf>
    <xf numFmtId="3" fontId="51" fillId="6" borderId="16" xfId="277" applyNumberFormat="1" applyFont="1" applyFill="1" applyBorder="1" applyAlignment="1">
      <alignment horizontal="right" vertical="center" wrapText="1"/>
    </xf>
    <xf numFmtId="165" fontId="51" fillId="6" borderId="25" xfId="1" applyNumberFormat="1" applyFont="1" applyFill="1" applyBorder="1" applyAlignment="1">
      <alignment horizontal="right" vertical="center" wrapText="1"/>
    </xf>
    <xf numFmtId="3" fontId="51" fillId="6" borderId="37" xfId="277" applyNumberFormat="1" applyFont="1" applyFill="1" applyBorder="1" applyAlignment="1">
      <alignment horizontal="right" vertical="center" wrapText="1"/>
    </xf>
    <xf numFmtId="3" fontId="51" fillId="6" borderId="23" xfId="277" applyNumberFormat="1" applyFont="1" applyFill="1" applyBorder="1" applyAlignment="1">
      <alignment horizontal="right" vertical="center" wrapText="1"/>
    </xf>
    <xf numFmtId="3" fontId="51" fillId="6" borderId="18" xfId="277" applyNumberFormat="1" applyFont="1" applyFill="1" applyBorder="1" applyAlignment="1">
      <alignment horizontal="right" vertical="center" wrapText="1"/>
    </xf>
    <xf numFmtId="165" fontId="51" fillId="6" borderId="5" xfId="1" applyNumberFormat="1" applyFont="1" applyFill="1" applyBorder="1" applyAlignment="1">
      <alignment horizontal="right" vertical="center" wrapText="1"/>
    </xf>
    <xf numFmtId="3" fontId="51" fillId="6" borderId="12" xfId="277" applyNumberFormat="1" applyFont="1" applyFill="1" applyBorder="1" applyAlignment="1">
      <alignment horizontal="right" vertical="center" wrapText="1"/>
    </xf>
    <xf numFmtId="3" fontId="51" fillId="6" borderId="27" xfId="277" applyNumberFormat="1" applyFont="1" applyFill="1" applyBorder="1" applyAlignment="1">
      <alignment horizontal="right" vertical="center" wrapText="1"/>
    </xf>
    <xf numFmtId="3" fontId="52" fillId="0" borderId="0" xfId="0" applyNumberFormat="1" applyFont="1" applyAlignment="1">
      <alignment vertical="center" wrapText="1"/>
    </xf>
    <xf numFmtId="2" fontId="52" fillId="0" borderId="0" xfId="0" applyNumberFormat="1" applyFont="1" applyAlignment="1">
      <alignment vertical="center" wrapText="1"/>
    </xf>
    <xf numFmtId="0" fontId="52" fillId="0" borderId="0" xfId="0" applyFont="1" applyAlignment="1">
      <alignment vertical="center" wrapText="1"/>
    </xf>
    <xf numFmtId="0" fontId="47" fillId="0" borderId="0" xfId="0" applyFont="1" applyAlignment="1">
      <alignment vertical="center"/>
    </xf>
    <xf numFmtId="0" fontId="45" fillId="0" borderId="0" xfId="0" applyFont="1" applyAlignment="1">
      <alignment vertical="center" wrapText="1"/>
    </xf>
    <xf numFmtId="0" fontId="45" fillId="0" borderId="0" xfId="1" applyFont="1" applyAlignment="1">
      <alignment vertical="center"/>
    </xf>
    <xf numFmtId="0" fontId="45" fillId="0" borderId="0" xfId="0" applyFont="1" applyAlignment="1">
      <alignment horizontal="center" vertical="center" wrapText="1"/>
    </xf>
    <xf numFmtId="10" fontId="45" fillId="0" borderId="0" xfId="0" applyNumberFormat="1" applyFont="1" applyAlignment="1">
      <alignment horizontal="center" vertical="center" wrapText="1"/>
    </xf>
    <xf numFmtId="0" fontId="52" fillId="0" borderId="0" xfId="1" applyFont="1" applyAlignment="1">
      <alignment horizontal="left" vertical="center" wrapText="1"/>
    </xf>
    <xf numFmtId="165" fontId="51" fillId="0" borderId="25" xfId="0" applyNumberFormat="1" applyFont="1" applyBorder="1" applyAlignment="1">
      <alignment horizontal="right" vertical="center" wrapText="1"/>
    </xf>
    <xf numFmtId="3" fontId="51" fillId="3" borderId="5" xfId="0" applyNumberFormat="1" applyFont="1" applyFill="1" applyBorder="1" applyAlignment="1">
      <alignment horizontal="right" vertical="center" wrapText="1"/>
    </xf>
    <xf numFmtId="3" fontId="51" fillId="6" borderId="36" xfId="0" applyNumberFormat="1" applyFont="1" applyFill="1" applyBorder="1" applyAlignment="1">
      <alignment vertical="center" wrapText="1"/>
    </xf>
    <xf numFmtId="3" fontId="51" fillId="0" borderId="36" xfId="0" applyNumberFormat="1" applyFont="1" applyBorder="1" applyAlignment="1">
      <alignment vertical="center" wrapText="1"/>
    </xf>
    <xf numFmtId="3" fontId="51" fillId="3" borderId="14" xfId="0" applyNumberFormat="1" applyFont="1" applyFill="1" applyBorder="1" applyAlignment="1">
      <alignment horizontal="right" vertical="center" wrapText="1"/>
    </xf>
    <xf numFmtId="3" fontId="51" fillId="3" borderId="14" xfId="0" applyNumberFormat="1" applyFont="1" applyFill="1" applyBorder="1" applyAlignment="1">
      <alignment vertical="center" wrapText="1"/>
    </xf>
    <xf numFmtId="3" fontId="51" fillId="0" borderId="23" xfId="1" applyNumberFormat="1" applyFont="1" applyBorder="1" applyAlignment="1">
      <alignment horizontal="right" vertical="center" wrapText="1"/>
    </xf>
    <xf numFmtId="3" fontId="51" fillId="3" borderId="27" xfId="1" applyNumberFormat="1" applyFont="1" applyFill="1" applyBorder="1" applyAlignment="1">
      <alignment horizontal="right" vertical="center" wrapText="1"/>
    </xf>
    <xf numFmtId="3" fontId="51" fillId="0" borderId="27" xfId="1" applyNumberFormat="1" applyFont="1" applyBorder="1" applyAlignment="1">
      <alignment horizontal="right" vertical="center" wrapText="1"/>
    </xf>
    <xf numFmtId="3" fontId="51" fillId="0" borderId="5" xfId="0" applyNumberFormat="1" applyFont="1" applyBorder="1" applyAlignment="1">
      <alignment horizontal="right" vertical="center" wrapText="1"/>
    </xf>
    <xf numFmtId="3" fontId="51" fillId="0" borderId="37" xfId="0" applyNumberFormat="1" applyFont="1" applyBorder="1" applyAlignment="1">
      <alignment horizontal="right" vertical="center" wrapText="1"/>
    </xf>
    <xf numFmtId="3" fontId="51" fillId="6" borderId="37" xfId="0" applyNumberFormat="1" applyFont="1" applyFill="1" applyBorder="1" applyAlignment="1">
      <alignment horizontal="right" vertical="center" wrapText="1"/>
    </xf>
    <xf numFmtId="165" fontId="51" fillId="0" borderId="25" xfId="400" applyNumberFormat="1" applyFont="1" applyFill="1" applyBorder="1" applyAlignment="1">
      <alignment vertical="center" wrapText="1"/>
    </xf>
    <xf numFmtId="165" fontId="51" fillId="3" borderId="5" xfId="400" applyNumberFormat="1" applyFont="1" applyFill="1" applyBorder="1" applyAlignment="1">
      <alignment vertical="center" wrapText="1"/>
    </xf>
    <xf numFmtId="165" fontId="51" fillId="0" borderId="5" xfId="400" applyNumberFormat="1" applyFont="1" applyFill="1" applyBorder="1" applyAlignment="1">
      <alignment vertical="center" wrapText="1"/>
    </xf>
    <xf numFmtId="165" fontId="51" fillId="6" borderId="25" xfId="400" applyNumberFormat="1" applyFont="1" applyFill="1" applyBorder="1" applyAlignment="1">
      <alignment vertical="center" wrapText="1"/>
    </xf>
    <xf numFmtId="165" fontId="51" fillId="6" borderId="5" xfId="400" applyNumberFormat="1" applyFont="1" applyFill="1" applyBorder="1" applyAlignment="1">
      <alignment vertical="center" wrapText="1"/>
    </xf>
    <xf numFmtId="3" fontId="51" fillId="0" borderId="36" xfId="0" applyNumberFormat="1" applyFont="1" applyBorder="1" applyAlignment="1">
      <alignment horizontal="right" vertical="center" wrapText="1"/>
    </xf>
    <xf numFmtId="3" fontId="51" fillId="6" borderId="36" xfId="0" applyNumberFormat="1" applyFont="1" applyFill="1" applyBorder="1" applyAlignment="1">
      <alignment horizontal="right" vertical="center" wrapText="1"/>
    </xf>
    <xf numFmtId="165" fontId="51" fillId="0" borderId="25" xfId="405" applyNumberFormat="1" applyFont="1" applyFill="1" applyBorder="1" applyAlignment="1">
      <alignment vertical="center" wrapText="1"/>
    </xf>
    <xf numFmtId="165" fontId="51" fillId="3" borderId="5" xfId="405" applyNumberFormat="1" applyFont="1" applyFill="1" applyBorder="1" applyAlignment="1">
      <alignment vertical="center" wrapText="1"/>
    </xf>
    <xf numFmtId="165" fontId="51" fillId="0" borderId="5" xfId="405" applyNumberFormat="1" applyFont="1" applyFill="1" applyBorder="1" applyAlignment="1">
      <alignment vertical="center" wrapText="1"/>
    </xf>
    <xf numFmtId="3" fontId="51" fillId="3" borderId="21" xfId="1" applyNumberFormat="1" applyFont="1" applyFill="1" applyBorder="1" applyAlignment="1">
      <alignment horizontal="right" vertical="center" wrapText="1"/>
    </xf>
    <xf numFmtId="165" fontId="51" fillId="3" borderId="5" xfId="405" applyNumberFormat="1" applyFont="1" applyFill="1" applyBorder="1" applyAlignment="1">
      <alignment horizontal="right" vertical="center" wrapText="1"/>
    </xf>
    <xf numFmtId="3" fontId="51" fillId="0" borderId="21" xfId="1" applyNumberFormat="1" applyFont="1" applyBorder="1" applyAlignment="1">
      <alignment horizontal="right" vertical="center" wrapText="1"/>
    </xf>
    <xf numFmtId="3" fontId="51" fillId="6" borderId="36" xfId="1" applyNumberFormat="1" applyFont="1" applyFill="1" applyBorder="1" applyAlignment="1">
      <alignment vertical="center" wrapText="1"/>
    </xf>
    <xf numFmtId="165" fontId="51" fillId="6" borderId="25" xfId="405" applyNumberFormat="1" applyFont="1" applyFill="1" applyBorder="1" applyAlignment="1">
      <alignment vertical="center" wrapText="1"/>
    </xf>
    <xf numFmtId="165" fontId="51" fillId="6" borderId="5" xfId="405" applyNumberFormat="1" applyFont="1" applyFill="1" applyBorder="1" applyAlignment="1">
      <alignment vertical="center" wrapText="1"/>
    </xf>
    <xf numFmtId="3" fontId="51" fillId="0" borderId="23" xfId="0" applyNumberFormat="1" applyFont="1" applyBorder="1" applyAlignment="1">
      <alignment horizontal="right" vertical="center" wrapText="1"/>
    </xf>
    <xf numFmtId="3" fontId="51" fillId="0" borderId="9" xfId="0" applyNumberFormat="1" applyFont="1" applyBorder="1" applyAlignment="1">
      <alignment horizontal="right" vertical="center" wrapText="1"/>
    </xf>
    <xf numFmtId="3" fontId="51" fillId="0" borderId="27" xfId="0" applyNumberFormat="1" applyFont="1" applyBorder="1" applyAlignment="1">
      <alignment horizontal="right" vertical="center" wrapText="1"/>
    </xf>
    <xf numFmtId="3" fontId="51" fillId="3" borderId="27" xfId="0" applyNumberFormat="1" applyFont="1" applyFill="1" applyBorder="1" applyAlignment="1">
      <alignment horizontal="right" vertical="center" wrapText="1"/>
    </xf>
    <xf numFmtId="3" fontId="51" fillId="3" borderId="9" xfId="0" applyNumberFormat="1" applyFont="1" applyFill="1" applyBorder="1" applyAlignment="1">
      <alignment horizontal="right" vertical="center" wrapText="1"/>
    </xf>
    <xf numFmtId="3" fontId="58" fillId="0" borderId="53" xfId="397" applyNumberFormat="1" applyFont="1" applyBorder="1" applyAlignment="1">
      <alignment horizontal="right" vertical="center" wrapText="1"/>
    </xf>
    <xf numFmtId="165" fontId="51" fillId="0" borderId="37" xfId="0" applyNumberFormat="1" applyFont="1" applyBorder="1" applyAlignment="1">
      <alignment horizontal="right" vertical="center" wrapText="1"/>
    </xf>
    <xf numFmtId="165" fontId="51" fillId="3" borderId="12" xfId="0" applyNumberFormat="1" applyFont="1" applyFill="1" applyBorder="1" applyAlignment="1">
      <alignment horizontal="right" vertical="center" wrapText="1"/>
    </xf>
    <xf numFmtId="165" fontId="51" fillId="0" borderId="12" xfId="0" applyNumberFormat="1" applyFont="1" applyBorder="1" applyAlignment="1">
      <alignment horizontal="right" vertical="center" wrapText="1"/>
    </xf>
    <xf numFmtId="165" fontId="51" fillId="6" borderId="12" xfId="0" applyNumberFormat="1" applyFont="1" applyFill="1" applyBorder="1" applyAlignment="1">
      <alignment horizontal="right" vertical="center" wrapText="1"/>
    </xf>
    <xf numFmtId="167" fontId="51" fillId="0" borderId="37" xfId="0" applyNumberFormat="1" applyFont="1" applyBorder="1" applyAlignment="1">
      <alignment horizontal="right" vertical="center" wrapText="1"/>
    </xf>
    <xf numFmtId="167" fontId="51" fillId="3" borderId="12" xfId="0" applyNumberFormat="1" applyFont="1" applyFill="1" applyBorder="1" applyAlignment="1">
      <alignment horizontal="right" vertical="center" wrapText="1"/>
    </xf>
    <xf numFmtId="167" fontId="51" fillId="0" borderId="12" xfId="0" applyNumberFormat="1" applyFont="1" applyBorder="1" applyAlignment="1">
      <alignment horizontal="right" vertical="center" wrapText="1"/>
    </xf>
    <xf numFmtId="167" fontId="51" fillId="0" borderId="5" xfId="0" applyNumberFormat="1" applyFont="1" applyBorder="1" applyAlignment="1">
      <alignment horizontal="right" vertical="center" wrapText="1"/>
    </xf>
    <xf numFmtId="167" fontId="51" fillId="3" borderId="5" xfId="0" applyNumberFormat="1" applyFont="1" applyFill="1" applyBorder="1" applyAlignment="1">
      <alignment horizontal="right" vertical="center" wrapText="1"/>
    </xf>
    <xf numFmtId="167" fontId="51" fillId="6" borderId="37" xfId="0" applyNumberFormat="1" applyFont="1" applyFill="1" applyBorder="1" applyAlignment="1">
      <alignment horizontal="right" vertical="center" wrapText="1"/>
    </xf>
    <xf numFmtId="167" fontId="51" fillId="6" borderId="5" xfId="0" applyNumberFormat="1" applyFont="1" applyFill="1" applyBorder="1" applyAlignment="1">
      <alignment horizontal="right" vertical="center" wrapText="1"/>
    </xf>
    <xf numFmtId="3" fontId="51" fillId="0" borderId="37" xfId="1" applyNumberFormat="1" applyFont="1" applyBorder="1" applyAlignment="1">
      <alignment horizontal="right" vertical="center" wrapText="1"/>
    </xf>
    <xf numFmtId="3" fontId="67" fillId="3" borderId="12" xfId="256" applyNumberFormat="1" applyFont="1" applyFill="1" applyBorder="1" applyAlignment="1">
      <alignment horizontal="right" vertical="center"/>
    </xf>
    <xf numFmtId="3" fontId="51" fillId="3" borderId="28" xfId="1" applyNumberFormat="1" applyFont="1" applyFill="1" applyBorder="1" applyAlignment="1">
      <alignment horizontal="right" vertical="center" wrapText="1"/>
    </xf>
    <xf numFmtId="0" fontId="77" fillId="0" borderId="0" xfId="0" applyFont="1" applyAlignment="1">
      <alignment vertical="center"/>
    </xf>
    <xf numFmtId="0" fontId="54" fillId="0" borderId="0" xfId="0" applyFont="1" applyAlignment="1">
      <alignment horizontal="left" vertical="center" wrapText="1"/>
    </xf>
    <xf numFmtId="0" fontId="0" fillId="0" borderId="0" xfId="0" applyAlignment="1">
      <alignment vertical="center"/>
    </xf>
    <xf numFmtId="0" fontId="12" fillId="0" borderId="0" xfId="0" applyFont="1" applyAlignment="1">
      <alignment vertical="center"/>
    </xf>
    <xf numFmtId="0" fontId="54" fillId="0" borderId="0" xfId="0" applyFont="1" applyAlignment="1">
      <alignment vertical="center" wrapText="1"/>
    </xf>
    <xf numFmtId="0" fontId="44" fillId="0" borderId="0" xfId="276" applyFont="1" applyAlignment="1">
      <alignment vertical="center"/>
    </xf>
    <xf numFmtId="0" fontId="63" fillId="0" borderId="0" xfId="1" applyFont="1" applyAlignment="1">
      <alignment vertical="center"/>
    </xf>
    <xf numFmtId="0" fontId="64" fillId="0" borderId="0" xfId="0" applyFont="1" applyAlignment="1">
      <alignment vertical="center" wrapText="1"/>
    </xf>
    <xf numFmtId="0" fontId="45" fillId="0" borderId="0" xfId="277" applyFont="1" applyAlignment="1">
      <alignment vertical="center" wrapText="1"/>
    </xf>
    <xf numFmtId="0" fontId="45" fillId="0" borderId="0" xfId="277" applyFont="1" applyAlignment="1">
      <alignment horizontal="center" vertical="center" wrapText="1"/>
    </xf>
    <xf numFmtId="3" fontId="51" fillId="0" borderId="0" xfId="1" applyNumberFormat="1" applyFont="1" applyAlignment="1">
      <alignment horizontal="right" vertical="center" wrapText="1"/>
    </xf>
    <xf numFmtId="0" fontId="51" fillId="0" borderId="26" xfId="1" applyFont="1" applyBorder="1" applyAlignment="1">
      <alignment vertical="center" wrapText="1"/>
    </xf>
    <xf numFmtId="0" fontId="51" fillId="3" borderId="22" xfId="1" applyFont="1" applyFill="1" applyBorder="1" applyAlignment="1">
      <alignment vertical="center" wrapText="1"/>
    </xf>
    <xf numFmtId="0" fontId="51" fillId="0" borderId="22" xfId="1" applyFont="1" applyBorder="1" applyAlignment="1">
      <alignment vertical="center" wrapText="1"/>
    </xf>
    <xf numFmtId="0" fontId="51" fillId="3" borderId="31" xfId="1" applyFont="1" applyFill="1" applyBorder="1" applyAlignment="1">
      <alignment vertical="center" wrapText="1"/>
    </xf>
    <xf numFmtId="0" fontId="51" fillId="6" borderId="26" xfId="1" applyFont="1" applyFill="1" applyBorder="1" applyAlignment="1">
      <alignment vertical="center" wrapText="1"/>
    </xf>
    <xf numFmtId="0" fontId="51" fillId="6" borderId="22" xfId="1" applyFont="1" applyFill="1" applyBorder="1" applyAlignment="1">
      <alignment vertical="center" wrapText="1"/>
    </xf>
    <xf numFmtId="0" fontId="51" fillId="6" borderId="51" xfId="1" applyFont="1" applyFill="1" applyBorder="1" applyAlignment="1">
      <alignment vertical="center" wrapText="1"/>
    </xf>
    <xf numFmtId="3" fontId="51" fillId="6" borderId="80" xfId="1" applyNumberFormat="1" applyFont="1" applyFill="1" applyBorder="1" applyAlignment="1">
      <alignment horizontal="right" vertical="center" wrapText="1"/>
    </xf>
    <xf numFmtId="0" fontId="59" fillId="0" borderId="0" xfId="1" applyFont="1" applyAlignment="1">
      <alignment vertical="center"/>
    </xf>
    <xf numFmtId="3" fontId="51" fillId="3" borderId="0" xfId="1" applyNumberFormat="1" applyFont="1" applyFill="1" applyAlignment="1">
      <alignment horizontal="right" vertical="center" wrapText="1"/>
    </xf>
    <xf numFmtId="165" fontId="51" fillId="6" borderId="83" xfId="1" applyNumberFormat="1" applyFont="1" applyFill="1" applyBorder="1" applyAlignment="1">
      <alignment horizontal="right" vertical="center" wrapText="1"/>
    </xf>
    <xf numFmtId="3" fontId="51" fillId="6" borderId="82" xfId="1" applyNumberFormat="1" applyFont="1" applyFill="1" applyBorder="1" applyAlignment="1">
      <alignment horizontal="right" vertical="center" wrapText="1"/>
    </xf>
    <xf numFmtId="0" fontId="70" fillId="7" borderId="35" xfId="277" applyFont="1" applyFill="1" applyBorder="1" applyAlignment="1">
      <alignment horizontal="center" vertical="center" wrapText="1"/>
    </xf>
    <xf numFmtId="10" fontId="70" fillId="7" borderId="14" xfId="277" applyNumberFormat="1" applyFont="1" applyFill="1" applyBorder="1" applyAlignment="1">
      <alignment horizontal="center" vertical="center" wrapText="1"/>
    </xf>
    <xf numFmtId="3" fontId="51" fillId="6" borderId="84" xfId="277" applyNumberFormat="1" applyFont="1" applyFill="1" applyBorder="1" applyAlignment="1">
      <alignment horizontal="right" vertical="center" wrapText="1"/>
    </xf>
    <xf numFmtId="3" fontId="51" fillId="6" borderId="2" xfId="5" applyNumberFormat="1" applyFont="1" applyFill="1" applyBorder="1" applyAlignment="1">
      <alignment horizontal="right" vertical="center" wrapText="1"/>
    </xf>
    <xf numFmtId="3" fontId="51" fillId="6" borderId="84" xfId="5" applyNumberFormat="1" applyFont="1" applyFill="1" applyBorder="1" applyAlignment="1">
      <alignment horizontal="right" vertical="center" wrapText="1"/>
    </xf>
    <xf numFmtId="0" fontId="51" fillId="6" borderId="21" xfId="1" applyFont="1" applyFill="1" applyBorder="1" applyAlignment="1">
      <alignment vertical="center" wrapText="1"/>
    </xf>
    <xf numFmtId="0" fontId="51" fillId="6" borderId="81" xfId="1" applyFont="1" applyFill="1" applyBorder="1" applyAlignment="1">
      <alignment vertical="center" wrapText="1"/>
    </xf>
    <xf numFmtId="167" fontId="62" fillId="0" borderId="25" xfId="113" applyNumberFormat="1" applyFont="1" applyBorder="1" applyAlignment="1">
      <alignment horizontal="right" vertical="center"/>
    </xf>
    <xf numFmtId="167" fontId="62" fillId="3" borderId="5" xfId="113" applyNumberFormat="1" applyFont="1" applyFill="1" applyBorder="1" applyAlignment="1">
      <alignment horizontal="right" vertical="center"/>
    </xf>
    <xf numFmtId="167" fontId="62" fillId="0" borderId="5" xfId="113" applyNumberFormat="1" applyFont="1" applyBorder="1" applyAlignment="1">
      <alignment horizontal="right" vertical="center"/>
    </xf>
    <xf numFmtId="167" fontId="62" fillId="6" borderId="25" xfId="113" applyNumberFormat="1" applyFont="1" applyFill="1" applyBorder="1" applyAlignment="1">
      <alignment horizontal="right" vertical="center"/>
    </xf>
    <xf numFmtId="167" fontId="62" fillId="6" borderId="5" xfId="113" applyNumberFormat="1" applyFont="1" applyFill="1" applyBorder="1" applyAlignment="1">
      <alignment horizontal="right" vertical="center"/>
    </xf>
    <xf numFmtId="167" fontId="62" fillId="6" borderId="83" xfId="113" applyNumberFormat="1" applyFont="1" applyFill="1" applyBorder="1" applyAlignment="1">
      <alignment horizontal="right" vertical="center"/>
    </xf>
    <xf numFmtId="0" fontId="66" fillId="0" borderId="0" xfId="0" applyFont="1" applyAlignment="1">
      <alignment vertical="center" wrapText="1"/>
    </xf>
    <xf numFmtId="0" fontId="45" fillId="0" borderId="0" xfId="1" applyFont="1" applyAlignment="1">
      <alignment horizontal="center" vertical="center"/>
    </xf>
    <xf numFmtId="3" fontId="62" fillId="0" borderId="0" xfId="113" applyNumberFormat="1" applyFont="1" applyAlignment="1">
      <alignment horizontal="right" vertical="center"/>
    </xf>
    <xf numFmtId="167" fontId="62" fillId="0" borderId="0" xfId="113" applyNumberFormat="1" applyFont="1" applyAlignment="1">
      <alignment horizontal="right" vertical="center"/>
    </xf>
    <xf numFmtId="167" fontId="67" fillId="0" borderId="0" xfId="1" applyNumberFormat="1" applyFont="1" applyAlignment="1">
      <alignment vertical="center"/>
    </xf>
    <xf numFmtId="3" fontId="62" fillId="0" borderId="0" xfId="114" applyNumberFormat="1" applyFont="1" applyAlignment="1">
      <alignment horizontal="right" vertical="center"/>
    </xf>
    <xf numFmtId="3" fontId="62" fillId="0" borderId="0" xfId="115" applyNumberFormat="1" applyFont="1" applyAlignment="1">
      <alignment horizontal="right" vertical="center"/>
    </xf>
    <xf numFmtId="3" fontId="52" fillId="0" borderId="0" xfId="0" applyNumberFormat="1" applyFont="1" applyAlignment="1">
      <alignment horizontal="right" vertical="center" wrapText="1"/>
    </xf>
    <xf numFmtId="0" fontId="68" fillId="0" borderId="0" xfId="1" applyFont="1" applyAlignment="1">
      <alignment vertical="center"/>
    </xf>
    <xf numFmtId="3" fontId="54" fillId="0" borderId="0" xfId="0" applyNumberFormat="1" applyFont="1" applyAlignment="1">
      <alignment vertical="center" wrapText="1"/>
    </xf>
    <xf numFmtId="167" fontId="54" fillId="0" borderId="0" xfId="0" applyNumberFormat="1" applyFont="1" applyAlignment="1">
      <alignment vertical="center" wrapText="1"/>
    </xf>
    <xf numFmtId="10" fontId="12" fillId="0" borderId="0" xfId="0" applyNumberFormat="1" applyFont="1" applyAlignment="1">
      <alignment vertical="center"/>
    </xf>
    <xf numFmtId="167" fontId="62" fillId="0" borderId="25" xfId="140" applyNumberFormat="1" applyFont="1" applyBorder="1" applyAlignment="1">
      <alignment horizontal="right" vertical="center"/>
    </xf>
    <xf numFmtId="167" fontId="62" fillId="3" borderId="5" xfId="140" applyNumberFormat="1" applyFont="1" applyFill="1" applyBorder="1" applyAlignment="1">
      <alignment horizontal="right" vertical="center"/>
    </xf>
    <xf numFmtId="167" fontId="62" fillId="0" borderId="5" xfId="140" applyNumberFormat="1" applyFont="1" applyBorder="1" applyAlignment="1">
      <alignment horizontal="right" vertical="center"/>
    </xf>
    <xf numFmtId="167" fontId="62" fillId="6" borderId="25" xfId="140" applyNumberFormat="1" applyFont="1" applyFill="1" applyBorder="1" applyAlignment="1">
      <alignment horizontal="right" vertical="center"/>
    </xf>
    <xf numFmtId="167" fontId="62" fillId="6" borderId="5" xfId="140" applyNumberFormat="1" applyFont="1" applyFill="1" applyBorder="1" applyAlignment="1">
      <alignment horizontal="right" vertical="center"/>
    </xf>
    <xf numFmtId="167" fontId="67" fillId="0" borderId="25" xfId="1" applyNumberFormat="1" applyFont="1" applyBorder="1" applyAlignment="1">
      <alignment vertical="center"/>
    </xf>
    <xf numFmtId="167" fontId="67" fillId="3" borderId="5" xfId="1" applyNumberFormat="1" applyFont="1" applyFill="1" applyBorder="1" applyAlignment="1">
      <alignment vertical="center"/>
    </xf>
    <xf numFmtId="167" fontId="67" fillId="0" borderId="5" xfId="1" applyNumberFormat="1" applyFont="1" applyBorder="1" applyAlignment="1">
      <alignment vertical="center"/>
    </xf>
    <xf numFmtId="167" fontId="67" fillId="6" borderId="25" xfId="1" applyNumberFormat="1" applyFont="1" applyFill="1" applyBorder="1" applyAlignment="1">
      <alignment vertical="center"/>
    </xf>
    <xf numFmtId="167" fontId="67" fillId="6" borderId="5" xfId="1" applyNumberFormat="1" applyFont="1" applyFill="1" applyBorder="1" applyAlignment="1">
      <alignment vertical="center"/>
    </xf>
    <xf numFmtId="167" fontId="67" fillId="6" borderId="83" xfId="1" applyNumberFormat="1" applyFont="1" applyFill="1" applyBorder="1" applyAlignment="1">
      <alignment vertical="center"/>
    </xf>
    <xf numFmtId="167" fontId="62" fillId="6" borderId="83" xfId="140" applyNumberFormat="1" applyFont="1" applyFill="1" applyBorder="1" applyAlignment="1">
      <alignment horizontal="right" vertical="center"/>
    </xf>
    <xf numFmtId="0" fontId="54" fillId="0" borderId="0" xfId="256" applyFont="1" applyAlignment="1">
      <alignment horizontal="left" vertical="center" wrapText="1"/>
    </xf>
    <xf numFmtId="165" fontId="12" fillId="0" borderId="0" xfId="0" applyNumberFormat="1" applyFont="1" applyAlignment="1">
      <alignment vertical="center"/>
    </xf>
    <xf numFmtId="0" fontId="39" fillId="0" borderId="0" xfId="403" applyFont="1" applyAlignment="1">
      <alignment vertical="center"/>
    </xf>
    <xf numFmtId="0" fontId="51" fillId="0" borderId="24" xfId="1" applyFont="1" applyBorder="1" applyAlignment="1">
      <alignment vertical="center" wrapText="1"/>
    </xf>
    <xf numFmtId="0" fontId="51" fillId="3" borderId="21" xfId="1" applyFont="1" applyFill="1" applyBorder="1" applyAlignment="1">
      <alignment vertical="center" wrapText="1"/>
    </xf>
    <xf numFmtId="0" fontId="51" fillId="0" borderId="21" xfId="1" applyFont="1" applyBorder="1" applyAlignment="1">
      <alignment vertical="center" wrapText="1"/>
    </xf>
    <xf numFmtId="0" fontId="51" fillId="3" borderId="29" xfId="1" applyFont="1" applyFill="1" applyBorder="1" applyAlignment="1">
      <alignment vertical="center" wrapText="1"/>
    </xf>
    <xf numFmtId="165" fontId="51" fillId="6" borderId="83" xfId="0" applyNumberFormat="1" applyFont="1" applyFill="1" applyBorder="1" applyAlignment="1">
      <alignment horizontal="right" vertical="center" wrapText="1"/>
    </xf>
    <xf numFmtId="0" fontId="51" fillId="0" borderId="26" xfId="0" applyFont="1" applyBorder="1" applyAlignment="1">
      <alignment vertical="center" wrapText="1"/>
    </xf>
    <xf numFmtId="0" fontId="51" fillId="3" borderId="22" xfId="0" applyFont="1" applyFill="1" applyBorder="1" applyAlignment="1">
      <alignment vertical="center" wrapText="1"/>
    </xf>
    <xf numFmtId="0" fontId="51" fillId="0" borderId="22" xfId="0" applyFont="1" applyBorder="1" applyAlignment="1">
      <alignment vertical="center" wrapText="1"/>
    </xf>
    <xf numFmtId="0" fontId="51" fillId="6" borderId="26" xfId="0" applyFont="1" applyFill="1" applyBorder="1" applyAlignment="1">
      <alignment vertical="center" wrapText="1"/>
    </xf>
    <xf numFmtId="0" fontId="51" fillId="6" borderId="22" xfId="0" applyFont="1" applyFill="1" applyBorder="1" applyAlignment="1">
      <alignment vertical="center" wrapText="1"/>
    </xf>
    <xf numFmtId="3" fontId="51" fillId="6" borderId="0" xfId="0" applyNumberFormat="1" applyFont="1" applyFill="1" applyAlignment="1">
      <alignment vertical="center" wrapText="1"/>
    </xf>
    <xf numFmtId="0" fontId="51" fillId="6" borderId="51" xfId="0" applyFont="1" applyFill="1" applyBorder="1" applyAlignment="1">
      <alignment vertical="center" wrapText="1"/>
    </xf>
    <xf numFmtId="3" fontId="51" fillId="6" borderId="2" xfId="0" applyNumberFormat="1" applyFont="1" applyFill="1" applyBorder="1" applyAlignment="1">
      <alignment vertical="center" wrapText="1"/>
    </xf>
    <xf numFmtId="3" fontId="51" fillId="3" borderId="0" xfId="0" applyNumberFormat="1" applyFont="1" applyFill="1" applyAlignment="1">
      <alignment vertical="center" wrapText="1"/>
    </xf>
    <xf numFmtId="3" fontId="51" fillId="0" borderId="0" xfId="0" applyNumberFormat="1" applyFont="1" applyAlignment="1">
      <alignment vertical="center" wrapText="1"/>
    </xf>
    <xf numFmtId="3" fontId="51" fillId="3" borderId="0" xfId="0" applyNumberFormat="1" applyFont="1" applyFill="1" applyAlignment="1">
      <alignment horizontal="right" vertical="center" wrapText="1"/>
    </xf>
    <xf numFmtId="3" fontId="51" fillId="6" borderId="4" xfId="5" applyNumberFormat="1" applyFont="1" applyFill="1" applyBorder="1" applyAlignment="1">
      <alignment horizontal="right" vertical="center" wrapText="1"/>
    </xf>
    <xf numFmtId="0" fontId="39" fillId="0" borderId="0" xfId="0" applyFont="1" applyAlignment="1">
      <alignment vertical="center" wrapText="1"/>
    </xf>
    <xf numFmtId="0" fontId="42" fillId="0" borderId="0" xfId="0" applyFont="1" applyAlignment="1">
      <alignment vertical="center"/>
    </xf>
    <xf numFmtId="0" fontId="57" fillId="0" borderId="0" xfId="0" applyFont="1" applyAlignment="1">
      <alignment horizontal="left" vertical="center"/>
    </xf>
    <xf numFmtId="0" fontId="56" fillId="0" borderId="0" xfId="0" applyFont="1" applyAlignment="1">
      <alignment horizontal="left" vertical="center" wrapText="1"/>
    </xf>
    <xf numFmtId="169" fontId="57" fillId="0" borderId="58" xfId="0" applyNumberFormat="1" applyFont="1" applyBorder="1" applyAlignment="1">
      <alignment horizontal="left" vertical="center" wrapText="1"/>
    </xf>
    <xf numFmtId="169" fontId="57" fillId="0" borderId="0" xfId="0" applyNumberFormat="1" applyFont="1" applyAlignment="1">
      <alignment horizontal="left" vertical="center" wrapText="1"/>
    </xf>
    <xf numFmtId="169" fontId="57" fillId="0" borderId="0" xfId="0" applyNumberFormat="1" applyFont="1" applyAlignment="1">
      <alignment horizontal="right" vertical="center" wrapText="1"/>
    </xf>
    <xf numFmtId="173" fontId="58" fillId="0" borderId="0" xfId="0" applyNumberFormat="1" applyFont="1" applyAlignment="1">
      <alignment horizontal="left" vertical="center" wrapText="1"/>
    </xf>
    <xf numFmtId="169" fontId="57" fillId="0" borderId="59" xfId="0" applyNumberFormat="1" applyFont="1" applyBorder="1" applyAlignment="1">
      <alignment horizontal="left" vertical="center" wrapText="1"/>
    </xf>
    <xf numFmtId="0" fontId="39" fillId="0" borderId="0" xfId="0" applyFont="1" applyAlignment="1">
      <alignment horizontal="left" vertical="center" wrapText="1"/>
    </xf>
    <xf numFmtId="0" fontId="56" fillId="0" borderId="0" xfId="0" applyFont="1" applyAlignment="1">
      <alignment vertical="center" wrapText="1"/>
    </xf>
    <xf numFmtId="172" fontId="57" fillId="0" borderId="60" xfId="0" applyNumberFormat="1" applyFont="1" applyBorder="1" applyAlignment="1">
      <alignment horizontal="left" vertical="center" wrapText="1"/>
    </xf>
    <xf numFmtId="172" fontId="57" fillId="0" borderId="61" xfId="0" applyNumberFormat="1" applyFont="1" applyBorder="1" applyAlignment="1">
      <alignment horizontal="left" vertical="center" wrapText="1"/>
    </xf>
    <xf numFmtId="169" fontId="57" fillId="0" borderId="62" xfId="0" applyNumberFormat="1" applyFont="1" applyBorder="1" applyAlignment="1">
      <alignment horizontal="left" vertical="center" wrapText="1"/>
    </xf>
    <xf numFmtId="173" fontId="58" fillId="0" borderId="63" xfId="0" applyNumberFormat="1" applyFont="1" applyBorder="1" applyAlignment="1">
      <alignment horizontal="left" vertical="center" wrapText="1"/>
    </xf>
    <xf numFmtId="172" fontId="57" fillId="0" borderId="64" xfId="0" applyNumberFormat="1" applyFont="1" applyBorder="1" applyAlignment="1">
      <alignment horizontal="left" vertical="center" wrapText="1"/>
    </xf>
    <xf numFmtId="172" fontId="57" fillId="0" borderId="65" xfId="0" applyNumberFormat="1" applyFont="1" applyBorder="1" applyAlignment="1">
      <alignment horizontal="left" vertical="center" wrapText="1"/>
    </xf>
    <xf numFmtId="0" fontId="39" fillId="0" borderId="66" xfId="0" applyFont="1" applyBorder="1" applyAlignment="1">
      <alignment horizontal="left" vertical="center" wrapText="1"/>
    </xf>
    <xf numFmtId="0" fontId="39" fillId="0" borderId="67" xfId="0" applyFont="1" applyBorder="1" applyAlignment="1">
      <alignment horizontal="left" vertical="center" wrapText="1"/>
    </xf>
    <xf numFmtId="0" fontId="56" fillId="0" borderId="67" xfId="0" applyFont="1" applyBorder="1" applyAlignment="1">
      <alignment horizontal="left" vertical="center" wrapText="1"/>
    </xf>
    <xf numFmtId="0" fontId="39" fillId="0" borderId="68" xfId="0" applyFont="1" applyBorder="1" applyAlignment="1">
      <alignment horizontal="left" vertical="center" wrapText="1"/>
    </xf>
    <xf numFmtId="0" fontId="39" fillId="0" borderId="69" xfId="0" applyFont="1" applyBorder="1" applyAlignment="1">
      <alignment horizontal="left" vertical="center" wrapText="1"/>
    </xf>
    <xf numFmtId="170" fontId="58" fillId="0" borderId="60" xfId="0" applyNumberFormat="1" applyFont="1" applyBorder="1" applyAlignment="1">
      <alignment horizontal="left" vertical="center" wrapText="1"/>
    </xf>
    <xf numFmtId="171" fontId="58" fillId="0" borderId="60" xfId="0" applyNumberFormat="1" applyFont="1" applyBorder="1" applyAlignment="1">
      <alignment horizontal="right" vertical="center" wrapText="1"/>
    </xf>
    <xf numFmtId="169" fontId="57" fillId="0" borderId="60" xfId="0" applyNumberFormat="1" applyFont="1" applyBorder="1" applyAlignment="1">
      <alignment horizontal="right" vertical="center" wrapText="1"/>
    </xf>
    <xf numFmtId="169" fontId="57" fillId="0" borderId="60" xfId="0" applyNumberFormat="1" applyFont="1" applyBorder="1" applyAlignment="1">
      <alignment horizontal="left" vertical="center" wrapText="1"/>
    </xf>
    <xf numFmtId="169" fontId="57" fillId="0" borderId="61" xfId="0" applyNumberFormat="1" applyFont="1" applyBorder="1" applyAlignment="1">
      <alignment horizontal="left" vertical="center" wrapText="1"/>
    </xf>
    <xf numFmtId="173" fontId="58" fillId="0" borderId="60" xfId="0" applyNumberFormat="1" applyFont="1" applyBorder="1" applyAlignment="1">
      <alignment horizontal="left" vertical="center" wrapText="1"/>
    </xf>
    <xf numFmtId="170" fontId="58" fillId="0" borderId="61" xfId="0" applyNumberFormat="1" applyFont="1" applyBorder="1" applyAlignment="1">
      <alignment horizontal="left" vertical="center" wrapText="1"/>
    </xf>
    <xf numFmtId="173" fontId="58" fillId="0" borderId="61" xfId="0" applyNumberFormat="1" applyFont="1" applyBorder="1" applyAlignment="1">
      <alignment horizontal="left" vertical="center" wrapText="1"/>
    </xf>
    <xf numFmtId="169" fontId="57" fillId="0" borderId="70" xfId="0" applyNumberFormat="1" applyFont="1" applyBorder="1" applyAlignment="1">
      <alignment horizontal="left" vertical="center" wrapText="1"/>
    </xf>
    <xf numFmtId="173" fontId="58" fillId="0" borderId="71" xfId="0" applyNumberFormat="1" applyFont="1" applyBorder="1" applyAlignment="1">
      <alignment horizontal="left" vertical="center" wrapText="1"/>
    </xf>
    <xf numFmtId="170" fontId="58" fillId="0" borderId="71" xfId="0" applyNumberFormat="1" applyFont="1" applyBorder="1" applyAlignment="1">
      <alignment horizontal="left" vertical="center" wrapText="1"/>
    </xf>
    <xf numFmtId="172" fontId="57" fillId="0" borderId="71" xfId="0" applyNumberFormat="1" applyFont="1" applyBorder="1" applyAlignment="1">
      <alignment horizontal="left" vertical="center" wrapText="1"/>
    </xf>
    <xf numFmtId="169" fontId="57" fillId="0" borderId="71" xfId="0" applyNumberFormat="1" applyFont="1" applyBorder="1" applyAlignment="1">
      <alignment horizontal="right" vertical="center" wrapText="1"/>
    </xf>
    <xf numFmtId="172" fontId="57" fillId="0" borderId="55" xfId="0" applyNumberFormat="1" applyFont="1" applyBorder="1" applyAlignment="1">
      <alignment horizontal="left" vertical="center" wrapText="1"/>
    </xf>
    <xf numFmtId="169" fontId="57" fillId="0" borderId="55" xfId="0" applyNumberFormat="1" applyFont="1" applyBorder="1" applyAlignment="1">
      <alignment horizontal="left" vertical="center" wrapText="1"/>
    </xf>
    <xf numFmtId="173" fontId="58" fillId="0" borderId="72" xfId="0" applyNumberFormat="1" applyFont="1" applyBorder="1" applyAlignment="1">
      <alignment horizontal="left" vertical="center" wrapText="1"/>
    </xf>
    <xf numFmtId="0" fontId="69" fillId="0" borderId="0" xfId="0" applyFont="1" applyAlignment="1">
      <alignment horizontal="left" vertical="center"/>
    </xf>
    <xf numFmtId="169" fontId="34" fillId="0" borderId="0" xfId="0" applyNumberFormat="1" applyFont="1" applyAlignment="1">
      <alignment horizontal="left" vertical="center"/>
    </xf>
    <xf numFmtId="0" fontId="51" fillId="0" borderId="22" xfId="1" applyFont="1" applyBorder="1" applyAlignment="1">
      <alignment horizontal="left" vertical="center"/>
    </xf>
    <xf numFmtId="3" fontId="48" fillId="0" borderId="27" xfId="1" applyNumberFormat="1" applyFont="1" applyBorder="1" applyAlignment="1">
      <alignment vertical="center" wrapText="1"/>
    </xf>
    <xf numFmtId="0" fontId="51" fillId="3" borderId="22" xfId="1" applyFont="1" applyFill="1" applyBorder="1" applyAlignment="1">
      <alignment horizontal="left" vertical="center" wrapText="1"/>
    </xf>
    <xf numFmtId="3" fontId="48" fillId="3" borderId="27" xfId="1" applyNumberFormat="1" applyFont="1" applyFill="1" applyBorder="1" applyAlignment="1">
      <alignment vertical="center" wrapText="1"/>
    </xf>
    <xf numFmtId="0" fontId="51" fillId="0" borderId="22" xfId="1" applyFont="1" applyBorder="1" applyAlignment="1">
      <alignment horizontal="left" vertical="center" wrapText="1"/>
    </xf>
    <xf numFmtId="0" fontId="51" fillId="3" borderId="22" xfId="1" applyFont="1" applyFill="1" applyBorder="1" applyAlignment="1">
      <alignment horizontal="left" vertical="center"/>
    </xf>
    <xf numFmtId="0" fontId="51" fillId="6" borderId="26" xfId="1" applyFont="1" applyFill="1" applyBorder="1" applyAlignment="1">
      <alignment horizontal="left" vertical="center"/>
    </xf>
    <xf numFmtId="3" fontId="67" fillId="6" borderId="23" xfId="1" applyNumberFormat="1" applyFont="1" applyFill="1" applyBorder="1" applyAlignment="1">
      <alignment vertical="center"/>
    </xf>
    <xf numFmtId="0" fontId="51" fillId="6" borderId="22" xfId="1" applyFont="1" applyFill="1" applyBorder="1" applyAlignment="1">
      <alignment horizontal="left" vertical="center"/>
    </xf>
    <xf numFmtId="3" fontId="67" fillId="6" borderId="27" xfId="1" applyNumberFormat="1" applyFont="1" applyFill="1" applyBorder="1" applyAlignment="1">
      <alignment vertical="center"/>
    </xf>
    <xf numFmtId="0" fontId="51" fillId="6" borderId="51" xfId="1" applyFont="1" applyFill="1" applyBorder="1" applyAlignment="1">
      <alignment horizontal="left" vertical="center"/>
    </xf>
    <xf numFmtId="3" fontId="67" fillId="6" borderId="82" xfId="1" applyNumberFormat="1" applyFont="1" applyFill="1" applyBorder="1" applyAlignment="1">
      <alignment vertical="center"/>
    </xf>
    <xf numFmtId="3" fontId="67" fillId="0" borderId="5" xfId="1" applyNumberFormat="1" applyFont="1" applyBorder="1" applyAlignment="1">
      <alignment vertical="center"/>
    </xf>
    <xf numFmtId="3" fontId="67" fillId="3" borderId="5" xfId="1" applyNumberFormat="1" applyFont="1" applyFill="1" applyBorder="1" applyAlignment="1">
      <alignment vertical="center"/>
    </xf>
    <xf numFmtId="3" fontId="48" fillId="6" borderId="23" xfId="1" applyNumberFormat="1" applyFont="1" applyFill="1" applyBorder="1" applyAlignment="1">
      <alignment vertical="center" wrapText="1"/>
    </xf>
    <xf numFmtId="3" fontId="48" fillId="6" borderId="27" xfId="1" applyNumberFormat="1" applyFont="1" applyFill="1" applyBorder="1" applyAlignment="1">
      <alignment vertical="center"/>
    </xf>
    <xf numFmtId="3" fontId="48" fillId="6" borderId="82" xfId="1" applyNumberFormat="1" applyFont="1" applyFill="1" applyBorder="1" applyAlignment="1">
      <alignment vertical="center"/>
    </xf>
    <xf numFmtId="3" fontId="43" fillId="0" borderId="0" xfId="1" applyNumberFormat="1" applyFont="1" applyAlignment="1">
      <alignment horizontal="right" vertical="center"/>
    </xf>
    <xf numFmtId="3" fontId="67" fillId="3" borderId="5" xfId="1" applyNumberFormat="1" applyFont="1" applyFill="1" applyBorder="1" applyAlignment="1">
      <alignment horizontal="right" vertical="center"/>
    </xf>
    <xf numFmtId="3" fontId="67" fillId="0" borderId="5" xfId="1" applyNumberFormat="1" applyFont="1" applyBorder="1" applyAlignment="1">
      <alignment horizontal="right" vertical="center"/>
    </xf>
    <xf numFmtId="3" fontId="51" fillId="6" borderId="2" xfId="1" applyNumberFormat="1" applyFont="1" applyFill="1" applyBorder="1" applyAlignment="1">
      <alignment vertical="center" wrapText="1"/>
    </xf>
    <xf numFmtId="165" fontId="51" fillId="6" borderId="83" xfId="405" applyNumberFormat="1" applyFont="1" applyFill="1" applyBorder="1" applyAlignment="1">
      <alignment vertical="center" wrapText="1"/>
    </xf>
    <xf numFmtId="0" fontId="64" fillId="0" borderId="0" xfId="406" applyFont="1" applyAlignment="1">
      <alignment vertical="center"/>
    </xf>
    <xf numFmtId="3" fontId="48" fillId="0" borderId="27" xfId="1" applyNumberFormat="1" applyFont="1" applyBorder="1" applyAlignment="1">
      <alignment horizontal="right" vertical="center" wrapText="1"/>
    </xf>
    <xf numFmtId="3" fontId="48" fillId="3" borderId="27" xfId="1" applyNumberFormat="1" applyFont="1" applyFill="1" applyBorder="1" applyAlignment="1">
      <alignment horizontal="right" vertical="center" wrapText="1"/>
    </xf>
    <xf numFmtId="0" fontId="51" fillId="8" borderId="22" xfId="1" applyFont="1" applyFill="1" applyBorder="1" applyAlignment="1">
      <alignment horizontal="left" vertical="center"/>
    </xf>
    <xf numFmtId="3" fontId="48" fillId="8" borderId="27" xfId="1" applyNumberFormat="1" applyFont="1" applyFill="1" applyBorder="1" applyAlignment="1">
      <alignment horizontal="right" vertical="center" wrapText="1"/>
    </xf>
    <xf numFmtId="0" fontId="51" fillId="8" borderId="22" xfId="1" applyFont="1" applyFill="1" applyBorder="1" applyAlignment="1">
      <alignment horizontal="left" vertical="center" wrapText="1"/>
    </xf>
    <xf numFmtId="3" fontId="67" fillId="8" borderId="5" xfId="1" applyNumberFormat="1" applyFont="1" applyFill="1" applyBorder="1" applyAlignment="1">
      <alignment vertical="center"/>
    </xf>
    <xf numFmtId="0" fontId="51" fillId="8" borderId="31" xfId="1" applyFont="1" applyFill="1" applyBorder="1" applyAlignment="1">
      <alignment horizontal="left" vertical="center" wrapText="1"/>
    </xf>
    <xf numFmtId="3" fontId="67" fillId="8" borderId="30" xfId="1" applyNumberFormat="1" applyFont="1" applyFill="1" applyBorder="1" applyAlignment="1">
      <alignment vertical="center"/>
    </xf>
    <xf numFmtId="3" fontId="48" fillId="6" borderId="23" xfId="1" applyNumberFormat="1" applyFont="1" applyFill="1" applyBorder="1" applyAlignment="1">
      <alignment horizontal="right" vertical="center" wrapText="1"/>
    </xf>
    <xf numFmtId="3" fontId="48" fillId="6" borderId="27" xfId="1" applyNumberFormat="1" applyFont="1" applyFill="1" applyBorder="1" applyAlignment="1">
      <alignment horizontal="right" vertical="center"/>
    </xf>
    <xf numFmtId="3" fontId="48" fillId="6" borderId="82" xfId="1" applyNumberFormat="1" applyFont="1" applyFill="1" applyBorder="1" applyAlignment="1">
      <alignment horizontal="right" vertical="center"/>
    </xf>
    <xf numFmtId="0" fontId="64" fillId="0" borderId="0" xfId="1" applyFont="1" applyAlignment="1">
      <alignment vertical="center"/>
    </xf>
    <xf numFmtId="0" fontId="46" fillId="0" borderId="0" xfId="1" applyFont="1" applyAlignment="1">
      <alignment vertical="center"/>
    </xf>
    <xf numFmtId="0" fontId="51" fillId="0" borderId="22" xfId="1" applyFont="1" applyBorder="1" applyAlignment="1">
      <alignment vertical="center"/>
    </xf>
    <xf numFmtId="0" fontId="51" fillId="8" borderId="22" xfId="1" applyFont="1" applyFill="1" applyBorder="1" applyAlignment="1">
      <alignment vertical="center"/>
    </xf>
    <xf numFmtId="0" fontId="51" fillId="3" borderId="22" xfId="1" applyFont="1" applyFill="1" applyBorder="1" applyAlignment="1">
      <alignment vertical="center"/>
    </xf>
    <xf numFmtId="0" fontId="51" fillId="8" borderId="22" xfId="1" applyFont="1" applyFill="1" applyBorder="1" applyAlignment="1">
      <alignment vertical="center" wrapText="1"/>
    </xf>
    <xf numFmtId="0" fontId="51" fillId="6" borderId="26" xfId="1" applyFont="1" applyFill="1" applyBorder="1" applyAlignment="1">
      <alignment vertical="center"/>
    </xf>
    <xf numFmtId="0" fontId="51" fillId="6" borderId="22" xfId="1" applyFont="1" applyFill="1" applyBorder="1" applyAlignment="1">
      <alignment vertical="center"/>
    </xf>
    <xf numFmtId="0" fontId="51" fillId="6" borderId="51" xfId="1" applyFont="1" applyFill="1" applyBorder="1" applyAlignment="1">
      <alignment vertical="center"/>
    </xf>
    <xf numFmtId="0" fontId="80" fillId="0" borderId="0" xfId="1" applyFont="1" applyAlignment="1">
      <alignment vertical="center"/>
    </xf>
    <xf numFmtId="3" fontId="48" fillId="6" borderId="23" xfId="1" applyNumberFormat="1" applyFont="1" applyFill="1" applyBorder="1" applyAlignment="1">
      <alignment vertical="center"/>
    </xf>
    <xf numFmtId="3" fontId="48" fillId="3" borderId="5" xfId="1" applyNumberFormat="1" applyFont="1" applyFill="1" applyBorder="1" applyAlignment="1">
      <alignment vertical="center"/>
    </xf>
    <xf numFmtId="3" fontId="67" fillId="3" borderId="5" xfId="1" quotePrefix="1" applyNumberFormat="1" applyFont="1" applyFill="1" applyBorder="1" applyAlignment="1">
      <alignment horizontal="right" vertical="center"/>
    </xf>
    <xf numFmtId="165" fontId="51" fillId="0" borderId="25" xfId="400" applyNumberFormat="1" applyFont="1" applyFill="1" applyBorder="1" applyAlignment="1">
      <alignment horizontal="right" vertical="center" wrapText="1"/>
    </xf>
    <xf numFmtId="165" fontId="51" fillId="3" borderId="5" xfId="400" applyNumberFormat="1" applyFont="1" applyFill="1" applyBorder="1" applyAlignment="1">
      <alignment horizontal="right" vertical="center" wrapText="1"/>
    </xf>
    <xf numFmtId="165" fontId="51" fillId="0" borderId="5" xfId="400" applyNumberFormat="1" applyFont="1" applyFill="1" applyBorder="1" applyAlignment="1">
      <alignment horizontal="right" vertical="center" wrapText="1"/>
    </xf>
    <xf numFmtId="165" fontId="51" fillId="6" borderId="25" xfId="400" applyNumberFormat="1" applyFont="1" applyFill="1" applyBorder="1" applyAlignment="1">
      <alignment horizontal="right" vertical="center" wrapText="1"/>
    </xf>
    <xf numFmtId="165" fontId="51" fillId="6" borderId="5" xfId="400" applyNumberFormat="1" applyFont="1" applyFill="1" applyBorder="1" applyAlignment="1">
      <alignment horizontal="right" vertical="center" wrapText="1"/>
    </xf>
    <xf numFmtId="3" fontId="51" fillId="6" borderId="2" xfId="0" applyNumberFormat="1" applyFont="1" applyFill="1" applyBorder="1" applyAlignment="1">
      <alignment horizontal="right" vertical="center" wrapText="1"/>
    </xf>
    <xf numFmtId="165" fontId="51" fillId="6" borderId="83" xfId="400" applyNumberFormat="1" applyFont="1" applyFill="1" applyBorder="1" applyAlignment="1">
      <alignment horizontal="right" vertical="center" wrapText="1"/>
    </xf>
    <xf numFmtId="165" fontId="51" fillId="6" borderId="83" xfId="400" applyNumberFormat="1" applyFont="1" applyFill="1" applyBorder="1" applyAlignment="1">
      <alignment vertical="center" wrapText="1"/>
    </xf>
    <xf numFmtId="165" fontId="51" fillId="3" borderId="30" xfId="400" applyNumberFormat="1" applyFont="1" applyFill="1" applyBorder="1" applyAlignment="1">
      <alignment vertical="center" wrapText="1"/>
    </xf>
    <xf numFmtId="2" fontId="70" fillId="7" borderId="35" xfId="397" applyNumberFormat="1" applyFont="1" applyFill="1" applyBorder="1" applyAlignment="1">
      <alignment horizontal="center" vertical="center" wrapText="1"/>
    </xf>
    <xf numFmtId="0" fontId="51" fillId="6" borderId="90" xfId="0" applyFont="1" applyFill="1" applyBorder="1" applyAlignment="1">
      <alignment vertical="center" wrapText="1"/>
    </xf>
    <xf numFmtId="3" fontId="51" fillId="6" borderId="94" xfId="5" applyNumberFormat="1" applyFont="1" applyFill="1" applyBorder="1" applyAlignment="1">
      <alignment horizontal="right" vertical="center" wrapText="1"/>
    </xf>
    <xf numFmtId="3" fontId="51" fillId="6" borderId="95" xfId="0" applyNumberFormat="1" applyFont="1" applyFill="1" applyBorder="1" applyAlignment="1">
      <alignment horizontal="right" vertical="center" wrapText="1"/>
    </xf>
    <xf numFmtId="3" fontId="51" fillId="6" borderId="90" xfId="5" applyNumberFormat="1" applyFont="1" applyFill="1" applyBorder="1" applyAlignment="1">
      <alignment horizontal="right" vertical="center" wrapText="1"/>
    </xf>
    <xf numFmtId="3" fontId="51" fillId="6" borderId="96" xfId="0" applyNumberFormat="1" applyFont="1" applyFill="1" applyBorder="1" applyAlignment="1">
      <alignment horizontal="right" vertical="center" wrapText="1"/>
    </xf>
    <xf numFmtId="3" fontId="51" fillId="6" borderId="92" xfId="5" applyNumberFormat="1" applyFont="1" applyFill="1" applyBorder="1" applyAlignment="1">
      <alignment horizontal="right" vertical="center" wrapText="1"/>
    </xf>
    <xf numFmtId="3" fontId="51" fillId="6" borderId="52" xfId="0" applyNumberFormat="1" applyFont="1" applyFill="1" applyBorder="1" applyAlignment="1">
      <alignment horizontal="right" vertical="center" wrapText="1"/>
    </xf>
    <xf numFmtId="3" fontId="51" fillId="6" borderId="91" xfId="0" applyNumberFormat="1" applyFont="1" applyFill="1" applyBorder="1" applyAlignment="1">
      <alignment horizontal="right" vertical="center" wrapText="1"/>
    </xf>
    <xf numFmtId="0" fontId="70" fillId="0" borderId="0" xfId="0" applyFont="1" applyAlignment="1">
      <alignment vertical="center"/>
    </xf>
    <xf numFmtId="165" fontId="51" fillId="6" borderId="83" xfId="5" applyNumberFormat="1" applyFont="1" applyFill="1" applyBorder="1" applyAlignment="1">
      <alignment horizontal="right" vertical="center" wrapText="1"/>
    </xf>
    <xf numFmtId="167" fontId="51" fillId="6" borderId="83" xfId="5" applyNumberFormat="1" applyFont="1" applyFill="1" applyBorder="1" applyAlignment="1">
      <alignment horizontal="right" vertical="center" wrapText="1"/>
    </xf>
    <xf numFmtId="167" fontId="67" fillId="0" borderId="5" xfId="256" applyNumberFormat="1" applyFont="1" applyBorder="1" applyAlignment="1">
      <alignment horizontal="right" vertical="center"/>
    </xf>
    <xf numFmtId="167" fontId="67" fillId="3" borderId="12" xfId="256" applyNumberFormat="1" applyFont="1" applyFill="1" applyBorder="1" applyAlignment="1">
      <alignment horizontal="right" vertical="center"/>
    </xf>
    <xf numFmtId="167" fontId="67" fillId="0" borderId="12" xfId="256" applyNumberFormat="1" applyFont="1" applyBorder="1" applyAlignment="1">
      <alignment horizontal="right" vertical="center"/>
    </xf>
    <xf numFmtId="167" fontId="67" fillId="3" borderId="11" xfId="256" applyNumberFormat="1" applyFont="1" applyFill="1" applyBorder="1" applyAlignment="1">
      <alignment horizontal="right" vertical="center"/>
    </xf>
    <xf numFmtId="167" fontId="67" fillId="6" borderId="12" xfId="256" applyNumberFormat="1" applyFont="1" applyFill="1" applyBorder="1" applyAlignment="1">
      <alignment horizontal="right" vertical="center"/>
    </xf>
    <xf numFmtId="167" fontId="67" fillId="6" borderId="4" xfId="256" applyNumberFormat="1" applyFont="1" applyFill="1" applyBorder="1" applyAlignment="1">
      <alignment horizontal="right" vertical="center"/>
    </xf>
    <xf numFmtId="0" fontId="51" fillId="0" borderId="24" xfId="1" applyFont="1" applyBorder="1" applyAlignment="1">
      <alignment horizontal="left" vertical="center" wrapText="1"/>
    </xf>
    <xf numFmtId="0" fontId="51" fillId="3" borderId="21" xfId="1" applyFont="1" applyFill="1" applyBorder="1" applyAlignment="1">
      <alignment horizontal="left" vertical="center" wrapText="1"/>
    </xf>
    <xf numFmtId="0" fontId="51" fillId="0" borderId="21" xfId="1" applyFont="1" applyBorder="1" applyAlignment="1">
      <alignment horizontal="left" vertical="center" wrapText="1"/>
    </xf>
    <xf numFmtId="0" fontId="51" fillId="6" borderId="26" xfId="1" applyFont="1" applyFill="1" applyBorder="1" applyAlignment="1">
      <alignment horizontal="left" vertical="center" wrapText="1"/>
    </xf>
    <xf numFmtId="0" fontId="51" fillId="6" borderId="22" xfId="1" applyFont="1" applyFill="1" applyBorder="1" applyAlignment="1">
      <alignment horizontal="left" vertical="center" wrapText="1"/>
    </xf>
    <xf numFmtId="0" fontId="51" fillId="6" borderId="51" xfId="1" applyFont="1" applyFill="1" applyBorder="1" applyAlignment="1">
      <alignment horizontal="left" vertical="center" wrapText="1"/>
    </xf>
    <xf numFmtId="3" fontId="67" fillId="0" borderId="0" xfId="0" applyNumberFormat="1" applyFont="1" applyAlignment="1">
      <alignment vertical="center"/>
    </xf>
    <xf numFmtId="3" fontId="51" fillId="0" borderId="9" xfId="1" applyNumberFormat="1" applyFont="1" applyBorder="1" applyAlignment="1">
      <alignment horizontal="right" vertical="center" wrapText="1"/>
    </xf>
    <xf numFmtId="3" fontId="51" fillId="3" borderId="9" xfId="1" applyNumberFormat="1" applyFont="1" applyFill="1" applyBorder="1" applyAlignment="1">
      <alignment horizontal="right" vertical="center" wrapText="1"/>
    </xf>
    <xf numFmtId="10" fontId="70" fillId="7" borderId="44" xfId="0" applyNumberFormat="1" applyFont="1" applyFill="1" applyBorder="1" applyAlignment="1">
      <alignment horizontal="center" vertical="center" wrapText="1"/>
    </xf>
    <xf numFmtId="3" fontId="51" fillId="8" borderId="11" xfId="0" applyNumberFormat="1" applyFont="1" applyFill="1" applyBorder="1" applyAlignment="1">
      <alignment horizontal="right" vertical="center" wrapText="1"/>
    </xf>
    <xf numFmtId="3" fontId="51" fillId="3" borderId="22" xfId="1" applyNumberFormat="1" applyFont="1" applyFill="1" applyBorder="1" applyAlignment="1">
      <alignment horizontal="right" vertical="center" wrapText="1"/>
    </xf>
    <xf numFmtId="3" fontId="51" fillId="0" borderId="22" xfId="1" applyNumberFormat="1" applyFont="1" applyBorder="1" applyAlignment="1">
      <alignment horizontal="right" vertical="center" wrapText="1"/>
    </xf>
    <xf numFmtId="3" fontId="51" fillId="0" borderId="32" xfId="1" applyNumberFormat="1" applyFont="1" applyBorder="1" applyAlignment="1">
      <alignment horizontal="right" vertical="center" wrapText="1"/>
    </xf>
    <xf numFmtId="10" fontId="70" fillId="7" borderId="38" xfId="0" applyNumberFormat="1" applyFont="1" applyFill="1" applyBorder="1" applyAlignment="1">
      <alignment horizontal="center" vertical="center" wrapText="1"/>
    </xf>
    <xf numFmtId="0" fontId="39" fillId="5" borderId="5" xfId="276" applyFont="1" applyFill="1" applyBorder="1" applyAlignment="1">
      <alignment horizontal="center" vertical="center" wrapText="1"/>
    </xf>
    <xf numFmtId="0" fontId="9" fillId="0" borderId="0" xfId="0" applyFont="1" applyAlignment="1">
      <alignment vertical="center"/>
    </xf>
    <xf numFmtId="0" fontId="81" fillId="0" borderId="0" xfId="276" applyFont="1" applyAlignment="1">
      <alignment vertical="center"/>
    </xf>
    <xf numFmtId="49" fontId="39" fillId="3" borderId="87" xfId="0" applyNumberFormat="1" applyFont="1" applyFill="1" applyBorder="1" applyAlignment="1">
      <alignment vertical="center" wrapText="1"/>
    </xf>
    <xf numFmtId="49" fontId="39" fillId="3" borderId="8" xfId="0" applyNumberFormat="1" applyFont="1" applyFill="1" applyBorder="1" applyAlignment="1">
      <alignment horizontal="center" vertical="center" wrapText="1"/>
    </xf>
    <xf numFmtId="0" fontId="39" fillId="3" borderId="8" xfId="0" applyFont="1" applyFill="1" applyBorder="1" applyAlignment="1">
      <alignment horizontal="center" vertical="center" wrapText="1"/>
    </xf>
    <xf numFmtId="49" fontId="39" fillId="5" borderId="5" xfId="0" applyNumberFormat="1" applyFont="1" applyFill="1" applyBorder="1" applyAlignment="1">
      <alignment horizontal="left" vertical="center" wrapText="1"/>
    </xf>
    <xf numFmtId="49" fontId="39" fillId="5" borderId="4" xfId="0" applyNumberFormat="1" applyFont="1" applyFill="1" applyBorder="1" applyAlignment="1">
      <alignment vertical="center" wrapText="1"/>
    </xf>
    <xf numFmtId="49" fontId="39" fillId="5" borderId="83" xfId="0" applyNumberFormat="1" applyFont="1" applyFill="1" applyBorder="1" applyAlignment="1">
      <alignment horizontal="left" vertical="center" wrapText="1"/>
    </xf>
    <xf numFmtId="0" fontId="39" fillId="5" borderId="5" xfId="0" applyFont="1" applyFill="1" applyBorder="1" applyAlignment="1">
      <alignment horizontal="center" vertical="center" wrapText="1"/>
    </xf>
    <xf numFmtId="0" fontId="39" fillId="5" borderId="83" xfId="0" applyFont="1" applyFill="1" applyBorder="1" applyAlignment="1">
      <alignment horizontal="center" vertical="center" wrapText="1"/>
    </xf>
    <xf numFmtId="49" fontId="39" fillId="6" borderId="87" xfId="0" applyNumberFormat="1" applyFont="1" applyFill="1" applyBorder="1" applyAlignment="1">
      <alignment vertical="center" wrapText="1"/>
    </xf>
    <xf numFmtId="49" fontId="39" fillId="6" borderId="8" xfId="0" applyNumberFormat="1" applyFont="1" applyFill="1" applyBorder="1" applyAlignment="1">
      <alignment horizontal="center" vertical="center" wrapText="1"/>
    </xf>
    <xf numFmtId="0" fontId="39" fillId="6" borderId="8" xfId="0" applyFont="1" applyFill="1" applyBorder="1" applyAlignment="1">
      <alignment horizontal="center" vertical="center" wrapText="1"/>
    </xf>
    <xf numFmtId="0" fontId="39" fillId="5" borderId="7" xfId="0" applyFont="1" applyFill="1" applyBorder="1" applyAlignment="1">
      <alignment horizontal="center" vertical="center" wrapText="1"/>
    </xf>
    <xf numFmtId="0" fontId="82" fillId="0" borderId="0" xfId="0" applyFont="1" applyAlignment="1">
      <alignment vertical="center"/>
    </xf>
    <xf numFmtId="0" fontId="81" fillId="0" borderId="0" xfId="697" applyAlignment="1">
      <alignment vertical="center"/>
    </xf>
    <xf numFmtId="0" fontId="7" fillId="0" borderId="0" xfId="394" applyFont="1" applyAlignment="1">
      <alignment vertical="center"/>
    </xf>
    <xf numFmtId="0" fontId="7" fillId="0" borderId="0" xfId="394" applyFont="1" applyAlignment="1">
      <alignment horizontal="center" vertical="center"/>
    </xf>
    <xf numFmtId="0" fontId="7" fillId="0" borderId="0" xfId="394" applyFont="1" applyAlignment="1">
      <alignment horizontal="left" vertical="center"/>
    </xf>
    <xf numFmtId="0" fontId="7" fillId="0" borderId="0" xfId="1" applyFont="1" applyAlignment="1">
      <alignment vertical="center"/>
    </xf>
    <xf numFmtId="0" fontId="61" fillId="0" borderId="0" xfId="144" applyFont="1" applyAlignment="1">
      <alignment horizontal="left" vertical="center" wrapText="1"/>
    </xf>
    <xf numFmtId="0" fontId="61" fillId="0" borderId="0" xfId="143" applyFont="1" applyAlignment="1">
      <alignment horizontal="left" vertical="center" wrapText="1"/>
    </xf>
    <xf numFmtId="166" fontId="62" fillId="0" borderId="27" xfId="401" applyNumberFormat="1" applyFont="1" applyBorder="1" applyAlignment="1">
      <alignment horizontal="right" vertical="center"/>
    </xf>
    <xf numFmtId="0" fontId="61" fillId="0" borderId="0" xfId="145" applyFont="1" applyAlignment="1">
      <alignment horizontal="left" vertical="center" wrapText="1"/>
    </xf>
    <xf numFmtId="0" fontId="39" fillId="0" borderId="0" xfId="402" applyFont="1" applyAlignment="1">
      <alignment vertical="center"/>
    </xf>
    <xf numFmtId="0" fontId="61" fillId="0" borderId="0" xfId="147" applyFont="1" applyAlignment="1">
      <alignment horizontal="left" vertical="center" wrapText="1"/>
    </xf>
    <xf numFmtId="166" fontId="62" fillId="0" borderId="0" xfId="140" applyNumberFormat="1" applyFont="1" applyAlignment="1">
      <alignment horizontal="right" vertical="center"/>
    </xf>
    <xf numFmtId="0" fontId="61" fillId="0" borderId="0" xfId="146" applyFont="1" applyAlignment="1">
      <alignment horizontal="left" vertical="center" wrapText="1"/>
    </xf>
    <xf numFmtId="166" fontId="62" fillId="0" borderId="0" xfId="141" applyNumberFormat="1" applyFont="1" applyAlignment="1">
      <alignment horizontal="right" vertical="center"/>
    </xf>
    <xf numFmtId="0" fontId="61" fillId="0" borderId="0" xfId="148" applyFont="1" applyAlignment="1">
      <alignment horizontal="left" vertical="center" wrapText="1"/>
    </xf>
    <xf numFmtId="166" fontId="62" fillId="0" borderId="0" xfId="142" applyNumberFormat="1" applyFont="1" applyAlignment="1">
      <alignment horizontal="right" vertical="center"/>
    </xf>
    <xf numFmtId="3" fontId="7" fillId="0" borderId="0" xfId="1" applyNumberFormat="1" applyFont="1" applyAlignment="1">
      <alignment vertical="center"/>
    </xf>
    <xf numFmtId="165" fontId="7" fillId="0" borderId="0" xfId="1" applyNumberFormat="1" applyFont="1" applyAlignment="1">
      <alignment vertical="center"/>
    </xf>
    <xf numFmtId="0" fontId="6" fillId="0" borderId="0" xfId="1" applyFont="1" applyAlignment="1">
      <alignment vertical="center"/>
    </xf>
    <xf numFmtId="2" fontId="6" fillId="0" borderId="0" xfId="1" applyNumberFormat="1" applyFont="1" applyAlignment="1">
      <alignment vertical="center"/>
    </xf>
    <xf numFmtId="3" fontId="6" fillId="0" borderId="0" xfId="1" applyNumberFormat="1" applyFont="1" applyAlignment="1">
      <alignment vertical="center"/>
    </xf>
    <xf numFmtId="0" fontId="6" fillId="0" borderId="0" xfId="277" applyFont="1" applyAlignment="1">
      <alignment vertical="center"/>
    </xf>
    <xf numFmtId="0" fontId="42" fillId="0" borderId="0" xfId="277" applyFont="1" applyAlignment="1">
      <alignment vertical="center"/>
    </xf>
    <xf numFmtId="165" fontId="51" fillId="0" borderId="26" xfId="1" applyNumberFormat="1" applyFont="1" applyBorder="1" applyAlignment="1">
      <alignment horizontal="right" vertical="center" wrapText="1"/>
    </xf>
    <xf numFmtId="165" fontId="51" fillId="0" borderId="0" xfId="1" applyNumberFormat="1" applyFont="1" applyAlignment="1">
      <alignment horizontal="right" vertical="center" wrapText="1"/>
    </xf>
    <xf numFmtId="165" fontId="6" fillId="0" borderId="0" xfId="1" applyNumberFormat="1" applyFont="1" applyAlignment="1">
      <alignment vertical="center"/>
    </xf>
    <xf numFmtId="165" fontId="51" fillId="3" borderId="22" xfId="1" applyNumberFormat="1" applyFont="1" applyFill="1" applyBorder="1" applyAlignment="1">
      <alignment horizontal="right" vertical="center" wrapText="1"/>
    </xf>
    <xf numFmtId="165" fontId="51" fillId="3" borderId="0" xfId="1" applyNumberFormat="1" applyFont="1" applyFill="1" applyAlignment="1">
      <alignment horizontal="right" vertical="center" wrapText="1"/>
    </xf>
    <xf numFmtId="165" fontId="51" fillId="0" borderId="22" xfId="1" applyNumberFormat="1" applyFont="1" applyBorder="1" applyAlignment="1">
      <alignment horizontal="right" vertical="center" wrapText="1"/>
    </xf>
    <xf numFmtId="167" fontId="51" fillId="0" borderId="22" xfId="1" applyNumberFormat="1" applyFont="1" applyBorder="1" applyAlignment="1">
      <alignment horizontal="right" vertical="center" wrapText="1"/>
    </xf>
    <xf numFmtId="167" fontId="51" fillId="3" borderId="22" xfId="1" applyNumberFormat="1" applyFont="1" applyFill="1" applyBorder="1" applyAlignment="1">
      <alignment horizontal="right" vertical="center" wrapText="1"/>
    </xf>
    <xf numFmtId="166" fontId="62" fillId="0" borderId="19" xfId="401" applyNumberFormat="1" applyFont="1" applyBorder="1" applyAlignment="1">
      <alignment horizontal="right" vertical="center"/>
    </xf>
    <xf numFmtId="167" fontId="51" fillId="3" borderId="31" xfId="1" applyNumberFormat="1" applyFont="1" applyFill="1" applyBorder="1" applyAlignment="1">
      <alignment horizontal="right" vertical="center" wrapText="1"/>
    </xf>
    <xf numFmtId="165" fontId="51" fillId="6" borderId="36" xfId="1" applyNumberFormat="1" applyFont="1" applyFill="1" applyBorder="1" applyAlignment="1">
      <alignment horizontal="right" vertical="center" wrapText="1"/>
    </xf>
    <xf numFmtId="3" fontId="51" fillId="6" borderId="36" xfId="1" applyNumberFormat="1" applyFont="1" applyFill="1" applyBorder="1" applyAlignment="1">
      <alignment horizontal="right" vertical="center" wrapText="1"/>
    </xf>
    <xf numFmtId="165" fontId="51" fillId="6" borderId="0" xfId="1" applyNumberFormat="1" applyFont="1" applyFill="1" applyAlignment="1">
      <alignment horizontal="right" vertical="center" wrapText="1"/>
    </xf>
    <xf numFmtId="3" fontId="51" fillId="6" borderId="0" xfId="1" applyNumberFormat="1" applyFont="1" applyFill="1" applyAlignment="1">
      <alignment horizontal="right" vertical="center" wrapText="1"/>
    </xf>
    <xf numFmtId="165" fontId="51" fillId="6" borderId="81" xfId="1" applyNumberFormat="1" applyFont="1" applyFill="1" applyBorder="1" applyAlignment="1">
      <alignment horizontal="right" vertical="center" wrapText="1"/>
    </xf>
    <xf numFmtId="3" fontId="51" fillId="6" borderId="82" xfId="277" applyNumberFormat="1" applyFont="1" applyFill="1" applyBorder="1" applyAlignment="1">
      <alignment horizontal="right" vertical="center" wrapText="1"/>
    </xf>
    <xf numFmtId="165" fontId="51" fillId="6" borderId="2" xfId="1" applyNumberFormat="1" applyFont="1" applyFill="1" applyBorder="1" applyAlignment="1">
      <alignment horizontal="right" vertical="center" wrapText="1"/>
    </xf>
    <xf numFmtId="3" fontId="51" fillId="6" borderId="2" xfId="1" applyNumberFormat="1" applyFont="1" applyFill="1" applyBorder="1" applyAlignment="1">
      <alignment horizontal="right" vertical="center" wrapText="1"/>
    </xf>
    <xf numFmtId="0" fontId="54" fillId="0" borderId="0" xfId="277" applyFont="1" applyAlignment="1">
      <alignment horizontal="left" vertical="center" wrapText="1"/>
    </xf>
    <xf numFmtId="3" fontId="6" fillId="0" borderId="0" xfId="277" applyNumberFormat="1" applyFont="1" applyAlignment="1">
      <alignment vertical="center"/>
    </xf>
    <xf numFmtId="3" fontId="51" fillId="0" borderId="0" xfId="277" applyNumberFormat="1" applyFont="1" applyAlignment="1">
      <alignment horizontal="right" vertical="center" wrapText="1"/>
    </xf>
    <xf numFmtId="3" fontId="51" fillId="3" borderId="0" xfId="277" applyNumberFormat="1" applyFont="1" applyFill="1" applyAlignment="1">
      <alignment horizontal="right" vertical="center" wrapText="1"/>
    </xf>
    <xf numFmtId="3" fontId="51" fillId="3" borderId="31" xfId="1" applyNumberFormat="1" applyFont="1" applyFill="1" applyBorder="1" applyAlignment="1">
      <alignment horizontal="right" vertical="center" wrapText="1"/>
    </xf>
    <xf numFmtId="165" fontId="51" fillId="0" borderId="36" xfId="1" applyNumberFormat="1" applyFont="1" applyBorder="1" applyAlignment="1">
      <alignment horizontal="right" vertical="center" wrapText="1"/>
    </xf>
    <xf numFmtId="165" fontId="51" fillId="0" borderId="37" xfId="1" applyNumberFormat="1" applyFont="1" applyBorder="1" applyAlignment="1">
      <alignment horizontal="right" vertical="center" wrapText="1"/>
    </xf>
    <xf numFmtId="165" fontId="51" fillId="3" borderId="12" xfId="1" applyNumberFormat="1" applyFont="1" applyFill="1" applyBorder="1" applyAlignment="1">
      <alignment horizontal="right" vertical="center" wrapText="1"/>
    </xf>
    <xf numFmtId="165" fontId="51" fillId="0" borderId="12" xfId="1" applyNumberFormat="1" applyFont="1" applyBorder="1" applyAlignment="1">
      <alignment horizontal="right" vertical="center" wrapText="1"/>
    </xf>
    <xf numFmtId="165" fontId="51" fillId="6" borderId="37" xfId="1" applyNumberFormat="1" applyFont="1" applyFill="1" applyBorder="1" applyAlignment="1">
      <alignment horizontal="right" vertical="center" wrapText="1"/>
    </xf>
    <xf numFmtId="165" fontId="51" fillId="6" borderId="12" xfId="1" applyNumberFormat="1" applyFont="1" applyFill="1" applyBorder="1" applyAlignment="1">
      <alignment horizontal="right" vertical="center" wrapText="1"/>
    </xf>
    <xf numFmtId="0" fontId="6" fillId="0" borderId="0" xfId="0" applyFont="1" applyAlignment="1">
      <alignment vertical="center"/>
    </xf>
    <xf numFmtId="3" fontId="6" fillId="0" borderId="0" xfId="0" applyNumberFormat="1" applyFont="1" applyAlignment="1">
      <alignment vertical="center"/>
    </xf>
    <xf numFmtId="167" fontId="6" fillId="0" borderId="0" xfId="0" applyNumberFormat="1" applyFont="1" applyAlignment="1">
      <alignment vertical="center"/>
    </xf>
    <xf numFmtId="10" fontId="6" fillId="0" borderId="0" xfId="0" applyNumberFormat="1" applyFont="1" applyAlignment="1">
      <alignment vertical="center"/>
    </xf>
    <xf numFmtId="2" fontId="6" fillId="0" borderId="0" xfId="0" applyNumberFormat="1" applyFont="1" applyAlignment="1">
      <alignment vertical="center"/>
    </xf>
    <xf numFmtId="168" fontId="6" fillId="0" borderId="0" xfId="400" applyNumberFormat="1" applyFont="1" applyAlignment="1">
      <alignment vertical="center"/>
    </xf>
    <xf numFmtId="165" fontId="6" fillId="0" borderId="0" xfId="0" applyNumberFormat="1" applyFont="1" applyAlignment="1">
      <alignment vertical="center"/>
    </xf>
    <xf numFmtId="0" fontId="6" fillId="0" borderId="0" xfId="0" applyFont="1" applyAlignment="1">
      <alignment vertical="center" wrapText="1"/>
    </xf>
    <xf numFmtId="0" fontId="51" fillId="3" borderId="51" xfId="0" applyFont="1" applyFill="1" applyBorder="1" applyAlignment="1">
      <alignment vertical="center" wrapText="1"/>
    </xf>
    <xf numFmtId="3" fontId="51" fillId="3" borderId="83" xfId="0" applyNumberFormat="1" applyFont="1" applyFill="1" applyBorder="1" applyAlignment="1">
      <alignment horizontal="right" vertical="center" wrapText="1"/>
    </xf>
    <xf numFmtId="3" fontId="51" fillId="3" borderId="4" xfId="0" applyNumberFormat="1" applyFont="1" applyFill="1" applyBorder="1" applyAlignment="1">
      <alignment horizontal="right" vertical="center" wrapText="1"/>
    </xf>
    <xf numFmtId="3" fontId="51" fillId="3" borderId="13" xfId="0" applyNumberFormat="1" applyFont="1" applyFill="1" applyBorder="1" applyAlignment="1">
      <alignment horizontal="right" vertical="center" wrapText="1"/>
    </xf>
    <xf numFmtId="0" fontId="6" fillId="0" borderId="0" xfId="256" applyFont="1" applyAlignment="1">
      <alignment vertical="center"/>
    </xf>
    <xf numFmtId="168" fontId="6" fillId="0" borderId="0" xfId="257" applyNumberFormat="1" applyFont="1" applyAlignment="1">
      <alignment vertical="center"/>
    </xf>
    <xf numFmtId="165" fontId="6" fillId="0" borderId="0" xfId="256" applyNumberFormat="1" applyFont="1" applyAlignment="1">
      <alignment vertical="center"/>
    </xf>
    <xf numFmtId="167" fontId="6" fillId="0" borderId="0" xfId="256" applyNumberFormat="1" applyFont="1" applyAlignment="1">
      <alignment vertical="center"/>
    </xf>
    <xf numFmtId="0" fontId="6" fillId="0" borderId="0" xfId="256" applyFont="1" applyAlignment="1">
      <alignment vertical="center" wrapText="1"/>
    </xf>
    <xf numFmtId="49" fontId="39" fillId="6" borderId="12" xfId="0" applyNumberFormat="1" applyFont="1" applyFill="1" applyBorder="1" applyAlignment="1">
      <alignment vertical="center" wrapText="1"/>
    </xf>
    <xf numFmtId="0" fontId="70" fillId="7" borderId="28" xfId="277" applyFont="1" applyFill="1" applyBorder="1" applyAlignment="1">
      <alignment horizontal="center" vertical="center" wrapText="1"/>
    </xf>
    <xf numFmtId="10" fontId="70" fillId="7" borderId="10" xfId="277" applyNumberFormat="1" applyFont="1" applyFill="1" applyBorder="1" applyAlignment="1">
      <alignment horizontal="center" vertical="center" wrapText="1"/>
    </xf>
    <xf numFmtId="2" fontId="70" fillId="7" borderId="20" xfId="277" applyNumberFormat="1" applyFont="1" applyFill="1" applyBorder="1" applyAlignment="1">
      <alignment horizontal="center" vertical="center" wrapText="1"/>
    </xf>
    <xf numFmtId="0" fontId="70" fillId="7" borderId="20" xfId="277" applyFont="1" applyFill="1" applyBorder="1" applyAlignment="1">
      <alignment horizontal="center" vertical="center" wrapText="1"/>
    </xf>
    <xf numFmtId="0" fontId="5" fillId="0" borderId="0" xfId="1" applyFont="1"/>
    <xf numFmtId="0" fontId="59" fillId="9" borderId="97" xfId="1" applyFont="1" applyFill="1" applyBorder="1" applyAlignment="1">
      <alignment horizontal="center" vertical="center" wrapText="1"/>
    </xf>
    <xf numFmtId="0" fontId="70" fillId="4" borderId="41" xfId="1" applyFont="1" applyFill="1" applyBorder="1" applyAlignment="1">
      <alignment horizontal="center" vertical="center" wrapText="1"/>
    </xf>
    <xf numFmtId="0" fontId="63" fillId="0" borderId="0" xfId="1" applyFont="1"/>
    <xf numFmtId="0" fontId="44" fillId="0" borderId="0" xfId="276" applyFont="1" applyAlignment="1">
      <alignment vertical="top"/>
    </xf>
    <xf numFmtId="3" fontId="5" fillId="0" borderId="0" xfId="1" applyNumberFormat="1" applyFont="1"/>
    <xf numFmtId="0" fontId="70" fillId="7" borderId="35" xfId="0" applyFont="1" applyFill="1" applyBorder="1" applyAlignment="1">
      <alignment horizontal="center" vertical="center" wrapText="1"/>
    </xf>
    <xf numFmtId="10" fontId="70" fillId="7" borderId="31" xfId="0" applyNumberFormat="1" applyFont="1" applyFill="1" applyBorder="1" applyAlignment="1">
      <alignment horizontal="center" vertical="center" wrapText="1"/>
    </xf>
    <xf numFmtId="3" fontId="70" fillId="7" borderId="35" xfId="0" applyNumberFormat="1" applyFont="1" applyFill="1" applyBorder="1" applyAlignment="1">
      <alignment horizontal="center" vertical="center" wrapText="1"/>
    </xf>
    <xf numFmtId="10" fontId="70" fillId="7" borderId="30" xfId="0" applyNumberFormat="1" applyFont="1" applyFill="1" applyBorder="1" applyAlignment="1">
      <alignment horizontal="center" vertical="center" wrapText="1"/>
    </xf>
    <xf numFmtId="0" fontId="5" fillId="0" borderId="0" xfId="277" applyFont="1"/>
    <xf numFmtId="2" fontId="5" fillId="0" borderId="0" xfId="1" applyNumberFormat="1" applyFont="1"/>
    <xf numFmtId="0" fontId="70" fillId="7" borderId="41" xfId="277" applyFont="1" applyFill="1" applyBorder="1" applyAlignment="1">
      <alignment horizontal="center" vertical="center" wrapText="1"/>
    </xf>
    <xf numFmtId="10" fontId="70" fillId="7" borderId="31" xfId="277" applyNumberFormat="1" applyFont="1" applyFill="1" applyBorder="1" applyAlignment="1">
      <alignment horizontal="center" vertical="center" wrapText="1"/>
    </xf>
    <xf numFmtId="10" fontId="70" fillId="7" borderId="30" xfId="277" applyNumberFormat="1" applyFont="1" applyFill="1" applyBorder="1" applyAlignment="1">
      <alignment horizontal="center" vertical="center" wrapText="1"/>
    </xf>
    <xf numFmtId="165" fontId="5" fillId="0" borderId="0" xfId="277" applyNumberFormat="1" applyFont="1"/>
    <xf numFmtId="10" fontId="70" fillId="7" borderId="11" xfId="277" applyNumberFormat="1" applyFont="1" applyFill="1" applyBorder="1" applyAlignment="1">
      <alignment horizontal="center" vertical="center" wrapText="1"/>
    </xf>
    <xf numFmtId="0" fontId="5" fillId="0" borderId="0" xfId="0" applyFont="1"/>
    <xf numFmtId="0" fontId="39" fillId="0" borderId="0" xfId="276" applyFont="1" applyAlignment="1">
      <alignment vertical="top"/>
    </xf>
    <xf numFmtId="0" fontId="70" fillId="7" borderId="20" xfId="1" applyFont="1" applyFill="1" applyBorder="1" applyAlignment="1">
      <alignment horizontal="center" vertical="center" wrapText="1"/>
    </xf>
    <xf numFmtId="2" fontId="70" fillId="7" borderId="42" xfId="400" applyNumberFormat="1" applyFont="1" applyFill="1" applyBorder="1" applyAlignment="1">
      <alignment horizontal="center" vertical="center" wrapText="1"/>
    </xf>
    <xf numFmtId="0" fontId="70" fillId="7" borderId="41" xfId="0" applyFont="1" applyFill="1" applyBorder="1" applyAlignment="1">
      <alignment horizontal="center" vertical="center" wrapText="1"/>
    </xf>
    <xf numFmtId="10" fontId="70" fillId="7" borderId="10" xfId="0" applyNumberFormat="1" applyFont="1" applyFill="1" applyBorder="1" applyAlignment="1">
      <alignment horizontal="center" vertical="center" wrapText="1"/>
    </xf>
    <xf numFmtId="10" fontId="70" fillId="7" borderId="42" xfId="0" applyNumberFormat="1" applyFont="1" applyFill="1" applyBorder="1" applyAlignment="1">
      <alignment horizontal="center" vertical="center" wrapText="1"/>
    </xf>
    <xf numFmtId="0" fontId="70" fillId="7" borderId="41" xfId="1" applyFont="1" applyFill="1" applyBorder="1" applyAlignment="1">
      <alignment horizontal="center"/>
    </xf>
    <xf numFmtId="0" fontId="70" fillId="7" borderId="11" xfId="1" applyFont="1" applyFill="1" applyBorder="1" applyAlignment="1">
      <alignment horizontal="center"/>
    </xf>
    <xf numFmtId="3" fontId="70" fillId="7" borderId="41" xfId="0" applyNumberFormat="1" applyFont="1" applyFill="1" applyBorder="1" applyAlignment="1">
      <alignment horizontal="center" vertical="center" wrapText="1"/>
    </xf>
    <xf numFmtId="2" fontId="70" fillId="7" borderId="10" xfId="400" applyNumberFormat="1" applyFont="1" applyFill="1" applyBorder="1" applyAlignment="1">
      <alignment horizontal="center" vertical="center" wrapText="1"/>
    </xf>
    <xf numFmtId="0" fontId="70" fillId="7" borderId="28" xfId="1" applyFont="1" applyFill="1" applyBorder="1" applyAlignment="1">
      <alignment horizontal="center"/>
    </xf>
    <xf numFmtId="168" fontId="5" fillId="0" borderId="0" xfId="400" applyNumberFormat="1" applyFont="1"/>
    <xf numFmtId="168" fontId="70" fillId="7" borderId="10" xfId="400" applyNumberFormat="1" applyFont="1" applyFill="1" applyBorder="1" applyAlignment="1">
      <alignment horizontal="center" vertical="center" wrapText="1"/>
    </xf>
    <xf numFmtId="168" fontId="70" fillId="7" borderId="89" xfId="400" applyNumberFormat="1" applyFont="1" applyFill="1" applyBorder="1" applyAlignment="1">
      <alignment horizontal="center" vertical="center" wrapText="1"/>
    </xf>
    <xf numFmtId="3" fontId="5" fillId="0" borderId="0" xfId="0" applyNumberFormat="1" applyFont="1"/>
    <xf numFmtId="10" fontId="70" fillId="7" borderId="89" xfId="0" applyNumberFormat="1" applyFont="1" applyFill="1" applyBorder="1" applyAlignment="1">
      <alignment horizontal="center" vertical="center" wrapText="1"/>
    </xf>
    <xf numFmtId="0" fontId="82" fillId="9" borderId="39" xfId="1" applyFont="1" applyFill="1" applyBorder="1" applyAlignment="1">
      <alignment horizontal="center" vertical="center" wrapText="1"/>
    </xf>
    <xf numFmtId="0" fontId="5" fillId="7" borderId="28" xfId="1" applyFont="1" applyFill="1" applyBorder="1" applyAlignment="1">
      <alignment horizontal="center"/>
    </xf>
    <xf numFmtId="0" fontId="82" fillId="9" borderId="97" xfId="1" applyFont="1" applyFill="1" applyBorder="1" applyAlignment="1">
      <alignment horizontal="center" vertical="center" wrapText="1"/>
    </xf>
    <xf numFmtId="0" fontId="5" fillId="7" borderId="41" xfId="1" applyFont="1" applyFill="1" applyBorder="1" applyAlignment="1">
      <alignment horizontal="center"/>
    </xf>
    <xf numFmtId="0" fontId="70" fillId="7" borderId="28" xfId="1" applyFont="1" applyFill="1" applyBorder="1" applyAlignment="1">
      <alignment horizontal="center" vertical="center"/>
    </xf>
    <xf numFmtId="0" fontId="59" fillId="9" borderId="39" xfId="1" applyFont="1" applyFill="1" applyBorder="1" applyAlignment="1">
      <alignment horizontal="center" vertical="center" wrapText="1"/>
    </xf>
    <xf numFmtId="0" fontId="5" fillId="7" borderId="20" xfId="404" applyFont="1" applyFill="1" applyBorder="1" applyAlignment="1">
      <alignment horizontal="center" vertical="center"/>
    </xf>
    <xf numFmtId="0" fontId="5" fillId="7" borderId="35" xfId="404" applyFont="1" applyFill="1" applyBorder="1" applyAlignment="1">
      <alignment horizontal="center" vertical="center"/>
    </xf>
    <xf numFmtId="168" fontId="5" fillId="7" borderId="42" xfId="405" applyNumberFormat="1" applyFont="1" applyFill="1" applyBorder="1" applyAlignment="1">
      <alignment horizontal="center" vertical="center" wrapText="1"/>
    </xf>
    <xf numFmtId="0" fontId="5" fillId="7" borderId="41" xfId="404" applyFont="1" applyFill="1" applyBorder="1" applyAlignment="1">
      <alignment horizontal="center" vertical="center"/>
    </xf>
    <xf numFmtId="168" fontId="5" fillId="7" borderId="10" xfId="405" applyNumberFormat="1" applyFont="1" applyFill="1" applyBorder="1" applyAlignment="1">
      <alignment horizontal="center" vertical="center" wrapText="1"/>
    </xf>
    <xf numFmtId="0" fontId="5" fillId="7" borderId="50" xfId="404" applyFont="1" applyFill="1" applyBorder="1" applyAlignment="1">
      <alignment horizontal="center" vertical="center"/>
    </xf>
    <xf numFmtId="168" fontId="5" fillId="7" borderId="89" xfId="405" applyNumberFormat="1" applyFont="1" applyFill="1" applyBorder="1" applyAlignment="1">
      <alignment horizontal="center" vertical="center" wrapText="1"/>
    </xf>
    <xf numFmtId="0" fontId="29" fillId="0" borderId="0" xfId="1"/>
    <xf numFmtId="3" fontId="0" fillId="0" borderId="0" xfId="0" applyNumberFormat="1"/>
    <xf numFmtId="0" fontId="84" fillId="0" borderId="0" xfId="0" applyFont="1" applyAlignment="1">
      <alignment horizontal="right" vertical="center"/>
    </xf>
    <xf numFmtId="3" fontId="82" fillId="0" borderId="0" xfId="0" applyNumberFormat="1" applyFont="1"/>
    <xf numFmtId="168" fontId="70" fillId="7" borderId="42" xfId="400" applyNumberFormat="1" applyFont="1" applyFill="1" applyBorder="1" applyAlignment="1">
      <alignment horizontal="center" vertical="center" wrapText="1"/>
    </xf>
    <xf numFmtId="168" fontId="70" fillId="7" borderId="31" xfId="400" applyNumberFormat="1" applyFont="1" applyFill="1" applyBorder="1" applyAlignment="1">
      <alignment horizontal="center" vertical="center" wrapText="1"/>
    </xf>
    <xf numFmtId="0" fontId="70" fillId="7" borderId="28" xfId="0" applyFont="1" applyFill="1" applyBorder="1" applyAlignment="1">
      <alignment horizontal="center" vertical="center" wrapText="1"/>
    </xf>
    <xf numFmtId="168" fontId="70" fillId="7" borderId="11" xfId="400" applyNumberFormat="1" applyFont="1" applyFill="1" applyBorder="1" applyAlignment="1">
      <alignment horizontal="center" vertical="center" wrapText="1"/>
    </xf>
    <xf numFmtId="10" fontId="5" fillId="0" borderId="0" xfId="0" applyNumberFormat="1" applyFont="1"/>
    <xf numFmtId="10" fontId="70" fillId="7" borderId="11" xfId="0" applyNumberFormat="1" applyFont="1" applyFill="1" applyBorder="1" applyAlignment="1">
      <alignment horizontal="center" vertical="center" wrapText="1"/>
    </xf>
    <xf numFmtId="0" fontId="5" fillId="0" borderId="0" xfId="256" applyFont="1"/>
    <xf numFmtId="168" fontId="5" fillId="0" borderId="0" xfId="257" applyNumberFormat="1" applyFont="1"/>
    <xf numFmtId="168" fontId="70" fillId="7" borderId="42" xfId="257" applyNumberFormat="1" applyFont="1" applyFill="1" applyBorder="1" applyAlignment="1">
      <alignment horizontal="center" vertical="center" wrapText="1"/>
    </xf>
    <xf numFmtId="0" fontId="70" fillId="7" borderId="14" xfId="256" applyFont="1" applyFill="1" applyBorder="1" applyAlignment="1">
      <alignment horizontal="center" vertical="center" wrapText="1"/>
    </xf>
    <xf numFmtId="168" fontId="70" fillId="7" borderId="89" xfId="257" applyNumberFormat="1" applyFont="1" applyFill="1" applyBorder="1" applyAlignment="1">
      <alignment horizontal="center" vertical="center" wrapText="1"/>
    </xf>
    <xf numFmtId="3" fontId="67" fillId="0" borderId="37" xfId="256" applyNumberFormat="1" applyFont="1" applyBorder="1" applyAlignment="1">
      <alignment horizontal="right" vertical="center"/>
    </xf>
    <xf numFmtId="167" fontId="67" fillId="0" borderId="26" xfId="256" applyNumberFormat="1" applyFont="1" applyBorder="1" applyAlignment="1">
      <alignment horizontal="right" vertical="center"/>
    </xf>
    <xf numFmtId="3" fontId="67" fillId="0" borderId="36" xfId="256" applyNumberFormat="1" applyFont="1" applyBorder="1" applyAlignment="1">
      <alignment horizontal="right" vertical="center"/>
    </xf>
    <xf numFmtId="167" fontId="67" fillId="3" borderId="22" xfId="256" applyNumberFormat="1" applyFont="1" applyFill="1" applyBorder="1" applyAlignment="1">
      <alignment horizontal="right" vertical="center"/>
    </xf>
    <xf numFmtId="3" fontId="67" fillId="0" borderId="12" xfId="256" applyNumberFormat="1" applyFont="1" applyBorder="1" applyAlignment="1">
      <alignment horizontal="right" vertical="center"/>
    </xf>
    <xf numFmtId="167" fontId="67" fillId="0" borderId="22" xfId="256" applyNumberFormat="1" applyFont="1" applyBorder="1" applyAlignment="1">
      <alignment horizontal="right" vertical="center"/>
    </xf>
    <xf numFmtId="3" fontId="67" fillId="3" borderId="19" xfId="256" applyNumberFormat="1" applyFont="1" applyFill="1" applyBorder="1" applyAlignment="1">
      <alignment horizontal="right" vertical="center"/>
    </xf>
    <xf numFmtId="3" fontId="67" fillId="3" borderId="11" xfId="256" applyNumberFormat="1" applyFont="1" applyFill="1" applyBorder="1" applyAlignment="1">
      <alignment horizontal="right" vertical="center"/>
    </xf>
    <xf numFmtId="167" fontId="67" fillId="3" borderId="31" xfId="256" applyNumberFormat="1" applyFont="1" applyFill="1" applyBorder="1" applyAlignment="1">
      <alignment horizontal="right" vertical="center"/>
    </xf>
    <xf numFmtId="3" fontId="67" fillId="6" borderId="37" xfId="256" applyNumberFormat="1" applyFont="1" applyFill="1" applyBorder="1" applyAlignment="1">
      <alignment horizontal="right" vertical="center"/>
    </xf>
    <xf numFmtId="167" fontId="67" fillId="6" borderId="26" xfId="256" applyNumberFormat="1" applyFont="1" applyFill="1" applyBorder="1" applyAlignment="1">
      <alignment horizontal="right" vertical="center"/>
    </xf>
    <xf numFmtId="3" fontId="67" fillId="6" borderId="12" xfId="256" applyNumberFormat="1" applyFont="1" applyFill="1" applyBorder="1" applyAlignment="1">
      <alignment horizontal="right" vertical="center"/>
    </xf>
    <xf numFmtId="167" fontId="67" fillId="6" borderId="22" xfId="256" applyNumberFormat="1" applyFont="1" applyFill="1" applyBorder="1" applyAlignment="1">
      <alignment horizontal="right" vertical="center"/>
    </xf>
    <xf numFmtId="3" fontId="67" fillId="6" borderId="4" xfId="256" applyNumberFormat="1" applyFont="1" applyFill="1" applyBorder="1" applyAlignment="1">
      <alignment horizontal="right" vertical="center"/>
    </xf>
    <xf numFmtId="167" fontId="67" fillId="6" borderId="51" xfId="256" applyNumberFormat="1" applyFont="1" applyFill="1" applyBorder="1" applyAlignment="1">
      <alignment horizontal="right" vertical="center"/>
    </xf>
    <xf numFmtId="3" fontId="67" fillId="3" borderId="9" xfId="256" applyNumberFormat="1" applyFont="1" applyFill="1" applyBorder="1" applyAlignment="1">
      <alignment horizontal="right" vertical="center"/>
    </xf>
    <xf numFmtId="0" fontId="70" fillId="7" borderId="85" xfId="0" applyFont="1" applyFill="1" applyBorder="1" applyAlignment="1">
      <alignment horizontal="center" vertical="center" wrapText="1"/>
    </xf>
    <xf numFmtId="0" fontId="70" fillId="7" borderId="35" xfId="0" applyFont="1" applyFill="1" applyBorder="1" applyAlignment="1">
      <alignment horizontal="center" vertical="center" wrapText="1"/>
    </xf>
    <xf numFmtId="0" fontId="70" fillId="7" borderId="41" xfId="0" applyFont="1" applyFill="1" applyBorder="1" applyAlignment="1">
      <alignment horizontal="center" vertical="center" wrapText="1"/>
    </xf>
    <xf numFmtId="165" fontId="51" fillId="0" borderId="32" xfId="1" applyNumberFormat="1" applyFont="1" applyBorder="1" applyAlignment="1">
      <alignment horizontal="right" vertical="center" wrapText="1"/>
    </xf>
    <xf numFmtId="165" fontId="51" fillId="3" borderId="9" xfId="1" applyNumberFormat="1" applyFont="1" applyFill="1" applyBorder="1" applyAlignment="1">
      <alignment horizontal="right" vertical="center" wrapText="1"/>
    </xf>
    <xf numFmtId="165" fontId="51" fillId="0" borderId="9" xfId="1" applyNumberFormat="1" applyFont="1" applyBorder="1" applyAlignment="1">
      <alignment horizontal="right" vertical="center" wrapText="1"/>
    </xf>
    <xf numFmtId="167" fontId="51" fillId="0" borderId="9" xfId="1" applyNumberFormat="1" applyFont="1" applyBorder="1" applyAlignment="1">
      <alignment horizontal="right" vertical="center" wrapText="1"/>
    </xf>
    <xf numFmtId="167" fontId="51" fillId="3" borderId="9" xfId="1" applyNumberFormat="1" applyFont="1" applyFill="1" applyBorder="1" applyAlignment="1">
      <alignment horizontal="right" vertical="center" wrapText="1"/>
    </xf>
    <xf numFmtId="167" fontId="51" fillId="3" borderId="10" xfId="1" applyNumberFormat="1" applyFont="1" applyFill="1" applyBorder="1" applyAlignment="1">
      <alignment horizontal="right" vertical="center" wrapText="1"/>
    </xf>
    <xf numFmtId="2" fontId="70" fillId="7" borderId="10" xfId="277" applyNumberFormat="1" applyFont="1" applyFill="1" applyBorder="1" applyAlignment="1">
      <alignment horizontal="center" vertical="center" wrapText="1"/>
    </xf>
    <xf numFmtId="0" fontId="70" fillId="7" borderId="47" xfId="277" applyFont="1" applyFill="1" applyBorder="1" applyAlignment="1">
      <alignment horizontal="center" vertical="center" wrapText="1"/>
    </xf>
    <xf numFmtId="2" fontId="70" fillId="7" borderId="47" xfId="277" applyNumberFormat="1" applyFont="1" applyFill="1" applyBorder="1" applyAlignment="1">
      <alignment horizontal="center" vertical="center" wrapText="1"/>
    </xf>
    <xf numFmtId="3" fontId="51" fillId="0" borderId="0" xfId="0" applyNumberFormat="1" applyFont="1" applyBorder="1" applyAlignment="1">
      <alignment horizontal="right" vertical="center" wrapText="1"/>
    </xf>
    <xf numFmtId="3" fontId="51" fillId="3" borderId="0" xfId="0" applyNumberFormat="1" applyFont="1" applyFill="1" applyBorder="1" applyAlignment="1">
      <alignment horizontal="right" vertical="center" wrapText="1"/>
    </xf>
    <xf numFmtId="3" fontId="51" fillId="6" borderId="0" xfId="0" applyNumberFormat="1" applyFont="1" applyFill="1" applyBorder="1" applyAlignment="1">
      <alignment horizontal="right" vertical="center" wrapText="1"/>
    </xf>
    <xf numFmtId="165" fontId="51" fillId="0" borderId="26" xfId="0" applyNumberFormat="1" applyFont="1" applyBorder="1" applyAlignment="1">
      <alignment horizontal="right" vertical="center" wrapText="1"/>
    </xf>
    <xf numFmtId="165" fontId="51" fillId="3" borderId="22" xfId="0" applyNumberFormat="1" applyFont="1" applyFill="1" applyBorder="1" applyAlignment="1">
      <alignment horizontal="right" vertical="center" wrapText="1"/>
    </xf>
    <xf numFmtId="165" fontId="51" fillId="0" borderId="22" xfId="0" applyNumberFormat="1" applyFont="1" applyBorder="1" applyAlignment="1">
      <alignment horizontal="right" vertical="center" wrapText="1"/>
    </xf>
    <xf numFmtId="165" fontId="51" fillId="6" borderId="26" xfId="0" applyNumberFormat="1" applyFont="1" applyFill="1" applyBorder="1" applyAlignment="1">
      <alignment horizontal="right" vertical="center" wrapText="1"/>
    </xf>
    <xf numFmtId="165" fontId="51" fillId="6" borderId="22" xfId="0" applyNumberFormat="1" applyFont="1" applyFill="1" applyBorder="1" applyAlignment="1">
      <alignment horizontal="right" vertical="center" wrapText="1"/>
    </xf>
    <xf numFmtId="165" fontId="51" fillId="6" borderId="51" xfId="0" applyNumberFormat="1" applyFont="1" applyFill="1" applyBorder="1" applyAlignment="1">
      <alignment horizontal="right" vertical="center" wrapText="1"/>
    </xf>
    <xf numFmtId="165" fontId="51" fillId="6" borderId="26" xfId="1" applyNumberFormat="1" applyFont="1" applyFill="1" applyBorder="1" applyAlignment="1">
      <alignment horizontal="right" vertical="center" wrapText="1"/>
    </xf>
    <xf numFmtId="165" fontId="51" fillId="6" borderId="22" xfId="1" applyNumberFormat="1" applyFont="1" applyFill="1" applyBorder="1" applyAlignment="1">
      <alignment horizontal="right" vertical="center" wrapText="1"/>
    </xf>
    <xf numFmtId="165" fontId="51" fillId="6" borderId="51" xfId="1" applyNumberFormat="1" applyFont="1" applyFill="1" applyBorder="1" applyAlignment="1">
      <alignment horizontal="right" vertical="center" wrapText="1"/>
    </xf>
    <xf numFmtId="3" fontId="51" fillId="6" borderId="37" xfId="1" applyNumberFormat="1" applyFont="1" applyFill="1" applyBorder="1" applyAlignment="1">
      <alignment horizontal="right" vertical="center" wrapText="1"/>
    </xf>
    <xf numFmtId="3" fontId="51" fillId="6" borderId="12" xfId="1" applyNumberFormat="1" applyFont="1" applyFill="1" applyBorder="1" applyAlignment="1">
      <alignment horizontal="right" vertical="center" wrapText="1"/>
    </xf>
    <xf numFmtId="3" fontId="51" fillId="6" borderId="4" xfId="1" applyNumberFormat="1" applyFont="1" applyFill="1" applyBorder="1" applyAlignment="1">
      <alignment horizontal="right" vertical="center" wrapText="1"/>
    </xf>
    <xf numFmtId="165" fontId="51" fillId="0" borderId="17" xfId="1" applyNumberFormat="1" applyFont="1" applyBorder="1" applyAlignment="1">
      <alignment horizontal="right" vertical="center" wrapText="1"/>
    </xf>
    <xf numFmtId="165" fontId="51" fillId="3" borderId="19" xfId="1" applyNumberFormat="1" applyFont="1" applyFill="1" applyBorder="1" applyAlignment="1">
      <alignment horizontal="right" vertical="center" wrapText="1"/>
    </xf>
    <xf numFmtId="165" fontId="51" fillId="0" borderId="19" xfId="1" applyNumberFormat="1" applyFont="1" applyBorder="1" applyAlignment="1">
      <alignment horizontal="right" vertical="center" wrapText="1"/>
    </xf>
    <xf numFmtId="167" fontId="51" fillId="0" borderId="19" xfId="1" applyNumberFormat="1" applyFont="1" applyBorder="1" applyAlignment="1">
      <alignment horizontal="right" vertical="center" wrapText="1"/>
    </xf>
    <xf numFmtId="167" fontId="51" fillId="3" borderId="19" xfId="1" applyNumberFormat="1" applyFont="1" applyFill="1" applyBorder="1" applyAlignment="1">
      <alignment horizontal="right" vertical="center" wrapText="1"/>
    </xf>
    <xf numFmtId="165" fontId="51" fillId="6" borderId="17" xfId="1" applyNumberFormat="1" applyFont="1" applyFill="1" applyBorder="1" applyAlignment="1">
      <alignment horizontal="right" vertical="center" wrapText="1"/>
    </xf>
    <xf numFmtId="165" fontId="51" fillId="6" borderId="19" xfId="1" applyNumberFormat="1" applyFont="1" applyFill="1" applyBorder="1" applyAlignment="1">
      <alignment horizontal="right" vertical="center" wrapText="1"/>
    </xf>
    <xf numFmtId="165" fontId="51" fillId="6" borderId="80" xfId="1" applyNumberFormat="1" applyFont="1" applyFill="1" applyBorder="1" applyAlignment="1">
      <alignment horizontal="right" vertical="center" wrapText="1"/>
    </xf>
    <xf numFmtId="165" fontId="51" fillId="0" borderId="26" xfId="277" applyNumberFormat="1" applyFont="1" applyBorder="1" applyAlignment="1">
      <alignment horizontal="right" vertical="center" wrapText="1"/>
    </xf>
    <xf numFmtId="165" fontId="51" fillId="3" borderId="22" xfId="277" applyNumberFormat="1" applyFont="1" applyFill="1" applyBorder="1" applyAlignment="1">
      <alignment horizontal="right" vertical="center" wrapText="1"/>
    </xf>
    <xf numFmtId="165" fontId="51" fillId="0" borderId="22" xfId="277" applyNumberFormat="1" applyFont="1" applyBorder="1" applyAlignment="1">
      <alignment horizontal="right" vertical="center" wrapText="1"/>
    </xf>
    <xf numFmtId="165" fontId="51" fillId="6" borderId="26" xfId="277" applyNumberFormat="1" applyFont="1" applyFill="1" applyBorder="1" applyAlignment="1">
      <alignment horizontal="right" vertical="center" wrapText="1"/>
    </xf>
    <xf numFmtId="165" fontId="51" fillId="6" borderId="22" xfId="277" applyNumberFormat="1" applyFont="1" applyFill="1" applyBorder="1" applyAlignment="1">
      <alignment horizontal="right" vertical="center" wrapText="1"/>
    </xf>
    <xf numFmtId="165" fontId="51" fillId="6" borderId="51" xfId="5" applyNumberFormat="1" applyFont="1" applyFill="1" applyBorder="1" applyAlignment="1">
      <alignment horizontal="right" vertical="center" wrapText="1"/>
    </xf>
    <xf numFmtId="3" fontId="51" fillId="0" borderId="37" xfId="277" applyNumberFormat="1" applyFont="1" applyBorder="1" applyAlignment="1">
      <alignment horizontal="right" vertical="center" wrapText="1"/>
    </xf>
    <xf numFmtId="3" fontId="51" fillId="6" borderId="4" xfId="277" applyNumberFormat="1" applyFont="1" applyFill="1" applyBorder="1" applyAlignment="1">
      <alignment horizontal="right" vertical="center" wrapText="1"/>
    </xf>
    <xf numFmtId="165" fontId="51" fillId="6" borderId="51" xfId="277" applyNumberFormat="1" applyFont="1" applyFill="1" applyBorder="1" applyAlignment="1">
      <alignment horizontal="right" vertical="center" wrapText="1"/>
    </xf>
    <xf numFmtId="166" fontId="51" fillId="0" borderId="37" xfId="1" applyNumberFormat="1" applyFont="1" applyBorder="1" applyAlignment="1">
      <alignment horizontal="right" vertical="center" wrapText="1"/>
    </xf>
    <xf numFmtId="166" fontId="51" fillId="3" borderId="12" xfId="1" applyNumberFormat="1" applyFont="1" applyFill="1" applyBorder="1" applyAlignment="1">
      <alignment horizontal="right" vertical="center" wrapText="1"/>
    </xf>
    <xf numFmtId="166" fontId="51" fillId="0" borderId="12" xfId="1" applyNumberFormat="1" applyFont="1" applyBorder="1" applyAlignment="1">
      <alignment horizontal="right" vertical="center" wrapText="1"/>
    </xf>
    <xf numFmtId="166" fontId="51" fillId="6" borderId="37" xfId="1" applyNumberFormat="1" applyFont="1" applyFill="1" applyBorder="1" applyAlignment="1">
      <alignment horizontal="right" vertical="center" wrapText="1"/>
    </xf>
    <xf numFmtId="166" fontId="51" fillId="6" borderId="12" xfId="1" applyNumberFormat="1" applyFont="1" applyFill="1" applyBorder="1" applyAlignment="1">
      <alignment horizontal="right" vertical="center" wrapText="1"/>
    </xf>
    <xf numFmtId="166" fontId="51" fillId="6" borderId="4" xfId="1" applyNumberFormat="1" applyFont="1" applyFill="1" applyBorder="1" applyAlignment="1">
      <alignment horizontal="right" vertical="center" wrapText="1"/>
    </xf>
    <xf numFmtId="3" fontId="62" fillId="0" borderId="37" xfId="113" applyNumberFormat="1" applyFont="1" applyBorder="1" applyAlignment="1">
      <alignment horizontal="right" vertical="center"/>
    </xf>
    <xf numFmtId="3" fontId="62" fillId="3" borderId="12" xfId="113" applyNumberFormat="1" applyFont="1" applyFill="1" applyBorder="1" applyAlignment="1">
      <alignment horizontal="right" vertical="center"/>
    </xf>
    <xf numFmtId="3" fontId="62" fillId="0" borderId="12" xfId="113" applyNumberFormat="1" applyFont="1" applyBorder="1" applyAlignment="1">
      <alignment horizontal="right" vertical="center"/>
    </xf>
    <xf numFmtId="3" fontId="62" fillId="0" borderId="12" xfId="114" applyNumberFormat="1" applyFont="1" applyBorder="1" applyAlignment="1">
      <alignment horizontal="right" vertical="center"/>
    </xf>
    <xf numFmtId="3" fontId="62" fillId="6" borderId="37" xfId="113" applyNumberFormat="1" applyFont="1" applyFill="1" applyBorder="1" applyAlignment="1">
      <alignment horizontal="right" vertical="center"/>
    </xf>
    <xf numFmtId="3" fontId="62" fillId="6" borderId="12" xfId="113" applyNumberFormat="1" applyFont="1" applyFill="1" applyBorder="1" applyAlignment="1">
      <alignment horizontal="right" vertical="center"/>
    </xf>
    <xf numFmtId="3" fontId="62" fillId="6" borderId="4" xfId="115" applyNumberFormat="1" applyFont="1" applyFill="1" applyBorder="1" applyAlignment="1">
      <alignment horizontal="right" vertical="center"/>
    </xf>
    <xf numFmtId="167" fontId="62" fillId="0" borderId="26" xfId="113" applyNumberFormat="1" applyFont="1" applyBorder="1" applyAlignment="1">
      <alignment horizontal="right" vertical="center"/>
    </xf>
    <xf numFmtId="167" fontId="62" fillId="3" borderId="22" xfId="113" applyNumberFormat="1" applyFont="1" applyFill="1" applyBorder="1" applyAlignment="1">
      <alignment horizontal="right" vertical="center"/>
    </xf>
    <xf numFmtId="167" fontId="62" fillId="0" borderId="22" xfId="113" applyNumberFormat="1" applyFont="1" applyBorder="1" applyAlignment="1">
      <alignment horizontal="right" vertical="center"/>
    </xf>
    <xf numFmtId="3" fontId="62" fillId="3" borderId="22" xfId="113" applyNumberFormat="1" applyFont="1" applyFill="1" applyBorder="1" applyAlignment="1">
      <alignment horizontal="right" vertical="center"/>
    </xf>
    <xf numFmtId="167" fontId="62" fillId="6" borderId="26" xfId="113" applyNumberFormat="1" applyFont="1" applyFill="1" applyBorder="1" applyAlignment="1">
      <alignment horizontal="right" vertical="center"/>
    </xf>
    <xf numFmtId="167" fontId="62" fillId="6" borderId="22" xfId="113" applyNumberFormat="1" applyFont="1" applyFill="1" applyBorder="1" applyAlignment="1">
      <alignment horizontal="right" vertical="center"/>
    </xf>
    <xf numFmtId="167" fontId="62" fillId="6" borderId="51" xfId="113" applyNumberFormat="1" applyFont="1" applyFill="1" applyBorder="1" applyAlignment="1">
      <alignment horizontal="right" vertical="center"/>
    </xf>
    <xf numFmtId="0" fontId="70" fillId="7" borderId="14" xfId="0" applyFont="1" applyFill="1" applyBorder="1" applyAlignment="1">
      <alignment horizontal="center" vertical="center" wrapText="1"/>
    </xf>
    <xf numFmtId="0" fontId="70" fillId="7" borderId="85" xfId="1" applyFont="1" applyFill="1" applyBorder="1" applyAlignment="1">
      <alignment horizontal="center"/>
    </xf>
    <xf numFmtId="3" fontId="62" fillId="8" borderId="12" xfId="113" applyNumberFormat="1" applyFont="1" applyFill="1" applyBorder="1" applyAlignment="1">
      <alignment horizontal="right" vertical="center"/>
    </xf>
    <xf numFmtId="3" fontId="70" fillId="7" borderId="85" xfId="0" applyNumberFormat="1" applyFont="1" applyFill="1" applyBorder="1" applyAlignment="1">
      <alignment horizontal="center" vertical="center" wrapText="1"/>
    </xf>
    <xf numFmtId="0" fontId="70" fillId="7" borderId="47" xfId="1" applyFont="1" applyFill="1" applyBorder="1" applyAlignment="1">
      <alignment horizontal="center" vertical="center" wrapText="1"/>
    </xf>
    <xf numFmtId="3" fontId="62" fillId="0" borderId="37" xfId="140" applyNumberFormat="1" applyFont="1" applyBorder="1" applyAlignment="1">
      <alignment horizontal="right" vertical="center"/>
    </xf>
    <xf numFmtId="3" fontId="62" fillId="3" borderId="12" xfId="140" applyNumberFormat="1" applyFont="1" applyFill="1" applyBorder="1" applyAlignment="1">
      <alignment horizontal="right" vertical="center"/>
    </xf>
    <xf numFmtId="3" fontId="62" fillId="0" borderId="12" xfId="140" applyNumberFormat="1" applyFont="1" applyBorder="1" applyAlignment="1">
      <alignment horizontal="right" vertical="center"/>
    </xf>
    <xf numFmtId="3" fontId="62" fillId="0" borderId="12" xfId="141" applyNumberFormat="1" applyFont="1" applyBorder="1" applyAlignment="1">
      <alignment horizontal="right" vertical="center"/>
    </xf>
    <xf numFmtId="3" fontId="62" fillId="6" borderId="37" xfId="140" applyNumberFormat="1" applyFont="1" applyFill="1" applyBorder="1" applyAlignment="1">
      <alignment horizontal="right" vertical="center"/>
    </xf>
    <xf numFmtId="3" fontId="62" fillId="6" borderId="12" xfId="140" applyNumberFormat="1" applyFont="1" applyFill="1" applyBorder="1" applyAlignment="1">
      <alignment horizontal="right" vertical="center"/>
    </xf>
    <xf numFmtId="3" fontId="62" fillId="6" borderId="4" xfId="142" applyNumberFormat="1" applyFont="1" applyFill="1" applyBorder="1" applyAlignment="1">
      <alignment horizontal="right" vertical="center"/>
    </xf>
    <xf numFmtId="167" fontId="62" fillId="0" borderId="26" xfId="140" applyNumberFormat="1" applyFont="1" applyBorder="1" applyAlignment="1">
      <alignment horizontal="right" vertical="center"/>
    </xf>
    <xf numFmtId="167" fontId="62" fillId="3" borderId="22" xfId="140" applyNumberFormat="1" applyFont="1" applyFill="1" applyBorder="1" applyAlignment="1">
      <alignment horizontal="right" vertical="center"/>
    </xf>
    <xf numFmtId="167" fontId="62" fillId="0" borderId="22" xfId="140" applyNumberFormat="1" applyFont="1" applyBorder="1" applyAlignment="1">
      <alignment horizontal="right" vertical="center"/>
    </xf>
    <xf numFmtId="167" fontId="62" fillId="6" borderId="26" xfId="140" applyNumberFormat="1" applyFont="1" applyFill="1" applyBorder="1" applyAlignment="1">
      <alignment horizontal="right" vertical="center"/>
    </xf>
    <xf numFmtId="167" fontId="62" fillId="6" borderId="22" xfId="140" applyNumberFormat="1" applyFont="1" applyFill="1" applyBorder="1" applyAlignment="1">
      <alignment horizontal="right" vertical="center"/>
    </xf>
    <xf numFmtId="167" fontId="62" fillId="6" borderId="51" xfId="140" applyNumberFormat="1" applyFont="1" applyFill="1" applyBorder="1" applyAlignment="1">
      <alignment horizontal="right" vertical="center"/>
    </xf>
    <xf numFmtId="3" fontId="51" fillId="3" borderId="0" xfId="0" applyNumberFormat="1" applyFont="1" applyFill="1" applyBorder="1" applyAlignment="1">
      <alignment vertical="center" wrapText="1"/>
    </xf>
    <xf numFmtId="3" fontId="51" fillId="0" borderId="0" xfId="0" applyNumberFormat="1" applyFont="1" applyBorder="1" applyAlignment="1">
      <alignment vertical="center" wrapText="1"/>
    </xf>
    <xf numFmtId="3" fontId="51" fillId="6" borderId="0" xfId="0" applyNumberFormat="1" applyFont="1" applyFill="1" applyBorder="1" applyAlignment="1">
      <alignment vertical="center" wrapText="1"/>
    </xf>
    <xf numFmtId="3" fontId="51" fillId="0" borderId="17" xfId="0" applyNumberFormat="1" applyFont="1" applyBorder="1" applyAlignment="1">
      <alignment vertical="center" wrapText="1"/>
    </xf>
    <xf numFmtId="3" fontId="51" fillId="3" borderId="19" xfId="0" applyNumberFormat="1" applyFont="1" applyFill="1" applyBorder="1" applyAlignment="1">
      <alignment vertical="center" wrapText="1"/>
    </xf>
    <xf numFmtId="3" fontId="51" fillId="0" borderId="19" xfId="0" applyNumberFormat="1" applyFont="1" applyBorder="1" applyAlignment="1">
      <alignment vertical="center" wrapText="1"/>
    </xf>
    <xf numFmtId="3" fontId="51" fillId="3" borderId="20" xfId="0" applyNumberFormat="1" applyFont="1" applyFill="1" applyBorder="1" applyAlignment="1">
      <alignment vertical="center" wrapText="1"/>
    </xf>
    <xf numFmtId="3" fontId="51" fillId="6" borderId="17" xfId="0" applyNumberFormat="1" applyFont="1" applyFill="1" applyBorder="1" applyAlignment="1">
      <alignment vertical="center" wrapText="1"/>
    </xf>
    <xf numFmtId="3" fontId="51" fillId="6" borderId="19" xfId="0" applyNumberFormat="1" applyFont="1" applyFill="1" applyBorder="1" applyAlignment="1">
      <alignment vertical="center" wrapText="1"/>
    </xf>
    <xf numFmtId="3" fontId="51" fillId="6" borderId="80" xfId="0" applyNumberFormat="1" applyFont="1" applyFill="1" applyBorder="1" applyAlignment="1">
      <alignment vertical="center" wrapText="1"/>
    </xf>
    <xf numFmtId="3" fontId="51" fillId="0" borderId="37" xfId="0" applyNumberFormat="1" applyFont="1" applyBorder="1" applyAlignment="1">
      <alignment vertical="center" wrapText="1"/>
    </xf>
    <xf numFmtId="3" fontId="51" fillId="3" borderId="12" xfId="0" applyNumberFormat="1" applyFont="1" applyFill="1" applyBorder="1" applyAlignment="1">
      <alignment vertical="center" wrapText="1"/>
    </xf>
    <xf numFmtId="3" fontId="51" fillId="0" borderId="12" xfId="0" applyNumberFormat="1" applyFont="1" applyBorder="1" applyAlignment="1">
      <alignment vertical="center" wrapText="1"/>
    </xf>
    <xf numFmtId="3" fontId="51" fillId="3" borderId="11" xfId="0" applyNumberFormat="1" applyFont="1" applyFill="1" applyBorder="1" applyAlignment="1">
      <alignment horizontal="right" vertical="center" wrapText="1"/>
    </xf>
    <xf numFmtId="3" fontId="51" fillId="6" borderId="37" xfId="0" applyNumberFormat="1" applyFont="1" applyFill="1" applyBorder="1" applyAlignment="1">
      <alignment vertical="center" wrapText="1"/>
    </xf>
    <xf numFmtId="3" fontId="51" fillId="6" borderId="12" xfId="0" applyNumberFormat="1" applyFont="1" applyFill="1" applyBorder="1" applyAlignment="1">
      <alignment vertical="center" wrapText="1"/>
    </xf>
    <xf numFmtId="3" fontId="51" fillId="6" borderId="4" xfId="0" applyNumberFormat="1" applyFont="1" applyFill="1" applyBorder="1" applyAlignment="1">
      <alignment vertical="center" wrapText="1"/>
    </xf>
    <xf numFmtId="3" fontId="51" fillId="3" borderId="22" xfId="0" applyNumberFormat="1" applyFont="1" applyFill="1" applyBorder="1" applyAlignment="1">
      <alignment horizontal="right" vertical="center" wrapText="1"/>
    </xf>
    <xf numFmtId="165" fontId="51" fillId="0" borderId="24" xfId="0" applyNumberFormat="1" applyFont="1" applyBorder="1" applyAlignment="1">
      <alignment horizontal="right" vertical="center" wrapText="1"/>
    </xf>
    <xf numFmtId="3" fontId="51" fillId="0" borderId="23" xfId="0" applyNumberFormat="1" applyFont="1" applyBorder="1" applyAlignment="1">
      <alignment vertical="center" wrapText="1"/>
    </xf>
    <xf numFmtId="3" fontId="51" fillId="6" borderId="4" xfId="0" applyNumberFormat="1" applyFont="1" applyFill="1" applyBorder="1" applyAlignment="1">
      <alignment horizontal="right" vertical="center" wrapText="1"/>
    </xf>
    <xf numFmtId="3" fontId="51" fillId="0" borderId="36" xfId="1" applyNumberFormat="1" applyFont="1" applyBorder="1" applyAlignment="1">
      <alignment vertical="center" wrapText="1"/>
    </xf>
    <xf numFmtId="3" fontId="51" fillId="3" borderId="0" xfId="1" applyNumberFormat="1" applyFont="1" applyFill="1" applyBorder="1" applyAlignment="1">
      <alignment vertical="center" wrapText="1"/>
    </xf>
    <xf numFmtId="3" fontId="51" fillId="0" borderId="0" xfId="1" applyNumberFormat="1" applyFont="1" applyBorder="1" applyAlignment="1">
      <alignment vertical="center" wrapText="1"/>
    </xf>
    <xf numFmtId="3" fontId="51" fillId="3" borderId="14" xfId="1" applyNumberFormat="1" applyFont="1" applyFill="1" applyBorder="1" applyAlignment="1">
      <alignment vertical="center" wrapText="1"/>
    </xf>
    <xf numFmtId="3" fontId="51" fillId="6" borderId="0" xfId="1" applyNumberFormat="1" applyFont="1" applyFill="1" applyBorder="1" applyAlignment="1">
      <alignment vertical="center" wrapText="1"/>
    </xf>
    <xf numFmtId="3" fontId="51" fillId="0" borderId="17" xfId="1" applyNumberFormat="1" applyFont="1" applyBorder="1" applyAlignment="1">
      <alignment vertical="center" wrapText="1"/>
    </xf>
    <xf numFmtId="3" fontId="51" fillId="3" borderId="19" xfId="1" applyNumberFormat="1" applyFont="1" applyFill="1" applyBorder="1" applyAlignment="1">
      <alignment vertical="center" wrapText="1"/>
    </xf>
    <xf numFmtId="3" fontId="51" fillId="0" borderId="19" xfId="1" applyNumberFormat="1" applyFont="1" applyBorder="1" applyAlignment="1">
      <alignment vertical="center" wrapText="1"/>
    </xf>
    <xf numFmtId="3" fontId="51" fillId="3" borderId="20" xfId="1" applyNumberFormat="1" applyFont="1" applyFill="1" applyBorder="1" applyAlignment="1">
      <alignment vertical="center" wrapText="1"/>
    </xf>
    <xf numFmtId="3" fontId="51" fillId="6" borderId="17" xfId="1" applyNumberFormat="1" applyFont="1" applyFill="1" applyBorder="1" applyAlignment="1">
      <alignment vertical="center" wrapText="1"/>
    </xf>
    <xf numFmtId="3" fontId="51" fillId="6" borderId="19" xfId="1" applyNumberFormat="1" applyFont="1" applyFill="1" applyBorder="1" applyAlignment="1">
      <alignment vertical="center" wrapText="1"/>
    </xf>
    <xf numFmtId="3" fontId="51" fillId="6" borderId="80" xfId="1" applyNumberFormat="1" applyFont="1" applyFill="1" applyBorder="1" applyAlignment="1">
      <alignment vertical="center" wrapText="1"/>
    </xf>
    <xf numFmtId="3" fontId="51" fillId="3" borderId="0" xfId="1" applyNumberFormat="1" applyFont="1" applyFill="1" applyBorder="1" applyAlignment="1">
      <alignment horizontal="right" vertical="center" wrapText="1"/>
    </xf>
    <xf numFmtId="3" fontId="51" fillId="0" borderId="0" xfId="1" applyNumberFormat="1" applyFont="1" applyBorder="1" applyAlignment="1">
      <alignment horizontal="right" vertical="center" wrapText="1"/>
    </xf>
    <xf numFmtId="165" fontId="51" fillId="6" borderId="51" xfId="405" applyNumberFormat="1" applyFont="1" applyFill="1" applyBorder="1" applyAlignment="1">
      <alignment vertical="center" wrapText="1"/>
    </xf>
    <xf numFmtId="165" fontId="51" fillId="0" borderId="26" xfId="405" applyNumberFormat="1" applyFont="1" applyFill="1" applyBorder="1" applyAlignment="1">
      <alignment vertical="center" wrapText="1"/>
    </xf>
    <xf numFmtId="165" fontId="51" fillId="3" borderId="22" xfId="405" applyNumberFormat="1" applyFont="1" applyFill="1" applyBorder="1" applyAlignment="1">
      <alignment vertical="center" wrapText="1"/>
    </xf>
    <xf numFmtId="165" fontId="51" fillId="0" borderId="22" xfId="405" applyNumberFormat="1" applyFont="1" applyFill="1" applyBorder="1" applyAlignment="1">
      <alignment vertical="center" wrapText="1"/>
    </xf>
    <xf numFmtId="165" fontId="51" fillId="6" borderId="26" xfId="405" applyNumberFormat="1" applyFont="1" applyFill="1" applyBorder="1" applyAlignment="1">
      <alignment vertical="center" wrapText="1"/>
    </xf>
    <xf numFmtId="165" fontId="51" fillId="6" borderId="22" xfId="405" applyNumberFormat="1" applyFont="1" applyFill="1" applyBorder="1" applyAlignment="1">
      <alignment vertical="center" wrapText="1"/>
    </xf>
    <xf numFmtId="165" fontId="51" fillId="3" borderId="22" xfId="405" applyNumberFormat="1" applyFont="1" applyFill="1" applyBorder="1" applyAlignment="1">
      <alignment horizontal="right" vertical="center" wrapText="1"/>
    </xf>
    <xf numFmtId="165" fontId="51" fillId="0" borderId="22" xfId="405" applyNumberFormat="1" applyFont="1" applyFill="1" applyBorder="1" applyAlignment="1">
      <alignment horizontal="right" vertical="center" wrapText="1"/>
    </xf>
    <xf numFmtId="165" fontId="51" fillId="0" borderId="12" xfId="405" applyNumberFormat="1" applyFont="1" applyFill="1" applyBorder="1" applyAlignment="1">
      <alignment horizontal="right" vertical="center" wrapText="1"/>
    </xf>
    <xf numFmtId="3" fontId="74" fillId="3" borderId="0" xfId="1" applyNumberFormat="1" applyFont="1" applyFill="1" applyBorder="1" applyAlignment="1">
      <alignment horizontal="right" vertical="center" wrapText="1"/>
    </xf>
    <xf numFmtId="165" fontId="74" fillId="3" borderId="22" xfId="405" applyNumberFormat="1" applyFont="1" applyFill="1" applyBorder="1" applyAlignment="1">
      <alignment horizontal="right" vertical="center" wrapText="1"/>
    </xf>
    <xf numFmtId="3" fontId="51" fillId="0" borderId="17" xfId="0" applyNumberFormat="1" applyFont="1" applyBorder="1" applyAlignment="1">
      <alignment horizontal="right" vertical="center" wrapText="1"/>
    </xf>
    <xf numFmtId="3" fontId="51" fillId="3" borderId="19" xfId="0" applyNumberFormat="1" applyFont="1" applyFill="1" applyBorder="1" applyAlignment="1">
      <alignment horizontal="right" vertical="center" wrapText="1"/>
    </xf>
    <xf numFmtId="3" fontId="51" fillId="0" borderId="19" xfId="0" applyNumberFormat="1" applyFont="1" applyBorder="1" applyAlignment="1">
      <alignment horizontal="right" vertical="center" wrapText="1"/>
    </xf>
    <xf numFmtId="3" fontId="51" fillId="6" borderId="17" xfId="0" applyNumberFormat="1" applyFont="1" applyFill="1" applyBorder="1" applyAlignment="1">
      <alignment horizontal="right" vertical="center" wrapText="1"/>
    </xf>
    <xf numFmtId="3" fontId="51" fillId="6" borderId="19" xfId="0" applyNumberFormat="1" applyFont="1" applyFill="1" applyBorder="1" applyAlignment="1">
      <alignment horizontal="right" vertical="center" wrapText="1"/>
    </xf>
    <xf numFmtId="3" fontId="51" fillId="6" borderId="80" xfId="0" applyNumberFormat="1" applyFont="1" applyFill="1" applyBorder="1" applyAlignment="1">
      <alignment horizontal="right" vertical="center" wrapText="1"/>
    </xf>
    <xf numFmtId="165" fontId="51" fillId="0" borderId="26" xfId="400" applyNumberFormat="1" applyFont="1" applyFill="1" applyBorder="1" applyAlignment="1">
      <alignment horizontal="right" vertical="center" wrapText="1"/>
    </xf>
    <xf numFmtId="165" fontId="51" fillId="3" borderId="22" xfId="400" applyNumberFormat="1" applyFont="1" applyFill="1" applyBorder="1" applyAlignment="1">
      <alignment horizontal="right" vertical="center" wrapText="1"/>
    </xf>
    <xf numFmtId="165" fontId="51" fillId="0" borderId="22" xfId="400" applyNumberFormat="1" applyFont="1" applyFill="1" applyBorder="1" applyAlignment="1">
      <alignment horizontal="right" vertical="center" wrapText="1"/>
    </xf>
    <xf numFmtId="165" fontId="51" fillId="6" borderId="26" xfId="400" applyNumberFormat="1" applyFont="1" applyFill="1" applyBorder="1" applyAlignment="1">
      <alignment horizontal="right" vertical="center" wrapText="1"/>
    </xf>
    <xf numFmtId="165" fontId="51" fillId="6" borderId="22" xfId="400" applyNumberFormat="1" applyFont="1" applyFill="1" applyBorder="1" applyAlignment="1">
      <alignment horizontal="right" vertical="center" wrapText="1"/>
    </xf>
    <xf numFmtId="165" fontId="51" fillId="6" borderId="51" xfId="400" applyNumberFormat="1" applyFont="1" applyFill="1" applyBorder="1" applyAlignment="1">
      <alignment horizontal="right" vertical="center" wrapText="1"/>
    </xf>
    <xf numFmtId="165" fontId="48" fillId="0" borderId="22" xfId="400" applyNumberFormat="1" applyFont="1" applyFill="1" applyBorder="1" applyAlignment="1">
      <alignment horizontal="right" vertical="center" wrapText="1"/>
    </xf>
    <xf numFmtId="0" fontId="70" fillId="7" borderId="11" xfId="0" applyFont="1" applyFill="1" applyBorder="1" applyAlignment="1">
      <alignment horizontal="center" vertical="center" wrapText="1"/>
    </xf>
    <xf numFmtId="165" fontId="51" fillId="6" borderId="51" xfId="400" applyNumberFormat="1" applyFont="1" applyFill="1" applyBorder="1" applyAlignment="1">
      <alignment vertical="center" wrapText="1"/>
    </xf>
    <xf numFmtId="165" fontId="51" fillId="0" borderId="26" xfId="400" applyNumberFormat="1" applyFont="1" applyFill="1" applyBorder="1" applyAlignment="1">
      <alignment vertical="center" wrapText="1"/>
    </xf>
    <xf numFmtId="165" fontId="51" fillId="3" borderId="22" xfId="400" applyNumberFormat="1" applyFont="1" applyFill="1" applyBorder="1" applyAlignment="1">
      <alignment vertical="center" wrapText="1"/>
    </xf>
    <xf numFmtId="165" fontId="51" fillId="0" borderId="22" xfId="400" applyNumberFormat="1" applyFont="1" applyFill="1" applyBorder="1" applyAlignment="1">
      <alignment vertical="center" wrapText="1"/>
    </xf>
    <xf numFmtId="165" fontId="51" fillId="6" borderId="26" xfId="400" applyNumberFormat="1" applyFont="1" applyFill="1" applyBorder="1" applyAlignment="1">
      <alignment vertical="center" wrapText="1"/>
    </xf>
    <xf numFmtId="165" fontId="51" fillId="6" borderId="22" xfId="400" applyNumberFormat="1" applyFont="1" applyFill="1" applyBorder="1" applyAlignment="1">
      <alignment vertical="center" wrapText="1"/>
    </xf>
    <xf numFmtId="165" fontId="51" fillId="3" borderId="31" xfId="400" applyNumberFormat="1" applyFont="1" applyFill="1" applyBorder="1" applyAlignment="1">
      <alignment vertical="center" wrapText="1"/>
    </xf>
    <xf numFmtId="3" fontId="51" fillId="6" borderId="45" xfId="0" applyNumberFormat="1" applyFont="1" applyFill="1" applyBorder="1" applyAlignment="1">
      <alignment horizontal="right" vertical="center" wrapText="1"/>
    </xf>
    <xf numFmtId="3" fontId="51" fillId="0" borderId="18" xfId="0" applyNumberFormat="1" applyFont="1" applyBorder="1" applyAlignment="1">
      <alignment horizontal="right" vertical="center" wrapText="1"/>
    </xf>
    <xf numFmtId="3" fontId="51" fillId="3" borderId="18" xfId="0" applyNumberFormat="1" applyFont="1" applyFill="1" applyBorder="1" applyAlignment="1">
      <alignment horizontal="right" vertical="center" wrapText="1"/>
    </xf>
    <xf numFmtId="3" fontId="51" fillId="0" borderId="16" xfId="0" applyNumberFormat="1" applyFont="1" applyBorder="1" applyAlignment="1">
      <alignment horizontal="right" vertical="center" wrapText="1"/>
    </xf>
    <xf numFmtId="3" fontId="51" fillId="6" borderId="96" xfId="5" applyNumberFormat="1" applyFont="1" applyFill="1" applyBorder="1" applyAlignment="1">
      <alignment horizontal="right" vertical="center" wrapText="1"/>
    </xf>
    <xf numFmtId="3" fontId="51" fillId="6" borderId="94" xfId="0" applyNumberFormat="1" applyFont="1" applyFill="1" applyBorder="1" applyAlignment="1">
      <alignment horizontal="right" vertical="center" wrapText="1"/>
    </xf>
    <xf numFmtId="3" fontId="51" fillId="6" borderId="45" xfId="5" applyNumberFormat="1" applyFont="1" applyFill="1" applyBorder="1" applyAlignment="1">
      <alignment horizontal="right" vertical="center" wrapText="1"/>
    </xf>
    <xf numFmtId="3" fontId="51" fillId="3" borderId="80" xfId="0" applyNumberFormat="1" applyFont="1" applyFill="1" applyBorder="1" applyAlignment="1">
      <alignment horizontal="right" vertical="center" wrapText="1"/>
    </xf>
    <xf numFmtId="2" fontId="70" fillId="7" borderId="20" xfId="397" applyNumberFormat="1" applyFont="1" applyFill="1" applyBorder="1" applyAlignment="1">
      <alignment horizontal="center" vertical="center" wrapText="1"/>
    </xf>
    <xf numFmtId="0" fontId="59" fillId="9" borderId="84" xfId="397" applyFont="1" applyFill="1" applyBorder="1" applyAlignment="1">
      <alignment horizontal="center" vertical="center" wrapText="1"/>
    </xf>
    <xf numFmtId="0" fontId="59" fillId="9" borderId="13" xfId="397" applyFont="1" applyFill="1" applyBorder="1" applyAlignment="1">
      <alignment horizontal="center" vertical="center" wrapText="1"/>
    </xf>
    <xf numFmtId="0" fontId="59" fillId="9" borderId="2" xfId="397" applyFont="1" applyFill="1" applyBorder="1" applyAlignment="1">
      <alignment horizontal="center" vertical="center" wrapText="1"/>
    </xf>
    <xf numFmtId="0" fontId="59" fillId="9" borderId="39" xfId="397" applyFont="1" applyFill="1" applyBorder="1" applyAlignment="1">
      <alignment horizontal="center" vertical="center" wrapText="1"/>
    </xf>
    <xf numFmtId="0" fontId="59" fillId="9" borderId="74" xfId="397" applyFont="1" applyFill="1" applyBorder="1" applyAlignment="1">
      <alignment horizontal="center" vertical="center" wrapText="1"/>
    </xf>
    <xf numFmtId="0" fontId="51" fillId="6" borderId="46" xfId="0" applyFont="1" applyFill="1" applyBorder="1" applyAlignment="1">
      <alignment vertical="center" wrapText="1"/>
    </xf>
    <xf numFmtId="3" fontId="51" fillId="6" borderId="46" xfId="0" applyNumberFormat="1" applyFont="1" applyFill="1" applyBorder="1" applyAlignment="1">
      <alignment horizontal="right" vertical="center" wrapText="1"/>
    </xf>
    <xf numFmtId="3" fontId="51" fillId="6" borderId="3" xfId="5" applyNumberFormat="1" applyFont="1" applyFill="1" applyBorder="1" applyAlignment="1">
      <alignment horizontal="right" vertical="center" wrapText="1"/>
    </xf>
    <xf numFmtId="3" fontId="51" fillId="6" borderId="6" xfId="0" applyNumberFormat="1" applyFont="1" applyFill="1" applyBorder="1" applyAlignment="1">
      <alignment horizontal="right" vertical="center" wrapText="1"/>
    </xf>
    <xf numFmtId="3" fontId="51" fillId="6" borderId="40" xfId="5" applyNumberFormat="1" applyFont="1" applyFill="1" applyBorder="1" applyAlignment="1">
      <alignment horizontal="right" vertical="center" wrapText="1"/>
    </xf>
    <xf numFmtId="3" fontId="51" fillId="6" borderId="46" xfId="5" applyNumberFormat="1" applyFont="1" applyFill="1" applyBorder="1" applyAlignment="1">
      <alignment horizontal="right" vertical="center" wrapText="1"/>
    </xf>
    <xf numFmtId="3" fontId="51" fillId="6" borderId="3" xfId="0" applyNumberFormat="1" applyFont="1" applyFill="1" applyBorder="1" applyAlignment="1">
      <alignment horizontal="right" vertical="center" wrapText="1"/>
    </xf>
    <xf numFmtId="3" fontId="51" fillId="6" borderId="8" xfId="5" applyNumberFormat="1" applyFont="1" applyFill="1" applyBorder="1" applyAlignment="1">
      <alignment horizontal="right" vertical="center" wrapText="1"/>
    </xf>
    <xf numFmtId="3" fontId="51" fillId="6" borderId="74" xfId="0" applyNumberFormat="1" applyFont="1" applyFill="1" applyBorder="1" applyAlignment="1">
      <alignment horizontal="right" vertical="center" wrapText="1"/>
    </xf>
    <xf numFmtId="3" fontId="51" fillId="3" borderId="20" xfId="0" applyNumberFormat="1" applyFont="1" applyFill="1" applyBorder="1" applyAlignment="1">
      <alignment horizontal="right" vertical="center" wrapText="1"/>
    </xf>
    <xf numFmtId="167" fontId="51" fillId="0" borderId="26" xfId="0" applyNumberFormat="1" applyFont="1" applyBorder="1" applyAlignment="1">
      <alignment horizontal="right" vertical="center" wrapText="1"/>
    </xf>
    <xf numFmtId="167" fontId="51" fillId="3" borderId="22" xfId="0" applyNumberFormat="1" applyFont="1" applyFill="1" applyBorder="1" applyAlignment="1">
      <alignment horizontal="right" vertical="center" wrapText="1"/>
    </xf>
    <xf numFmtId="167" fontId="51" fillId="0" borderId="22" xfId="0" applyNumberFormat="1" applyFont="1" applyBorder="1" applyAlignment="1">
      <alignment horizontal="right" vertical="center" wrapText="1"/>
    </xf>
    <xf numFmtId="167" fontId="51" fillId="6" borderId="26" xfId="0" applyNumberFormat="1" applyFont="1" applyFill="1" applyBorder="1" applyAlignment="1">
      <alignment horizontal="right" vertical="center" wrapText="1"/>
    </xf>
    <xf numFmtId="167" fontId="51" fillId="6" borderId="22" xfId="0" applyNumberFormat="1" applyFont="1" applyFill="1" applyBorder="1" applyAlignment="1">
      <alignment horizontal="right" vertical="center" wrapText="1"/>
    </xf>
    <xf numFmtId="167" fontId="51" fillId="6" borderId="51" xfId="5" applyNumberFormat="1" applyFont="1" applyFill="1" applyBorder="1" applyAlignment="1">
      <alignment horizontal="right" vertical="center" wrapText="1"/>
    </xf>
    <xf numFmtId="0" fontId="52" fillId="0" borderId="0" xfId="1" applyFont="1" applyAlignment="1">
      <alignment vertical="center"/>
    </xf>
    <xf numFmtId="49" fontId="39" fillId="5" borderId="0" xfId="0" applyNumberFormat="1" applyFont="1" applyFill="1" applyBorder="1" applyAlignment="1">
      <alignment vertical="center" wrapText="1"/>
    </xf>
    <xf numFmtId="49" fontId="39" fillId="5" borderId="2" xfId="0" applyNumberFormat="1" applyFont="1" applyFill="1" applyBorder="1" applyAlignment="1">
      <alignment vertical="center" wrapText="1"/>
    </xf>
    <xf numFmtId="49" fontId="39" fillId="5" borderId="1" xfId="0" applyNumberFormat="1" applyFont="1" applyFill="1" applyBorder="1" applyAlignment="1">
      <alignment vertical="center" wrapText="1"/>
    </xf>
    <xf numFmtId="0" fontId="59" fillId="9" borderId="3" xfId="397" applyFont="1" applyFill="1" applyBorder="1" applyAlignment="1">
      <alignment horizontal="center" vertical="center" wrapText="1"/>
    </xf>
    <xf numFmtId="0" fontId="59" fillId="9" borderId="74" xfId="397" applyFont="1" applyFill="1" applyBorder="1" applyAlignment="1">
      <alignment horizontal="center" vertical="center" wrapText="1"/>
    </xf>
    <xf numFmtId="165" fontId="51" fillId="11" borderId="5" xfId="400" applyNumberFormat="1" applyFont="1" applyFill="1" applyBorder="1" applyAlignment="1">
      <alignment vertical="center" wrapText="1"/>
    </xf>
    <xf numFmtId="0" fontId="59" fillId="9" borderId="40" xfId="397" applyFont="1" applyFill="1" applyBorder="1" applyAlignment="1">
      <alignment horizontal="center" vertical="center" wrapText="1"/>
    </xf>
    <xf numFmtId="0" fontId="59" fillId="9" borderId="8" xfId="397" applyFont="1" applyFill="1" applyBorder="1" applyAlignment="1">
      <alignment horizontal="center" vertical="center" wrapText="1"/>
    </xf>
    <xf numFmtId="0" fontId="59" fillId="9" borderId="4" xfId="397" applyFont="1" applyFill="1" applyBorder="1" applyAlignment="1">
      <alignment horizontal="center" vertical="center" wrapText="1"/>
    </xf>
    <xf numFmtId="49" fontId="40" fillId="6" borderId="2" xfId="0" applyNumberFormat="1" applyFont="1" applyFill="1" applyBorder="1" applyAlignment="1">
      <alignment horizontal="center" vertical="center"/>
    </xf>
    <xf numFmtId="49" fontId="39" fillId="11" borderId="1" xfId="0" applyNumberFormat="1" applyFont="1" applyFill="1" applyBorder="1" applyAlignment="1">
      <alignment vertical="center" wrapText="1"/>
    </xf>
    <xf numFmtId="0" fontId="39" fillId="11" borderId="1" xfId="0" applyFont="1" applyFill="1" applyBorder="1" applyAlignment="1">
      <alignment horizontal="center" vertical="center" wrapText="1"/>
    </xf>
    <xf numFmtId="49" fontId="39" fillId="11" borderId="2" xfId="0" applyNumberFormat="1" applyFont="1" applyFill="1" applyBorder="1" applyAlignment="1">
      <alignment vertical="center" wrapText="1"/>
    </xf>
    <xf numFmtId="0" fontId="39" fillId="11" borderId="2" xfId="0" applyFont="1" applyFill="1" applyBorder="1" applyAlignment="1">
      <alignment horizontal="center" vertical="center" wrapText="1"/>
    </xf>
    <xf numFmtId="0" fontId="39" fillId="11" borderId="0" xfId="0" applyFont="1" applyFill="1" applyBorder="1" applyAlignment="1">
      <alignment horizontal="center" vertical="center" wrapText="1"/>
    </xf>
    <xf numFmtId="0" fontId="39" fillId="5" borderId="0" xfId="0" applyFont="1" applyFill="1" applyBorder="1" applyAlignment="1">
      <alignment horizontal="center" vertical="center" wrapText="1"/>
    </xf>
    <xf numFmtId="0" fontId="39" fillId="5" borderId="2" xfId="0" applyFont="1" applyFill="1" applyBorder="1" applyAlignment="1">
      <alignment horizontal="center" vertical="center" wrapText="1"/>
    </xf>
    <xf numFmtId="0" fontId="39" fillId="5" borderId="12" xfId="0" applyFont="1" applyFill="1" applyBorder="1" applyAlignment="1">
      <alignment horizontal="center" vertical="center" wrapText="1"/>
    </xf>
    <xf numFmtId="0" fontId="39" fillId="11" borderId="7" xfId="276" applyFont="1" applyFill="1" applyBorder="1" applyAlignment="1">
      <alignment horizontal="center" vertical="center" wrapText="1"/>
    </xf>
    <xf numFmtId="0" fontId="39" fillId="11" borderId="83" xfId="276" applyFont="1" applyFill="1" applyBorder="1" applyAlignment="1">
      <alignment horizontal="center" vertical="center" wrapText="1"/>
    </xf>
    <xf numFmtId="49" fontId="39" fillId="5" borderId="5" xfId="0" applyNumberFormat="1" applyFont="1" applyFill="1" applyBorder="1" applyAlignment="1">
      <alignment horizontal="center" vertical="center" wrapText="1"/>
    </xf>
    <xf numFmtId="49" fontId="39" fillId="5" borderId="5" xfId="276" applyNumberFormat="1" applyFont="1" applyFill="1" applyBorder="1" applyAlignment="1">
      <alignment horizontal="center" vertical="center" wrapText="1"/>
    </xf>
    <xf numFmtId="0" fontId="39" fillId="11" borderId="7" xfId="0" applyFont="1" applyFill="1" applyBorder="1" applyAlignment="1">
      <alignment horizontal="center" vertical="center" wrapText="1"/>
    </xf>
    <xf numFmtId="0" fontId="39" fillId="11" borderId="83" xfId="0" applyFont="1" applyFill="1" applyBorder="1" applyAlignment="1">
      <alignment horizontal="center" vertical="center" wrapText="1"/>
    </xf>
    <xf numFmtId="0" fontId="39" fillId="6" borderId="6" xfId="0" applyFont="1" applyFill="1" applyBorder="1" applyAlignment="1">
      <alignment horizontal="center" vertical="center" wrapText="1"/>
    </xf>
    <xf numFmtId="0" fontId="39" fillId="11" borderId="43" xfId="0" applyFont="1" applyFill="1" applyBorder="1" applyAlignment="1">
      <alignment horizontal="center" vertical="center" wrapText="1"/>
    </xf>
    <xf numFmtId="0" fontId="39" fillId="11" borderId="81" xfId="0" applyFont="1" applyFill="1" applyBorder="1" applyAlignment="1">
      <alignment horizontal="center" vertical="center" wrapText="1"/>
    </xf>
    <xf numFmtId="0" fontId="39" fillId="5" borderId="21" xfId="0" applyFont="1" applyFill="1" applyBorder="1" applyAlignment="1">
      <alignment horizontal="center" vertical="center" wrapText="1"/>
    </xf>
    <xf numFmtId="0" fontId="39" fillId="5" borderId="81" xfId="0" applyFont="1" applyFill="1" applyBorder="1" applyAlignment="1">
      <alignment horizontal="center" vertical="center" wrapText="1"/>
    </xf>
    <xf numFmtId="49" fontId="39" fillId="5" borderId="7" xfId="276" applyNumberFormat="1" applyFont="1" applyFill="1" applyBorder="1" applyAlignment="1">
      <alignment horizontal="center" vertical="center" wrapText="1"/>
    </xf>
    <xf numFmtId="0" fontId="39" fillId="5" borderId="1" xfId="0" applyFont="1" applyFill="1" applyBorder="1" applyAlignment="1">
      <alignment horizontal="center" vertical="center" wrapText="1"/>
    </xf>
    <xf numFmtId="0" fontId="39" fillId="5" borderId="43" xfId="0" applyFont="1" applyFill="1" applyBorder="1" applyAlignment="1">
      <alignment horizontal="center" vertical="center" wrapText="1"/>
    </xf>
    <xf numFmtId="0" fontId="39" fillId="5" borderId="83" xfId="276" applyFont="1" applyFill="1" applyBorder="1" applyAlignment="1">
      <alignment horizontal="center" vertical="center" wrapText="1"/>
    </xf>
    <xf numFmtId="0" fontId="0" fillId="0" borderId="0" xfId="0" applyBorder="1" applyAlignment="1">
      <alignment vertical="center"/>
    </xf>
    <xf numFmtId="49" fontId="40" fillId="3" borderId="6" xfId="0" applyNumberFormat="1" applyFont="1" applyFill="1" applyBorder="1" applyAlignment="1">
      <alignment horizontal="center" vertical="center"/>
    </xf>
    <xf numFmtId="49" fontId="40" fillId="5" borderId="6" xfId="0" applyNumberFormat="1" applyFont="1" applyFill="1" applyBorder="1" applyAlignment="1">
      <alignment horizontal="center" vertical="center"/>
    </xf>
    <xf numFmtId="49" fontId="40" fillId="6" borderId="6" xfId="0" applyNumberFormat="1" applyFont="1" applyFill="1" applyBorder="1" applyAlignment="1">
      <alignment horizontal="center" vertical="center"/>
    </xf>
    <xf numFmtId="49" fontId="40" fillId="11" borderId="6" xfId="0" applyNumberFormat="1" applyFont="1" applyFill="1" applyBorder="1" applyAlignment="1">
      <alignment horizontal="center" vertical="center"/>
    </xf>
    <xf numFmtId="49" fontId="39" fillId="11" borderId="3" xfId="0" applyNumberFormat="1" applyFont="1" applyFill="1" applyBorder="1" applyAlignment="1">
      <alignment vertical="center" wrapText="1"/>
    </xf>
    <xf numFmtId="49" fontId="39" fillId="11" borderId="8" xfId="0" applyNumberFormat="1" applyFont="1" applyFill="1" applyBorder="1" applyAlignment="1">
      <alignment horizontal="left" vertical="center" wrapText="1"/>
    </xf>
    <xf numFmtId="0" fontId="39" fillId="11" borderId="3" xfId="0" applyFont="1" applyFill="1" applyBorder="1" applyAlignment="1">
      <alignment horizontal="center" vertical="center" wrapText="1"/>
    </xf>
    <xf numFmtId="0" fontId="39" fillId="11" borderId="8"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12" fillId="0" borderId="18" xfId="0" applyFont="1" applyBorder="1" applyAlignment="1">
      <alignment vertical="center"/>
    </xf>
    <xf numFmtId="0" fontId="41" fillId="11" borderId="7" xfId="0" applyFont="1" applyFill="1" applyBorder="1" applyAlignment="1">
      <alignment vertical="center" wrapText="1"/>
    </xf>
    <xf numFmtId="0" fontId="41" fillId="11" borderId="83" xfId="0" applyFont="1" applyFill="1" applyBorder="1" applyAlignment="1">
      <alignment vertical="center" wrapText="1"/>
    </xf>
    <xf numFmtId="49" fontId="40" fillId="11" borderId="29" xfId="0" applyNumberFormat="1" applyFont="1" applyFill="1" applyBorder="1" applyAlignment="1">
      <alignment horizontal="center" vertical="center"/>
    </xf>
    <xf numFmtId="49" fontId="39" fillId="11" borderId="85" xfId="0" applyNumberFormat="1" applyFont="1" applyFill="1" applyBorder="1" applyAlignment="1">
      <alignment vertical="center" wrapText="1"/>
    </xf>
    <xf numFmtId="49" fontId="39" fillId="11" borderId="89" xfId="0" applyNumberFormat="1" applyFont="1" applyFill="1" applyBorder="1" applyAlignment="1">
      <alignment horizontal="center" vertical="center" wrapText="1"/>
    </xf>
    <xf numFmtId="0" fontId="41" fillId="11" borderId="79" xfId="0" applyFont="1" applyFill="1" applyBorder="1" applyAlignment="1">
      <alignment horizontal="center" vertical="center"/>
    </xf>
    <xf numFmtId="0" fontId="41" fillId="11" borderId="89" xfId="0" applyFont="1" applyFill="1" applyBorder="1" applyAlignment="1">
      <alignment horizontal="center" vertical="center"/>
    </xf>
    <xf numFmtId="0" fontId="41" fillId="11" borderId="79" xfId="0" applyFont="1" applyFill="1" applyBorder="1" applyAlignment="1">
      <alignment horizontal="center" vertical="center" wrapText="1"/>
    </xf>
    <xf numFmtId="0" fontId="41" fillId="11" borderId="89" xfId="0" applyFont="1" applyFill="1" applyBorder="1" applyAlignment="1">
      <alignment horizontal="center" vertical="center" wrapText="1"/>
    </xf>
    <xf numFmtId="49" fontId="79" fillId="5" borderId="87" xfId="276" applyNumberFormat="1" applyFont="1" applyFill="1" applyBorder="1" applyAlignment="1">
      <alignment horizontal="left" vertical="center" wrapText="1"/>
    </xf>
    <xf numFmtId="0" fontId="79" fillId="11" borderId="85" xfId="276" applyFont="1" applyFill="1" applyBorder="1" applyAlignment="1">
      <alignment horizontal="left" vertical="center"/>
    </xf>
    <xf numFmtId="49" fontId="79" fillId="3" borderId="87" xfId="276" applyNumberFormat="1" applyFont="1" applyFill="1" applyBorder="1" applyAlignment="1">
      <alignment horizontal="left" vertical="center" wrapText="1"/>
    </xf>
    <xf numFmtId="0" fontId="79" fillId="6" borderId="87" xfId="276" applyFont="1" applyFill="1" applyBorder="1" applyAlignment="1">
      <alignment horizontal="left" vertical="center" wrapText="1"/>
    </xf>
    <xf numFmtId="0" fontId="79" fillId="5" borderId="88" xfId="276" applyFont="1" applyFill="1" applyBorder="1" applyAlignment="1">
      <alignment horizontal="left" vertical="center" wrapText="1"/>
    </xf>
    <xf numFmtId="49" fontId="79" fillId="5" borderId="12" xfId="276" applyNumberFormat="1" applyFont="1" applyFill="1" applyBorder="1" applyAlignment="1">
      <alignment horizontal="left" vertical="center" wrapText="1"/>
    </xf>
    <xf numFmtId="0" fontId="79" fillId="5" borderId="4" xfId="276" applyFont="1" applyFill="1" applyBorder="1" applyAlignment="1">
      <alignment horizontal="left" vertical="center" wrapText="1"/>
    </xf>
    <xf numFmtId="0" fontId="79" fillId="11" borderId="87" xfId="276" applyFont="1" applyFill="1" applyBorder="1" applyAlignment="1">
      <alignment vertical="center"/>
    </xf>
    <xf numFmtId="49" fontId="79" fillId="6" borderId="87" xfId="276" applyNumberFormat="1" applyFont="1" applyFill="1" applyBorder="1" applyAlignment="1">
      <alignment horizontal="left" vertical="center" wrapText="1"/>
    </xf>
    <xf numFmtId="49" fontId="39" fillId="6" borderId="8" xfId="0" applyNumberFormat="1" applyFont="1" applyFill="1" applyBorder="1" applyAlignment="1">
      <alignment vertical="center" wrapText="1"/>
    </xf>
    <xf numFmtId="49" fontId="79" fillId="11" borderId="7" xfId="276" applyNumberFormat="1" applyFont="1" applyFill="1" applyBorder="1" applyAlignment="1">
      <alignment horizontal="left" vertical="center" wrapText="1"/>
    </xf>
    <xf numFmtId="49" fontId="79" fillId="11" borderId="83" xfId="276" applyNumberFormat="1" applyFont="1" applyFill="1" applyBorder="1" applyAlignment="1">
      <alignment horizontal="left" vertical="center" wrapText="1"/>
    </xf>
    <xf numFmtId="49" fontId="39" fillId="5" borderId="5" xfId="0" applyNumberFormat="1" applyFont="1" applyFill="1" applyBorder="1" applyAlignment="1">
      <alignment vertical="center" wrapText="1"/>
    </xf>
    <xf numFmtId="49" fontId="39" fillId="5" borderId="83" xfId="0" applyNumberFormat="1" applyFont="1" applyFill="1" applyBorder="1" applyAlignment="1">
      <alignment vertical="center" wrapText="1"/>
    </xf>
    <xf numFmtId="49" fontId="39" fillId="11" borderId="8" xfId="0" applyNumberFormat="1" applyFont="1" applyFill="1" applyBorder="1" applyAlignment="1">
      <alignment vertical="center" wrapText="1"/>
    </xf>
    <xf numFmtId="49" fontId="79" fillId="5" borderId="7" xfId="276" applyNumberFormat="1" applyFont="1" applyFill="1" applyBorder="1" applyAlignment="1">
      <alignment vertical="center" wrapText="1"/>
    </xf>
    <xf numFmtId="49" fontId="79" fillId="5" borderId="5" xfId="276" applyNumberFormat="1" applyFont="1" applyFill="1" applyBorder="1" applyAlignment="1">
      <alignment vertical="center" wrapText="1"/>
    </xf>
    <xf numFmtId="0" fontId="79" fillId="5" borderId="5" xfId="276" applyFont="1" applyFill="1" applyBorder="1" applyAlignment="1">
      <alignment vertical="center" wrapText="1"/>
    </xf>
    <xf numFmtId="49" fontId="79" fillId="5" borderId="83" xfId="276" applyNumberFormat="1" applyFont="1" applyFill="1" applyBorder="1" applyAlignment="1">
      <alignment vertical="center" wrapText="1"/>
    </xf>
    <xf numFmtId="49" fontId="39" fillId="3" borderId="8" xfId="0" applyNumberFormat="1" applyFont="1" applyFill="1" applyBorder="1" applyAlignment="1">
      <alignment vertical="center" wrapText="1"/>
    </xf>
    <xf numFmtId="49" fontId="39" fillId="6" borderId="5" xfId="0" applyNumberFormat="1" applyFont="1" applyFill="1" applyBorder="1" applyAlignment="1">
      <alignment vertical="center" wrapText="1"/>
    </xf>
    <xf numFmtId="0" fontId="79" fillId="11" borderId="7" xfId="276" applyFont="1" applyFill="1" applyBorder="1" applyAlignment="1">
      <alignment vertical="center" wrapText="1"/>
    </xf>
    <xf numFmtId="0" fontId="79" fillId="11" borderId="83" xfId="276" applyFont="1" applyFill="1" applyBorder="1" applyAlignment="1">
      <alignment vertical="center" wrapText="1"/>
    </xf>
    <xf numFmtId="49" fontId="39" fillId="5" borderId="8" xfId="0" applyNumberFormat="1" applyFont="1" applyFill="1" applyBorder="1" applyAlignment="1">
      <alignment vertical="center" wrapText="1"/>
    </xf>
    <xf numFmtId="49" fontId="39" fillId="11" borderId="89" xfId="0" applyNumberFormat="1" applyFont="1" applyFill="1" applyBorder="1" applyAlignment="1">
      <alignment vertical="center" wrapText="1"/>
    </xf>
    <xf numFmtId="0" fontId="86" fillId="0" borderId="0" xfId="276" applyFont="1" applyAlignment="1">
      <alignment vertical="center"/>
    </xf>
    <xf numFmtId="0" fontId="54"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center"/>
    </xf>
    <xf numFmtId="0" fontId="59" fillId="9" borderId="3" xfId="397" applyFont="1" applyFill="1" applyBorder="1" applyAlignment="1">
      <alignment horizontal="center" vertical="center" wrapText="1"/>
    </xf>
    <xf numFmtId="0" fontId="59" fillId="9" borderId="74" xfId="397" applyFont="1" applyFill="1" applyBorder="1" applyAlignment="1">
      <alignment horizontal="center" vertical="center" wrapText="1"/>
    </xf>
    <xf numFmtId="0" fontId="54" fillId="0" borderId="0" xfId="397" applyFont="1" applyAlignment="1">
      <alignment vertical="center"/>
    </xf>
    <xf numFmtId="165" fontId="5" fillId="0" borderId="0" xfId="256" applyNumberFormat="1" applyFont="1"/>
    <xf numFmtId="0" fontId="39" fillId="11" borderId="3" xfId="0" applyFont="1" applyFill="1" applyBorder="1" applyAlignment="1">
      <alignment horizontal="center" vertical="center" wrapText="1"/>
    </xf>
    <xf numFmtId="0" fontId="39" fillId="11" borderId="8" xfId="0" applyFont="1" applyFill="1" applyBorder="1" applyAlignment="1">
      <alignment vertical="center" wrapText="1"/>
    </xf>
    <xf numFmtId="10" fontId="70" fillId="0" borderId="0" xfId="0" applyNumberFormat="1" applyFont="1" applyFill="1" applyBorder="1" applyAlignment="1">
      <alignment horizontal="center" vertical="center" wrapText="1"/>
    </xf>
    <xf numFmtId="3" fontId="51" fillId="0" borderId="0" xfId="1" applyNumberFormat="1" applyFont="1" applyFill="1" applyBorder="1" applyAlignment="1">
      <alignment horizontal="right" vertical="center" wrapText="1"/>
    </xf>
    <xf numFmtId="3" fontId="51" fillId="0" borderId="0" xfId="0" applyNumberFormat="1" applyFont="1" applyFill="1" applyBorder="1" applyAlignment="1">
      <alignment horizontal="right" vertical="center" wrapText="1"/>
    </xf>
    <xf numFmtId="0" fontId="54" fillId="0" borderId="0" xfId="0" applyFont="1" applyFill="1" applyBorder="1" applyAlignment="1">
      <alignment vertical="center" wrapText="1"/>
    </xf>
    <xf numFmtId="169" fontId="52" fillId="0" borderId="0" xfId="0" applyNumberFormat="1" applyFont="1" applyFill="1" applyBorder="1" applyAlignment="1">
      <alignment vertical="center" wrapText="1"/>
    </xf>
    <xf numFmtId="0" fontId="49" fillId="0" borderId="0" xfId="255" applyFont="1" applyFill="1" applyBorder="1" applyAlignment="1">
      <alignment vertical="center" wrapText="1"/>
    </xf>
    <xf numFmtId="0" fontId="59" fillId="0" borderId="0" xfId="0" applyFont="1" applyFill="1" applyBorder="1" applyAlignment="1">
      <alignment vertical="center" wrapText="1"/>
    </xf>
    <xf numFmtId="10" fontId="70" fillId="7" borderId="98" xfId="0" applyNumberFormat="1" applyFont="1" applyFill="1" applyBorder="1" applyAlignment="1">
      <alignment horizontal="center" vertical="center" wrapText="1"/>
    </xf>
    <xf numFmtId="0" fontId="51" fillId="0" borderId="24" xfId="1" applyFont="1" applyBorder="1" applyAlignment="1">
      <alignment horizontal="center" vertical="center" wrapText="1"/>
    </xf>
    <xf numFmtId="174" fontId="51" fillId="0" borderId="23" xfId="1" applyNumberFormat="1" applyFont="1" applyBorder="1" applyAlignment="1">
      <alignment horizontal="right" vertical="center" wrapText="1"/>
    </xf>
    <xf numFmtId="174" fontId="51" fillId="0" borderId="37" xfId="1" applyNumberFormat="1" applyFont="1" applyBorder="1" applyAlignment="1">
      <alignment horizontal="right" vertical="center" wrapText="1"/>
    </xf>
    <xf numFmtId="0" fontId="51" fillId="3" borderId="21" xfId="1" applyFont="1" applyFill="1" applyBorder="1" applyAlignment="1">
      <alignment horizontal="center" vertical="center" wrapText="1"/>
    </xf>
    <xf numFmtId="174" fontId="51" fillId="3" borderId="27" xfId="1" applyNumberFormat="1" applyFont="1" applyFill="1" applyBorder="1" applyAlignment="1">
      <alignment horizontal="right" vertical="center" wrapText="1"/>
    </xf>
    <xf numFmtId="174" fontId="51" fillId="3" borderId="12" xfId="1" applyNumberFormat="1" applyFont="1" applyFill="1" applyBorder="1" applyAlignment="1">
      <alignment horizontal="right" vertical="center" wrapText="1"/>
    </xf>
    <xf numFmtId="0" fontId="51" fillId="0" borderId="21" xfId="1" applyFont="1" applyBorder="1" applyAlignment="1">
      <alignment horizontal="center" vertical="center" wrapText="1"/>
    </xf>
    <xf numFmtId="174" fontId="51" fillId="0" borderId="27" xfId="1" applyNumberFormat="1" applyFont="1" applyBorder="1" applyAlignment="1">
      <alignment horizontal="right" vertical="center" wrapText="1"/>
    </xf>
    <xf numFmtId="174" fontId="51" fillId="0" borderId="9" xfId="1" applyNumberFormat="1" applyFont="1" applyBorder="1" applyAlignment="1">
      <alignment horizontal="right" vertical="center" wrapText="1"/>
    </xf>
    <xf numFmtId="174" fontId="51" fillId="0" borderId="12" xfId="1" applyNumberFormat="1" applyFont="1" applyBorder="1" applyAlignment="1">
      <alignment horizontal="right" vertical="center" wrapText="1"/>
    </xf>
    <xf numFmtId="174" fontId="51" fillId="0" borderId="0" xfId="1" applyNumberFormat="1" applyFont="1" applyAlignment="1">
      <alignment horizontal="right" vertical="center" wrapText="1"/>
    </xf>
    <xf numFmtId="174" fontId="51" fillId="3" borderId="5" xfId="1" applyNumberFormat="1" applyFont="1" applyFill="1" applyBorder="1" applyAlignment="1">
      <alignment horizontal="right" vertical="center" wrapText="1"/>
    </xf>
    <xf numFmtId="174" fontId="51" fillId="0" borderId="5" xfId="1" applyNumberFormat="1" applyFont="1" applyBorder="1" applyAlignment="1">
      <alignment horizontal="right" vertical="center" wrapText="1"/>
    </xf>
    <xf numFmtId="0" fontId="51" fillId="3" borderId="22" xfId="1" applyFont="1" applyFill="1" applyBorder="1" applyAlignment="1">
      <alignment horizontal="center" vertical="center" wrapText="1"/>
    </xf>
    <xf numFmtId="174" fontId="51" fillId="3" borderId="22" xfId="1" applyNumberFormat="1" applyFont="1" applyFill="1" applyBorder="1" applyAlignment="1">
      <alignment horizontal="right" vertical="center" wrapText="1"/>
    </xf>
    <xf numFmtId="0" fontId="51" fillId="0" borderId="31" xfId="1" applyFont="1" applyBorder="1" applyAlignment="1">
      <alignment horizontal="center" vertical="center" wrapText="1"/>
    </xf>
    <xf numFmtId="174" fontId="51" fillId="8" borderId="11" xfId="0" applyNumberFormat="1" applyFont="1" applyFill="1" applyBorder="1" applyAlignment="1">
      <alignment horizontal="right" vertical="center" wrapText="1"/>
    </xf>
    <xf numFmtId="174" fontId="51" fillId="8" borderId="31" xfId="0" applyNumberFormat="1" applyFont="1" applyFill="1" applyBorder="1" applyAlignment="1">
      <alignment horizontal="right" vertical="center" wrapText="1"/>
    </xf>
    <xf numFmtId="174" fontId="51" fillId="8" borderId="30" xfId="1" applyNumberFormat="1" applyFont="1" applyFill="1" applyBorder="1" applyAlignment="1">
      <alignment horizontal="right" vertical="center" wrapText="1"/>
    </xf>
    <xf numFmtId="3" fontId="51" fillId="8" borderId="31" xfId="0" applyNumberFormat="1" applyFont="1" applyFill="1" applyBorder="1" applyAlignment="1">
      <alignment horizontal="right" vertical="center" wrapText="1"/>
    </xf>
    <xf numFmtId="3" fontId="51" fillId="8" borderId="30" xfId="1" applyNumberFormat="1" applyFont="1" applyFill="1" applyBorder="1" applyAlignment="1">
      <alignment horizontal="right" vertical="center" wrapText="1"/>
    </xf>
    <xf numFmtId="0" fontId="6" fillId="0" borderId="0" xfId="0" applyFont="1" applyAlignment="1">
      <alignment vertical="center"/>
    </xf>
    <xf numFmtId="0" fontId="8" fillId="0" borderId="0" xfId="696" applyAlignment="1">
      <alignment vertical="center"/>
    </xf>
    <xf numFmtId="0" fontId="82" fillId="0" borderId="0" xfId="0" applyFont="1" applyAlignment="1">
      <alignment vertical="center"/>
    </xf>
    <xf numFmtId="0" fontId="86" fillId="0" borderId="0" xfId="697" applyFont="1" applyAlignment="1">
      <alignment vertical="center"/>
    </xf>
    <xf numFmtId="0" fontId="36" fillId="7" borderId="88" xfId="0" applyFont="1" applyFill="1" applyBorder="1" applyAlignment="1">
      <alignment horizontal="center" vertical="center" wrapText="1"/>
    </xf>
    <xf numFmtId="0" fontId="36" fillId="7" borderId="4" xfId="0" applyFont="1" applyFill="1" applyBorder="1" applyAlignment="1">
      <alignment horizontal="center" vertical="center" wrapText="1"/>
    </xf>
    <xf numFmtId="49" fontId="40" fillId="5" borderId="0" xfId="0" applyNumberFormat="1" applyFont="1" applyFill="1" applyBorder="1" applyAlignment="1">
      <alignment horizontal="center" vertical="center"/>
    </xf>
    <xf numFmtId="49" fontId="40" fillId="5" borderId="2" xfId="0" applyNumberFormat="1" applyFont="1" applyFill="1" applyBorder="1" applyAlignment="1">
      <alignment horizontal="center" vertical="center"/>
    </xf>
    <xf numFmtId="49" fontId="39" fillId="11" borderId="88" xfId="0" applyNumberFormat="1" applyFont="1" applyFill="1" applyBorder="1" applyAlignment="1">
      <alignment horizontal="left" vertical="center"/>
    </xf>
    <xf numFmtId="49" fontId="39" fillId="11" borderId="4" xfId="0" applyNumberFormat="1" applyFont="1" applyFill="1" applyBorder="1" applyAlignment="1">
      <alignment horizontal="left" vertical="center"/>
    </xf>
    <xf numFmtId="49" fontId="40" fillId="11" borderId="1" xfId="0" applyNumberFormat="1" applyFont="1" applyFill="1" applyBorder="1" applyAlignment="1">
      <alignment horizontal="center" vertical="center"/>
    </xf>
    <xf numFmtId="49" fontId="40" fillId="11" borderId="2" xfId="0" applyNumberFormat="1" applyFont="1" applyFill="1" applyBorder="1" applyAlignment="1">
      <alignment horizontal="center" vertical="center"/>
    </xf>
    <xf numFmtId="16" fontId="39" fillId="2" borderId="43" xfId="0" quotePrefix="1" applyNumberFormat="1" applyFont="1" applyFill="1" applyBorder="1" applyAlignment="1">
      <alignment horizontal="center" vertical="center" wrapText="1"/>
    </xf>
    <xf numFmtId="16" fontId="39" fillId="2" borderId="21" xfId="0" quotePrefix="1" applyNumberFormat="1" applyFont="1" applyFill="1" applyBorder="1" applyAlignment="1">
      <alignment horizontal="center" vertical="center" wrapText="1"/>
    </xf>
    <xf numFmtId="16" fontId="39" fillId="2" borderId="81" xfId="0" quotePrefix="1" applyNumberFormat="1" applyFont="1" applyFill="1" applyBorder="1" applyAlignment="1">
      <alignment horizontal="center" vertical="center" wrapText="1"/>
    </xf>
    <xf numFmtId="0" fontId="39" fillId="2" borderId="88"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4" fillId="0" borderId="0" xfId="0" applyFont="1" applyAlignment="1">
      <alignment horizontal="left" vertical="center"/>
    </xf>
    <xf numFmtId="0" fontId="70" fillId="0" borderId="0" xfId="2" applyFont="1" applyAlignment="1">
      <alignment vertical="center"/>
    </xf>
    <xf numFmtId="0" fontId="36" fillId="7" borderId="7" xfId="0" applyFont="1" applyFill="1" applyBorder="1" applyAlignment="1">
      <alignment horizontal="center" vertical="center" wrapText="1"/>
    </xf>
    <xf numFmtId="0" fontId="36" fillId="7" borderId="83" xfId="0" applyFont="1" applyFill="1" applyBorder="1" applyAlignment="1">
      <alignment horizontal="center" vertical="center" wrapText="1"/>
    </xf>
    <xf numFmtId="0" fontId="3" fillId="0" borderId="0" xfId="696" applyFont="1" applyAlignment="1">
      <alignment vertical="center"/>
    </xf>
    <xf numFmtId="16" fontId="39" fillId="2" borderId="29" xfId="0" quotePrefix="1" applyNumberFormat="1" applyFont="1" applyFill="1" applyBorder="1" applyAlignment="1">
      <alignment horizontal="center" vertical="center" wrapText="1"/>
    </xf>
    <xf numFmtId="0" fontId="39" fillId="2" borderId="11" xfId="0" applyFont="1" applyFill="1" applyBorder="1" applyAlignment="1">
      <alignment horizontal="center" vertical="center" wrapText="1"/>
    </xf>
    <xf numFmtId="0" fontId="85" fillId="8" borderId="0" xfId="1" applyFont="1" applyFill="1" applyAlignment="1">
      <alignment horizontal="left" vertical="center" wrapText="1"/>
    </xf>
    <xf numFmtId="0" fontId="9" fillId="8" borderId="0" xfId="1" applyFont="1" applyFill="1" applyAlignment="1">
      <alignment horizontal="left" vertical="center" wrapText="1"/>
    </xf>
    <xf numFmtId="49" fontId="39" fillId="11" borderId="21" xfId="0" applyNumberFormat="1" applyFont="1" applyFill="1" applyBorder="1" applyAlignment="1">
      <alignment horizontal="center" vertical="center"/>
    </xf>
    <xf numFmtId="49" fontId="39" fillId="11" borderId="81" xfId="0" applyNumberFormat="1" applyFont="1" applyFill="1" applyBorder="1" applyAlignment="1">
      <alignment horizontal="center" vertical="center"/>
    </xf>
    <xf numFmtId="0" fontId="41" fillId="11" borderId="88" xfId="0" applyFont="1" applyFill="1" applyBorder="1" applyAlignment="1">
      <alignment vertical="center"/>
    </xf>
    <xf numFmtId="0" fontId="41" fillId="11" borderId="4" xfId="0" applyFont="1" applyFill="1" applyBorder="1" applyAlignment="1">
      <alignment vertical="center"/>
    </xf>
    <xf numFmtId="0" fontId="41" fillId="5" borderId="88" xfId="0" applyFont="1" applyFill="1" applyBorder="1" applyAlignment="1">
      <alignment horizontal="left" vertical="center" wrapText="1"/>
    </xf>
    <xf numFmtId="0" fontId="41" fillId="5" borderId="12" xfId="0" applyFont="1" applyFill="1" applyBorder="1" applyAlignment="1">
      <alignment horizontal="left" vertical="center" wrapText="1"/>
    </xf>
    <xf numFmtId="0" fontId="41" fillId="5" borderId="4" xfId="0" applyFont="1" applyFill="1" applyBorder="1" applyAlignment="1">
      <alignment horizontal="left" vertical="center" wrapText="1"/>
    </xf>
    <xf numFmtId="49" fontId="40" fillId="5" borderId="43" xfId="0" applyNumberFormat="1" applyFont="1" applyFill="1" applyBorder="1" applyAlignment="1">
      <alignment horizontal="center" vertical="center"/>
    </xf>
    <xf numFmtId="49" fontId="40" fillId="5" borderId="21" xfId="0" applyNumberFormat="1" applyFont="1" applyFill="1" applyBorder="1" applyAlignment="1">
      <alignment horizontal="center" vertical="center"/>
    </xf>
    <xf numFmtId="49" fontId="40" fillId="5" borderId="81" xfId="0" applyNumberFormat="1" applyFont="1" applyFill="1" applyBorder="1" applyAlignment="1">
      <alignment horizontal="center" vertical="center"/>
    </xf>
    <xf numFmtId="0" fontId="38" fillId="4" borderId="54" xfId="0" applyFont="1" applyFill="1" applyBorder="1" applyAlignment="1">
      <alignment horizontal="left" vertical="center" wrapText="1"/>
    </xf>
    <xf numFmtId="0" fontId="38" fillId="4" borderId="1" xfId="0" applyFont="1" applyFill="1" applyBorder="1" applyAlignment="1">
      <alignment horizontal="left" vertical="center" wrapText="1"/>
    </xf>
    <xf numFmtId="0" fontId="38" fillId="4" borderId="3" xfId="0" applyFont="1" applyFill="1" applyBorder="1" applyAlignment="1">
      <alignment horizontal="left" vertical="center" wrapText="1"/>
    </xf>
    <xf numFmtId="0" fontId="36" fillId="7" borderId="93" xfId="0" applyFont="1" applyFill="1" applyBorder="1" applyAlignment="1">
      <alignment horizontal="center" vertical="center" wrapText="1"/>
    </xf>
    <xf numFmtId="0" fontId="36" fillId="7" borderId="92" xfId="0" applyFont="1" applyFill="1" applyBorder="1" applyAlignment="1">
      <alignment horizontal="center" vertical="center" wrapText="1"/>
    </xf>
    <xf numFmtId="0" fontId="37" fillId="7" borderId="39"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36" fillId="7" borderId="97"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37" xfId="0" applyFont="1" applyFill="1" applyBorder="1" applyAlignment="1">
      <alignment horizontal="center" vertical="center" wrapText="1"/>
    </xf>
    <xf numFmtId="0" fontId="36" fillId="7" borderId="12" xfId="0" applyFont="1" applyFill="1" applyBorder="1" applyAlignment="1">
      <alignment horizontal="center" vertical="center" wrapText="1"/>
    </xf>
    <xf numFmtId="0" fontId="36" fillId="7" borderId="25"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24" xfId="0" applyFont="1" applyFill="1" applyBorder="1" applyAlignment="1">
      <alignment horizontal="center" vertical="center" wrapText="1"/>
    </xf>
    <xf numFmtId="0" fontId="36" fillId="7" borderId="36"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1" fillId="10" borderId="2" xfId="695" applyNumberFormat="1" applyFont="1" applyFill="1" applyBorder="1" applyAlignment="1">
      <alignment horizontal="left" vertical="center" wrapText="1"/>
    </xf>
    <xf numFmtId="0" fontId="9" fillId="10" borderId="2" xfId="695" applyNumberFormat="1" applyFont="1" applyFill="1" applyBorder="1" applyAlignment="1">
      <alignment horizontal="left" vertical="center" wrapText="1"/>
    </xf>
    <xf numFmtId="0" fontId="36" fillId="7" borderId="75" xfId="0" applyFont="1" applyFill="1" applyBorder="1" applyAlignment="1">
      <alignment horizontal="center" vertical="center" wrapText="1"/>
    </xf>
    <xf numFmtId="0" fontId="36" fillId="7" borderId="81" xfId="0" applyFont="1" applyFill="1" applyBorder="1" applyAlignment="1">
      <alignment horizontal="center" vertical="center" wrapText="1"/>
    </xf>
    <xf numFmtId="0" fontId="42" fillId="7" borderId="0" xfId="0" applyFont="1" applyFill="1" applyAlignment="1">
      <alignment horizontal="center"/>
    </xf>
    <xf numFmtId="0" fontId="44" fillId="0" borderId="0" xfId="276" applyFont="1" applyAlignment="1">
      <alignment horizontal="left" vertical="top"/>
    </xf>
    <xf numFmtId="0" fontId="59" fillId="0" borderId="0" xfId="1" applyFont="1" applyAlignment="1">
      <alignment horizontal="left" vertical="center" wrapText="1"/>
    </xf>
    <xf numFmtId="0" fontId="59" fillId="9" borderId="42" xfId="1" applyFont="1" applyFill="1" applyBorder="1" applyAlignment="1">
      <alignment horizontal="center" vertical="center" wrapText="1"/>
    </xf>
    <xf numFmtId="0" fontId="59" fillId="9" borderId="38" xfId="1" applyFont="1" applyFill="1" applyBorder="1" applyAlignment="1">
      <alignment horizontal="center" vertical="center" wrapText="1"/>
    </xf>
    <xf numFmtId="0" fontId="54" fillId="0" borderId="0" xfId="0" applyFont="1" applyAlignment="1">
      <alignment horizontal="left" vertical="center" wrapText="1"/>
    </xf>
    <xf numFmtId="0" fontId="63" fillId="0" borderId="1" xfId="1" applyFont="1" applyBorder="1" applyAlignment="1">
      <alignment horizontal="left" vertical="center"/>
    </xf>
    <xf numFmtId="0" fontId="42" fillId="7" borderId="0" xfId="0" applyFont="1" applyFill="1" applyAlignment="1">
      <alignment horizontal="center" vertical="center"/>
    </xf>
    <xf numFmtId="0" fontId="65" fillId="0" borderId="0" xfId="1" applyFont="1" applyAlignment="1">
      <alignment horizontal="left" vertical="center" wrapText="1"/>
    </xf>
    <xf numFmtId="0" fontId="54" fillId="0" borderId="0" xfId="0" applyFont="1" applyAlignment="1">
      <alignment vertical="center" wrapText="1"/>
    </xf>
    <xf numFmtId="0" fontId="63" fillId="0" borderId="0" xfId="1" applyFont="1" applyAlignment="1">
      <alignment vertical="center"/>
    </xf>
    <xf numFmtId="0" fontId="55" fillId="0" borderId="0" xfId="1" applyFont="1" applyAlignment="1">
      <alignment horizontal="left" wrapText="1"/>
    </xf>
    <xf numFmtId="0" fontId="55" fillId="0" borderId="0" xfId="1" applyFont="1" applyAlignment="1">
      <alignment horizontal="left" vertical="center" wrapText="1"/>
    </xf>
    <xf numFmtId="0" fontId="64" fillId="0" borderId="0" xfId="1" applyFont="1" applyAlignment="1">
      <alignment horizontal="left" vertical="center" wrapText="1"/>
    </xf>
    <xf numFmtId="0" fontId="59" fillId="9" borderId="47" xfId="0" applyFont="1" applyFill="1" applyBorder="1" applyAlignment="1">
      <alignment horizontal="center" vertical="center" wrapText="1"/>
    </xf>
    <xf numFmtId="0" fontId="59" fillId="9" borderId="45" xfId="0" applyFont="1" applyFill="1" applyBorder="1" applyAlignment="1">
      <alignment horizontal="center" vertical="center" wrapText="1"/>
    </xf>
    <xf numFmtId="0" fontId="59" fillId="9" borderId="46" xfId="0" applyFont="1" applyFill="1" applyBorder="1" applyAlignment="1">
      <alignment horizontal="center" vertical="center" wrapText="1"/>
    </xf>
    <xf numFmtId="0" fontId="59" fillId="9" borderId="39" xfId="0" applyFont="1" applyFill="1" applyBorder="1" applyAlignment="1">
      <alignment horizontal="center" vertical="center" wrapText="1"/>
    </xf>
    <xf numFmtId="0" fontId="59" fillId="9" borderId="80" xfId="0" applyFont="1" applyFill="1" applyBorder="1" applyAlignment="1">
      <alignment horizontal="center" vertical="center" wrapText="1"/>
    </xf>
    <xf numFmtId="0" fontId="70" fillId="7" borderId="20" xfId="0" applyFont="1" applyFill="1" applyBorder="1" applyAlignment="1">
      <alignment horizontal="center" vertical="center" wrapText="1"/>
    </xf>
    <xf numFmtId="0" fontId="70" fillId="7" borderId="35" xfId="0" applyFont="1" applyFill="1" applyBorder="1" applyAlignment="1">
      <alignment horizontal="center" vertical="center" wrapText="1"/>
    </xf>
    <xf numFmtId="0" fontId="64" fillId="0" borderId="0" xfId="1" applyFont="1" applyAlignment="1">
      <alignment vertical="center" wrapText="1"/>
    </xf>
    <xf numFmtId="0" fontId="64" fillId="0" borderId="0" xfId="0" applyFont="1" applyAlignment="1">
      <alignment vertical="center" wrapText="1"/>
    </xf>
    <xf numFmtId="0" fontId="63" fillId="0" borderId="0" xfId="1" applyFont="1" applyAlignment="1">
      <alignment horizontal="left" vertical="center"/>
    </xf>
    <xf numFmtId="0" fontId="54" fillId="0" borderId="0" xfId="277" applyFont="1" applyAlignment="1">
      <alignment horizontal="left"/>
    </xf>
    <xf numFmtId="0" fontId="42" fillId="7" borderId="0" xfId="277" applyFont="1" applyFill="1" applyAlignment="1">
      <alignment horizontal="center"/>
    </xf>
    <xf numFmtId="0" fontId="59" fillId="0" borderId="0" xfId="1" applyFont="1" applyAlignment="1">
      <alignment horizontal="left"/>
    </xf>
    <xf numFmtId="0" fontId="59" fillId="9" borderId="75" xfId="1" applyFont="1" applyFill="1" applyBorder="1" applyAlignment="1">
      <alignment horizontal="center" vertical="center" wrapText="1"/>
    </xf>
    <xf numFmtId="0" fontId="59" fillId="9" borderId="22" xfId="1" applyFont="1" applyFill="1" applyBorder="1" applyAlignment="1">
      <alignment horizontal="center" vertical="center" wrapText="1"/>
    </xf>
    <xf numFmtId="0" fontId="59" fillId="9" borderId="31" xfId="1" applyFont="1" applyFill="1" applyBorder="1" applyAlignment="1">
      <alignment horizontal="center" vertical="center" wrapText="1"/>
    </xf>
    <xf numFmtId="0" fontId="59" fillId="9" borderId="76" xfId="277" applyFont="1" applyFill="1" applyBorder="1" applyAlignment="1">
      <alignment horizontal="center" vertical="center" wrapText="1"/>
    </xf>
    <xf numFmtId="0" fontId="59" fillId="9" borderId="77" xfId="277" applyFont="1" applyFill="1" applyBorder="1" applyAlignment="1">
      <alignment horizontal="center" vertical="center" wrapText="1"/>
    </xf>
    <xf numFmtId="0" fontId="59" fillId="9" borderId="18" xfId="277" applyFont="1" applyFill="1" applyBorder="1" applyAlignment="1">
      <alignment horizontal="center" vertical="center" wrapText="1"/>
    </xf>
    <xf numFmtId="0" fontId="59" fillId="9" borderId="9" xfId="277" applyFont="1" applyFill="1" applyBorder="1" applyAlignment="1">
      <alignment horizontal="center" vertical="center" wrapText="1"/>
    </xf>
    <xf numFmtId="0" fontId="59" fillId="9" borderId="84" xfId="277" applyFont="1" applyFill="1" applyBorder="1" applyAlignment="1">
      <alignment horizontal="center" vertical="center" wrapText="1"/>
    </xf>
    <xf numFmtId="0" fontId="59" fillId="9" borderId="13" xfId="277" applyFont="1" applyFill="1" applyBorder="1" applyAlignment="1">
      <alignment horizontal="center" vertical="center" wrapText="1"/>
    </xf>
    <xf numFmtId="0" fontId="59" fillId="9" borderId="54" xfId="277" applyFont="1" applyFill="1" applyBorder="1" applyAlignment="1">
      <alignment horizontal="center" vertical="center" wrapText="1"/>
    </xf>
    <xf numFmtId="0" fontId="59" fillId="9" borderId="3" xfId="277" applyFont="1" applyFill="1" applyBorder="1" applyAlignment="1">
      <alignment horizontal="center" vertical="center" wrapText="1"/>
    </xf>
    <xf numFmtId="0" fontId="59" fillId="9" borderId="39" xfId="277" applyFont="1" applyFill="1" applyBorder="1" applyAlignment="1">
      <alignment horizontal="center" vertical="center" wrapText="1"/>
    </xf>
    <xf numFmtId="0" fontId="59" fillId="9" borderId="74" xfId="277" applyFont="1" applyFill="1" applyBorder="1" applyAlignment="1">
      <alignment horizontal="center" vertical="center" wrapText="1"/>
    </xf>
    <xf numFmtId="0" fontId="70" fillId="7" borderId="97" xfId="277" applyFont="1" applyFill="1" applyBorder="1" applyAlignment="1">
      <alignment horizontal="center" vertical="center" wrapText="1"/>
    </xf>
    <xf numFmtId="0" fontId="70" fillId="7" borderId="27" xfId="277" applyFont="1" applyFill="1" applyBorder="1" applyAlignment="1">
      <alignment horizontal="center" vertical="center" wrapText="1"/>
    </xf>
    <xf numFmtId="0" fontId="70" fillId="7" borderId="28" xfId="277" applyFont="1" applyFill="1" applyBorder="1" applyAlignment="1">
      <alignment horizontal="center" vertical="center" wrapText="1"/>
    </xf>
    <xf numFmtId="10" fontId="70" fillId="7" borderId="0" xfId="277" applyNumberFormat="1" applyFont="1" applyFill="1" applyAlignment="1">
      <alignment horizontal="center" vertical="center" wrapText="1"/>
    </xf>
    <xf numFmtId="10" fontId="70" fillId="7" borderId="14" xfId="277" applyNumberFormat="1" applyFont="1" applyFill="1" applyBorder="1" applyAlignment="1">
      <alignment horizontal="center" vertical="center" wrapText="1"/>
    </xf>
    <xf numFmtId="2" fontId="59" fillId="9" borderId="80" xfId="277" applyNumberFormat="1" applyFont="1" applyFill="1" applyBorder="1" applyAlignment="1">
      <alignment horizontal="center" vertical="center" wrapText="1"/>
    </xf>
    <xf numFmtId="2" fontId="59" fillId="9" borderId="46" xfId="277" applyNumberFormat="1" applyFont="1" applyFill="1" applyBorder="1" applyAlignment="1">
      <alignment horizontal="center" vertical="center" wrapText="1"/>
    </xf>
    <xf numFmtId="2" fontId="59" fillId="9" borderId="47" xfId="277" applyNumberFormat="1" applyFont="1" applyFill="1" applyBorder="1" applyAlignment="1">
      <alignment horizontal="center" vertical="center" wrapText="1"/>
    </xf>
    <xf numFmtId="0" fontId="42" fillId="7" borderId="0" xfId="277" applyFont="1" applyFill="1" applyAlignment="1">
      <alignment horizontal="center" vertical="center"/>
    </xf>
    <xf numFmtId="0" fontId="59" fillId="0" borderId="2" xfId="1" applyFont="1" applyBorder="1" applyAlignment="1">
      <alignment horizontal="left" vertical="center"/>
    </xf>
    <xf numFmtId="0" fontId="54" fillId="0" borderId="0" xfId="277" applyFont="1" applyAlignment="1">
      <alignment vertical="center"/>
    </xf>
    <xf numFmtId="0" fontId="59" fillId="9" borderId="6" xfId="277" applyFont="1" applyFill="1" applyBorder="1" applyAlignment="1">
      <alignment horizontal="center" vertical="center" wrapText="1"/>
    </xf>
    <xf numFmtId="0" fontId="59" fillId="9" borderId="40" xfId="277" applyFont="1" applyFill="1" applyBorder="1" applyAlignment="1">
      <alignment horizontal="center" vertical="center" wrapText="1"/>
    </xf>
    <xf numFmtId="0" fontId="59" fillId="9" borderId="87" xfId="277" applyFont="1" applyFill="1" applyBorder="1" applyAlignment="1">
      <alignment horizontal="center" vertical="center" wrapText="1"/>
    </xf>
    <xf numFmtId="2" fontId="59" fillId="9" borderId="13" xfId="277" applyNumberFormat="1" applyFont="1" applyFill="1" applyBorder="1" applyAlignment="1">
      <alignment horizontal="center" vertical="center" wrapText="1"/>
    </xf>
    <xf numFmtId="2" fontId="59" fillId="9" borderId="74" xfId="277" applyNumberFormat="1" applyFont="1" applyFill="1" applyBorder="1" applyAlignment="1">
      <alignment horizontal="center" vertical="center" wrapText="1"/>
    </xf>
    <xf numFmtId="2" fontId="59" fillId="9" borderId="73" xfId="277" applyNumberFormat="1" applyFont="1" applyFill="1" applyBorder="1" applyAlignment="1">
      <alignment horizontal="center" vertical="center" wrapText="1"/>
    </xf>
    <xf numFmtId="0" fontId="59" fillId="9" borderId="43" xfId="1" applyFont="1" applyFill="1" applyBorder="1" applyAlignment="1">
      <alignment horizontal="center" vertical="center" wrapText="1"/>
    </xf>
    <xf numFmtId="0" fontId="59" fillId="9" borderId="21" xfId="1" applyFont="1" applyFill="1" applyBorder="1" applyAlignment="1">
      <alignment horizontal="center" vertical="center" wrapText="1"/>
    </xf>
    <xf numFmtId="0" fontId="59" fillId="9" borderId="29" xfId="1" applyFont="1" applyFill="1" applyBorder="1" applyAlignment="1">
      <alignment horizontal="center" vertical="center" wrapText="1"/>
    </xf>
    <xf numFmtId="0" fontId="59" fillId="9" borderId="8" xfId="277" applyFont="1" applyFill="1" applyBorder="1" applyAlignment="1">
      <alignment horizontal="center" vertical="center" wrapText="1"/>
    </xf>
    <xf numFmtId="0" fontId="59" fillId="0" borderId="0" xfId="1" applyFont="1" applyAlignment="1">
      <alignment vertical="center"/>
    </xf>
    <xf numFmtId="0" fontId="63" fillId="0" borderId="1" xfId="1" applyFont="1" applyBorder="1" applyAlignment="1">
      <alignment vertical="center"/>
    </xf>
    <xf numFmtId="10" fontId="70" fillId="7" borderId="22" xfId="277" applyNumberFormat="1" applyFont="1" applyFill="1" applyBorder="1" applyAlignment="1">
      <alignment horizontal="center" vertical="center" wrapText="1"/>
    </xf>
    <xf numFmtId="10" fontId="70" fillId="7" borderId="31" xfId="277" applyNumberFormat="1" applyFont="1" applyFill="1" applyBorder="1" applyAlignment="1">
      <alignment horizontal="center" vertical="center" wrapText="1"/>
    </xf>
    <xf numFmtId="0" fontId="59" fillId="9" borderId="84" xfId="1" applyFont="1" applyFill="1" applyBorder="1" applyAlignment="1">
      <alignment horizontal="center" vertical="center"/>
    </xf>
    <xf numFmtId="0" fontId="59" fillId="9" borderId="4" xfId="1" applyFont="1" applyFill="1" applyBorder="1" applyAlignment="1">
      <alignment horizontal="center" vertical="center"/>
    </xf>
    <xf numFmtId="0" fontId="59" fillId="0" borderId="0" xfId="1" applyFont="1" applyAlignment="1">
      <alignment horizontal="left" vertical="center"/>
    </xf>
    <xf numFmtId="0" fontId="59" fillId="9" borderId="86" xfId="1" applyFont="1" applyFill="1" applyBorder="1" applyAlignment="1">
      <alignment horizontal="center" vertical="center"/>
    </xf>
    <xf numFmtId="0" fontId="59" fillId="9" borderId="80" xfId="1" applyFont="1" applyFill="1" applyBorder="1" applyAlignment="1">
      <alignment horizontal="center" vertical="center"/>
    </xf>
    <xf numFmtId="3" fontId="59" fillId="9" borderId="54" xfId="0" applyNumberFormat="1" applyFont="1" applyFill="1" applyBorder="1" applyAlignment="1">
      <alignment horizontal="center" vertical="center" wrapText="1"/>
    </xf>
    <xf numFmtId="3" fontId="59" fillId="9" borderId="3" xfId="0" applyNumberFormat="1" applyFont="1" applyFill="1" applyBorder="1" applyAlignment="1">
      <alignment horizontal="center" vertical="center" wrapText="1"/>
    </xf>
    <xf numFmtId="3" fontId="59" fillId="9" borderId="87" xfId="0" applyNumberFormat="1" applyFont="1" applyFill="1" applyBorder="1" applyAlignment="1">
      <alignment horizontal="center" vertical="center" wrapText="1"/>
    </xf>
    <xf numFmtId="0" fontId="59" fillId="9" borderId="84" xfId="0" applyFont="1" applyFill="1" applyBorder="1" applyAlignment="1">
      <alignment horizontal="center" vertical="center" wrapText="1"/>
    </xf>
    <xf numFmtId="0" fontId="59" fillId="9" borderId="13" xfId="0" applyFont="1" applyFill="1" applyBorder="1" applyAlignment="1">
      <alignment horizontal="center" vertical="center" wrapText="1"/>
    </xf>
    <xf numFmtId="0" fontId="6" fillId="7" borderId="0" xfId="0" applyFont="1" applyFill="1" applyAlignment="1">
      <alignment vertical="center"/>
    </xf>
    <xf numFmtId="0" fontId="52" fillId="0" borderId="0" xfId="1" applyFont="1" applyAlignment="1">
      <alignment horizontal="left" vertical="center" wrapText="1"/>
    </xf>
    <xf numFmtId="0" fontId="64" fillId="0" borderId="0" xfId="0" applyFont="1" applyAlignment="1">
      <alignment horizontal="left" vertical="center"/>
    </xf>
    <xf numFmtId="0" fontId="59" fillId="0" borderId="0" xfId="0" applyFont="1" applyAlignment="1">
      <alignment horizontal="left" vertical="center"/>
    </xf>
    <xf numFmtId="0" fontId="59" fillId="9" borderId="75" xfId="0" applyFont="1" applyFill="1" applyBorder="1" applyAlignment="1">
      <alignment horizontal="center" vertical="center" wrapText="1"/>
    </xf>
    <xf numFmtId="0" fontId="59" fillId="9" borderId="22" xfId="0" applyFont="1" applyFill="1" applyBorder="1" applyAlignment="1">
      <alignment horizontal="center" vertical="center" wrapText="1"/>
    </xf>
    <xf numFmtId="0" fontId="59" fillId="9" borderId="31" xfId="0" applyFont="1" applyFill="1" applyBorder="1" applyAlignment="1">
      <alignment horizontal="center" vertical="center" wrapText="1"/>
    </xf>
    <xf numFmtId="0" fontId="59" fillId="9" borderId="82" xfId="0" applyFont="1" applyFill="1" applyBorder="1" applyAlignment="1">
      <alignment horizontal="center" vertical="center" wrapText="1"/>
    </xf>
    <xf numFmtId="0" fontId="70" fillId="7" borderId="47" xfId="0" applyFont="1" applyFill="1" applyBorder="1" applyAlignment="1">
      <alignment horizontal="center" vertical="center" wrapText="1"/>
    </xf>
    <xf numFmtId="0" fontId="70" fillId="7" borderId="41" xfId="0" applyFont="1" applyFill="1" applyBorder="1" applyAlignment="1">
      <alignment horizontal="center" vertical="center" wrapText="1"/>
    </xf>
    <xf numFmtId="0" fontId="64" fillId="0" borderId="1" xfId="0" applyFont="1" applyBorder="1" applyAlignment="1">
      <alignment horizontal="left" vertical="center"/>
    </xf>
    <xf numFmtId="0" fontId="54" fillId="0" borderId="0" xfId="0" applyFont="1" applyAlignment="1">
      <alignment horizontal="left" wrapText="1"/>
    </xf>
    <xf numFmtId="0" fontId="49" fillId="0" borderId="0" xfId="255" applyFont="1" applyAlignment="1">
      <alignment horizontal="left" vertical="center" wrapText="1"/>
    </xf>
    <xf numFmtId="0" fontId="59" fillId="9" borderId="40" xfId="1" applyFont="1" applyFill="1" applyBorder="1" applyAlignment="1">
      <alignment horizontal="center" vertical="center"/>
    </xf>
    <xf numFmtId="0" fontId="59" fillId="9" borderId="40" xfId="0" applyFont="1" applyFill="1" applyBorder="1" applyAlignment="1">
      <alignment horizontal="center" vertical="center"/>
    </xf>
    <xf numFmtId="0" fontId="59" fillId="9" borderId="42" xfId="0" applyFont="1" applyFill="1" applyBorder="1" applyAlignment="1">
      <alignment horizontal="center" vertical="center"/>
    </xf>
    <xf numFmtId="0" fontId="59" fillId="9" borderId="46" xfId="1" applyFont="1" applyFill="1" applyBorder="1" applyAlignment="1">
      <alignment horizontal="center" vertical="center"/>
    </xf>
    <xf numFmtId="0" fontId="59" fillId="9" borderId="46" xfId="0" applyFont="1" applyFill="1" applyBorder="1" applyAlignment="1">
      <alignment horizontal="center" vertical="center"/>
    </xf>
    <xf numFmtId="0" fontId="59" fillId="9" borderId="39" xfId="0" applyFont="1" applyFill="1" applyBorder="1" applyAlignment="1">
      <alignment horizontal="center" vertical="center"/>
    </xf>
    <xf numFmtId="0" fontId="59" fillId="9" borderId="15" xfId="0" applyFont="1" applyFill="1" applyBorder="1" applyAlignment="1">
      <alignment horizontal="center" vertical="center" wrapText="1"/>
    </xf>
    <xf numFmtId="0" fontId="59" fillId="9" borderId="20" xfId="0" applyFont="1" applyFill="1" applyBorder="1" applyAlignment="1">
      <alignment horizontal="center" vertical="center" wrapText="1"/>
    </xf>
    <xf numFmtId="0" fontId="59" fillId="9" borderId="18" xfId="0" applyFont="1" applyFill="1" applyBorder="1" applyAlignment="1">
      <alignment horizontal="center" vertical="center" wrapText="1"/>
    </xf>
    <xf numFmtId="0" fontId="59" fillId="9" borderId="12" xfId="0" applyFont="1" applyFill="1" applyBorder="1" applyAlignment="1">
      <alignment horizontal="center" vertical="center" wrapText="1"/>
    </xf>
    <xf numFmtId="0" fontId="59" fillId="9" borderId="4" xfId="0" applyFont="1" applyFill="1" applyBorder="1" applyAlignment="1">
      <alignment horizontal="center" vertical="center" wrapText="1"/>
    </xf>
    <xf numFmtId="0" fontId="49" fillId="0" borderId="0" xfId="255" applyFont="1" applyAlignment="1">
      <alignment vertical="center" wrapText="1"/>
    </xf>
    <xf numFmtId="0" fontId="6" fillId="0" borderId="0" xfId="0" applyFont="1" applyAlignment="1">
      <alignment vertical="center" wrapText="1"/>
    </xf>
    <xf numFmtId="0" fontId="59" fillId="9" borderId="46" xfId="0" applyFont="1" applyFill="1" applyBorder="1" applyAlignment="1">
      <alignment horizontal="center"/>
    </xf>
    <xf numFmtId="0" fontId="59" fillId="9" borderId="39" xfId="0" applyFont="1" applyFill="1" applyBorder="1" applyAlignment="1">
      <alignment horizontal="center"/>
    </xf>
    <xf numFmtId="0" fontId="59" fillId="9" borderId="46" xfId="0" applyFont="1" applyFill="1" applyBorder="1"/>
    <xf numFmtId="0" fontId="59" fillId="9" borderId="39" xfId="0" applyFont="1" applyFill="1" applyBorder="1"/>
    <xf numFmtId="0" fontId="6" fillId="0" borderId="0" xfId="0" applyFont="1" applyAlignment="1">
      <alignment vertical="center"/>
    </xf>
    <xf numFmtId="0" fontId="6" fillId="0" borderId="0" xfId="0" applyFont="1" applyAlignment="1">
      <alignment horizontal="left" vertical="center" wrapText="1"/>
    </xf>
    <xf numFmtId="169" fontId="52" fillId="0" borderId="99" xfId="0" applyNumberFormat="1" applyFont="1" applyBorder="1" applyAlignment="1">
      <alignment horizontal="left" vertical="center" wrapText="1"/>
    </xf>
    <xf numFmtId="0" fontId="59" fillId="9" borderId="96" xfId="1" applyFont="1" applyFill="1" applyBorder="1" applyAlignment="1">
      <alignment horizontal="center" vertical="center"/>
    </xf>
    <xf numFmtId="0" fontId="59" fillId="9" borderId="47" xfId="0" applyFont="1" applyFill="1" applyBorder="1" applyAlignment="1">
      <alignment horizontal="center" vertical="center"/>
    </xf>
    <xf numFmtId="0" fontId="59" fillId="9" borderId="34" xfId="0" applyFont="1" applyFill="1" applyBorder="1" applyAlignment="1">
      <alignment horizontal="center" vertical="center" wrapText="1"/>
    </xf>
    <xf numFmtId="0" fontId="59" fillId="9" borderId="33" xfId="0" applyFont="1" applyFill="1" applyBorder="1" applyAlignment="1">
      <alignment horizontal="center" vertical="center" wrapText="1"/>
    </xf>
    <xf numFmtId="0" fontId="59" fillId="9" borderId="44" xfId="0" applyFont="1" applyFill="1" applyBorder="1" applyAlignment="1">
      <alignment horizontal="center" vertical="center" wrapText="1"/>
    </xf>
    <xf numFmtId="0" fontId="54" fillId="0" borderId="56" xfId="0" applyFont="1" applyBorder="1" applyAlignment="1">
      <alignment horizontal="left" vertical="center" wrapText="1"/>
    </xf>
    <xf numFmtId="0" fontId="2" fillId="0" borderId="0" xfId="0" applyFont="1" applyAlignment="1">
      <alignment horizontal="center" vertical="center"/>
    </xf>
    <xf numFmtId="0" fontId="54" fillId="0" borderId="0" xfId="1" applyFont="1" applyAlignment="1">
      <alignment horizontal="left" vertical="center" wrapText="1"/>
    </xf>
    <xf numFmtId="0" fontId="5" fillId="0" borderId="0" xfId="1" applyFont="1" applyAlignment="1">
      <alignment horizontal="center"/>
    </xf>
    <xf numFmtId="0" fontId="82" fillId="9" borderId="75" xfId="1" applyFont="1" applyFill="1" applyBorder="1" applyAlignment="1">
      <alignment horizontal="center" vertical="center"/>
    </xf>
    <xf numFmtId="0" fontId="82" fillId="9" borderId="31" xfId="1" applyFont="1" applyFill="1" applyBorder="1" applyAlignment="1">
      <alignment horizontal="center" vertical="center"/>
    </xf>
    <xf numFmtId="0" fontId="42" fillId="7" borderId="0" xfId="1" applyFont="1" applyFill="1" applyAlignment="1">
      <alignment horizontal="center"/>
    </xf>
    <xf numFmtId="0" fontId="42" fillId="7" borderId="0" xfId="1" applyFont="1" applyFill="1" applyAlignment="1">
      <alignment horizontal="center" vertical="center"/>
    </xf>
    <xf numFmtId="0" fontId="59" fillId="9" borderId="75" xfId="1" applyFont="1" applyFill="1" applyBorder="1" applyAlignment="1">
      <alignment horizontal="center" vertical="center"/>
    </xf>
    <xf numFmtId="0" fontId="59" fillId="9" borderId="31" xfId="1" applyFont="1" applyFill="1" applyBorder="1" applyAlignment="1">
      <alignment horizontal="center" vertical="center"/>
    </xf>
    <xf numFmtId="0" fontId="59" fillId="0" borderId="0" xfId="1" applyFont="1" applyAlignment="1">
      <alignment horizontal="left" wrapText="1"/>
    </xf>
    <xf numFmtId="0" fontId="82" fillId="9" borderId="42" xfId="1" applyFont="1" applyFill="1" applyBorder="1" applyAlignment="1">
      <alignment horizontal="center" vertical="center"/>
    </xf>
    <xf numFmtId="0" fontId="82" fillId="9" borderId="38" xfId="1" applyFont="1" applyFill="1" applyBorder="1" applyAlignment="1">
      <alignment horizontal="center" vertical="center"/>
    </xf>
    <xf numFmtId="0" fontId="59" fillId="0" borderId="0" xfId="1" applyFont="1" applyAlignment="1">
      <alignment horizontal="left" vertical="top" wrapText="1"/>
    </xf>
    <xf numFmtId="0" fontId="82" fillId="9" borderId="43" xfId="404" applyFont="1" applyFill="1" applyBorder="1" applyAlignment="1">
      <alignment horizontal="center" vertical="center"/>
    </xf>
    <xf numFmtId="0" fontId="82" fillId="9" borderId="21" xfId="404" applyFont="1" applyFill="1" applyBorder="1" applyAlignment="1">
      <alignment horizontal="center" vertical="center"/>
    </xf>
    <xf numFmtId="0" fontId="82" fillId="9" borderId="29" xfId="404" applyFont="1" applyFill="1" applyBorder="1" applyAlignment="1">
      <alignment horizontal="center" vertical="center"/>
    </xf>
    <xf numFmtId="0" fontId="82" fillId="9" borderId="86" xfId="404" applyFont="1" applyFill="1" applyBorder="1" applyAlignment="1">
      <alignment horizontal="center" vertical="center"/>
    </xf>
    <xf numFmtId="0" fontId="82" fillId="9" borderId="80" xfId="404" applyFont="1" applyFill="1" applyBorder="1" applyAlignment="1">
      <alignment horizontal="center" vertical="center"/>
    </xf>
    <xf numFmtId="0" fontId="82" fillId="9" borderId="54" xfId="404" applyFont="1" applyFill="1" applyBorder="1" applyAlignment="1">
      <alignment horizontal="center" vertical="center"/>
    </xf>
    <xf numFmtId="0" fontId="82" fillId="9" borderId="3" xfId="404" applyFont="1" applyFill="1" applyBorder="1" applyAlignment="1">
      <alignment horizontal="center" vertical="center"/>
    </xf>
    <xf numFmtId="0" fontId="82" fillId="9" borderId="87" xfId="404" applyFont="1" applyFill="1" applyBorder="1" applyAlignment="1">
      <alignment horizontal="center" vertical="center"/>
    </xf>
    <xf numFmtId="0" fontId="82" fillId="9" borderId="2" xfId="404" applyFont="1" applyFill="1" applyBorder="1" applyAlignment="1">
      <alignment horizontal="center" vertical="center"/>
    </xf>
    <xf numFmtId="0" fontId="82" fillId="9" borderId="84" xfId="404" applyFont="1" applyFill="1" applyBorder="1" applyAlignment="1">
      <alignment horizontal="center" vertical="center"/>
    </xf>
    <xf numFmtId="0" fontId="82" fillId="9" borderId="13" xfId="404" applyFont="1" applyFill="1" applyBorder="1" applyAlignment="1">
      <alignment horizontal="center" vertical="center"/>
    </xf>
    <xf numFmtId="0" fontId="82" fillId="9" borderId="4" xfId="404" applyFont="1" applyFill="1" applyBorder="1" applyAlignment="1">
      <alignment horizontal="center" vertical="center"/>
    </xf>
    <xf numFmtId="0" fontId="70" fillId="0" borderId="0" xfId="1" applyFont="1" applyAlignment="1">
      <alignment wrapText="1"/>
    </xf>
    <xf numFmtId="0" fontId="59" fillId="9" borderId="42" xfId="1" applyFont="1" applyFill="1" applyBorder="1" applyAlignment="1">
      <alignment horizontal="center" vertical="center"/>
    </xf>
    <xf numFmtId="0" fontId="59" fillId="9" borderId="38" xfId="1" applyFont="1" applyFill="1" applyBorder="1" applyAlignment="1">
      <alignment horizontal="center" vertical="center"/>
    </xf>
    <xf numFmtId="0" fontId="70" fillId="0" borderId="0" xfId="1" applyFont="1" applyAlignment="1">
      <alignment vertical="center" wrapText="1"/>
    </xf>
    <xf numFmtId="0" fontId="6" fillId="0" borderId="0" xfId="1" applyFont="1" applyAlignment="1">
      <alignment vertical="center" wrapText="1"/>
    </xf>
    <xf numFmtId="0" fontId="70" fillId="0" borderId="0" xfId="1" applyFont="1" applyAlignment="1">
      <alignment horizontal="left" vertical="center" wrapText="1"/>
    </xf>
    <xf numFmtId="0" fontId="6" fillId="0" borderId="0" xfId="1" applyFont="1" applyAlignment="1">
      <alignment horizontal="left" vertical="center" wrapText="1"/>
    </xf>
    <xf numFmtId="0" fontId="52" fillId="0" borderId="0" xfId="1" applyFont="1" applyAlignment="1">
      <alignment horizontal="left" vertical="top" wrapText="1"/>
    </xf>
    <xf numFmtId="0" fontId="54" fillId="0" borderId="0" xfId="1" applyFont="1" applyAlignment="1">
      <alignment horizontal="left" vertical="top" wrapText="1"/>
    </xf>
    <xf numFmtId="0" fontId="59" fillId="0" borderId="2" xfId="1" applyFont="1" applyBorder="1" applyAlignment="1">
      <alignment horizontal="left" vertical="center" wrapText="1"/>
    </xf>
    <xf numFmtId="0" fontId="63" fillId="0" borderId="0" xfId="0" applyFont="1" applyAlignment="1">
      <alignment horizontal="left" vertical="center"/>
    </xf>
    <xf numFmtId="0" fontId="63" fillId="0" borderId="0" xfId="0" applyFont="1" applyAlignment="1">
      <alignment horizontal="left" vertical="center" wrapText="1"/>
    </xf>
    <xf numFmtId="0" fontId="59" fillId="0" borderId="2" xfId="0" applyFont="1" applyBorder="1" applyAlignment="1">
      <alignment horizontal="left" vertical="center"/>
    </xf>
    <xf numFmtId="0" fontId="59" fillId="9" borderId="86" xfId="0" applyFont="1" applyFill="1" applyBorder="1" applyAlignment="1">
      <alignment horizontal="center" vertical="center" wrapText="1"/>
    </xf>
    <xf numFmtId="0" fontId="59" fillId="9" borderId="97" xfId="0" applyFont="1" applyFill="1" applyBorder="1" applyAlignment="1">
      <alignment horizontal="center" vertical="center" wrapText="1"/>
    </xf>
    <xf numFmtId="0" fontId="64" fillId="0" borderId="0" xfId="0" applyFont="1" applyAlignment="1">
      <alignment wrapText="1"/>
    </xf>
    <xf numFmtId="0" fontId="52" fillId="0" borderId="0" xfId="0" applyFont="1" applyAlignment="1">
      <alignment vertical="center" wrapText="1"/>
    </xf>
    <xf numFmtId="0" fontId="54" fillId="0" borderId="48" xfId="0" applyFont="1" applyBorder="1" applyAlignment="1">
      <alignment horizontal="left" vertical="center" wrapText="1"/>
    </xf>
    <xf numFmtId="0" fontId="64" fillId="0" borderId="0" xfId="0" applyFont="1" applyAlignment="1">
      <alignment horizontal="left" wrapText="1"/>
    </xf>
    <xf numFmtId="0" fontId="64" fillId="0" borderId="0" xfId="0" applyFont="1" applyAlignment="1">
      <alignment horizontal="left" vertical="center" wrapText="1"/>
    </xf>
    <xf numFmtId="0" fontId="59" fillId="9" borderId="54" xfId="0" applyFont="1" applyFill="1" applyBorder="1" applyAlignment="1">
      <alignment horizontal="center" vertical="center" wrapText="1"/>
    </xf>
    <xf numFmtId="0" fontId="59" fillId="9" borderId="3" xfId="0" applyFont="1" applyFill="1" applyBorder="1" applyAlignment="1">
      <alignment horizontal="center" vertical="center" wrapText="1"/>
    </xf>
    <xf numFmtId="0" fontId="59" fillId="9" borderId="87" xfId="0" applyFont="1" applyFill="1" applyBorder="1" applyAlignment="1">
      <alignment horizontal="center" vertical="center" wrapText="1"/>
    </xf>
    <xf numFmtId="0" fontId="70" fillId="7" borderId="78" xfId="0" applyFont="1" applyFill="1" applyBorder="1" applyAlignment="1">
      <alignment horizontal="center" vertical="center" wrapText="1"/>
    </xf>
    <xf numFmtId="0" fontId="70" fillId="7" borderId="85" xfId="0" applyFont="1" applyFill="1" applyBorder="1" applyAlignment="1">
      <alignment horizontal="center" vertical="center" wrapText="1"/>
    </xf>
    <xf numFmtId="0" fontId="54" fillId="0" borderId="48" xfId="0" applyFont="1" applyBorder="1" applyAlignment="1">
      <alignment vertical="center" wrapText="1"/>
    </xf>
    <xf numFmtId="0" fontId="52" fillId="0" borderId="49" xfId="0" applyFont="1" applyBorder="1" applyAlignment="1">
      <alignment vertical="center" wrapText="1"/>
    </xf>
    <xf numFmtId="0" fontId="59" fillId="0" borderId="0" xfId="0" applyFont="1" applyAlignment="1">
      <alignment horizontal="left" vertical="center" wrapText="1"/>
    </xf>
    <xf numFmtId="0" fontId="59" fillId="9" borderId="54" xfId="397" applyFont="1" applyFill="1" applyBorder="1" applyAlignment="1">
      <alignment horizontal="center" vertical="center" wrapText="1"/>
    </xf>
    <xf numFmtId="0" fontId="59" fillId="9" borderId="3" xfId="397" applyFont="1" applyFill="1" applyBorder="1" applyAlignment="1">
      <alignment horizontal="center" vertical="center" wrapText="1"/>
    </xf>
    <xf numFmtId="0" fontId="59" fillId="9" borderId="87" xfId="397" applyFont="1" applyFill="1" applyBorder="1" applyAlignment="1">
      <alignment horizontal="center" vertical="center" wrapText="1"/>
    </xf>
    <xf numFmtId="0" fontId="59" fillId="9" borderId="74" xfId="397" applyFont="1" applyFill="1" applyBorder="1" applyAlignment="1">
      <alignment horizontal="center" vertical="center" wrapText="1"/>
    </xf>
    <xf numFmtId="2" fontId="59" fillId="9" borderId="18" xfId="397" applyNumberFormat="1" applyFont="1" applyFill="1" applyBorder="1" applyAlignment="1">
      <alignment horizontal="center" vertical="center" wrapText="1"/>
    </xf>
    <xf numFmtId="2" fontId="59" fillId="9" borderId="84" xfId="397" applyNumberFormat="1" applyFont="1" applyFill="1" applyBorder="1" applyAlignment="1">
      <alignment horizontal="center" vertical="center" wrapText="1"/>
    </xf>
    <xf numFmtId="2" fontId="59" fillId="9" borderId="54" xfId="397" applyNumberFormat="1" applyFont="1" applyFill="1" applyBorder="1" applyAlignment="1">
      <alignment horizontal="center" vertical="center" wrapText="1"/>
    </xf>
    <xf numFmtId="2" fontId="59" fillId="9" borderId="3" xfId="397" applyNumberFormat="1" applyFont="1" applyFill="1" applyBorder="1" applyAlignment="1">
      <alignment horizontal="center" vertical="center" wrapText="1"/>
    </xf>
    <xf numFmtId="2" fontId="59" fillId="9" borderId="74" xfId="397" applyNumberFormat="1" applyFont="1" applyFill="1" applyBorder="1" applyAlignment="1">
      <alignment horizontal="center" vertical="center" wrapText="1"/>
    </xf>
    <xf numFmtId="2" fontId="59" fillId="9" borderId="19" xfId="397" applyNumberFormat="1" applyFont="1" applyFill="1" applyBorder="1" applyAlignment="1">
      <alignment horizontal="center" vertical="center" wrapText="1"/>
    </xf>
    <xf numFmtId="2" fontId="59" fillId="9" borderId="87" xfId="397" applyNumberFormat="1" applyFont="1" applyFill="1" applyBorder="1" applyAlignment="1">
      <alignment horizontal="center" vertical="center" wrapText="1"/>
    </xf>
    <xf numFmtId="0" fontId="70" fillId="7" borderId="14" xfId="397" applyFont="1" applyFill="1" applyBorder="1" applyAlignment="1">
      <alignment horizontal="center" vertical="center" wrapText="1"/>
    </xf>
    <xf numFmtId="0" fontId="70" fillId="7" borderId="10" xfId="397" applyFont="1" applyFill="1" applyBorder="1" applyAlignment="1">
      <alignment horizontal="center" vertical="center" wrapText="1"/>
    </xf>
    <xf numFmtId="0" fontId="70" fillId="7" borderId="78" xfId="397" applyFont="1" applyFill="1" applyBorder="1" applyAlignment="1">
      <alignment horizontal="center" vertical="center" wrapText="1"/>
    </xf>
    <xf numFmtId="0" fontId="70" fillId="7" borderId="79" xfId="397" applyFont="1" applyFill="1" applyBorder="1" applyAlignment="1">
      <alignment horizontal="center" vertical="center" wrapText="1"/>
    </xf>
    <xf numFmtId="0" fontId="70" fillId="7" borderId="73" xfId="397" applyFont="1" applyFill="1" applyBorder="1" applyAlignment="1">
      <alignment horizontal="center" vertical="center" wrapText="1"/>
    </xf>
    <xf numFmtId="0" fontId="70" fillId="7" borderId="35" xfId="397" applyFont="1" applyFill="1" applyBorder="1" applyAlignment="1">
      <alignment horizontal="center" vertical="center" wrapText="1"/>
    </xf>
    <xf numFmtId="0" fontId="70" fillId="7" borderId="11" xfId="397" applyFont="1" applyFill="1" applyBorder="1" applyAlignment="1">
      <alignment horizontal="center" vertical="center" wrapText="1"/>
    </xf>
    <xf numFmtId="0" fontId="54" fillId="0" borderId="0" xfId="397" applyFont="1" applyAlignment="1">
      <alignment vertical="center"/>
    </xf>
    <xf numFmtId="0" fontId="54" fillId="0" borderId="1" xfId="397" applyFont="1" applyBorder="1" applyAlignment="1">
      <alignment vertical="center"/>
    </xf>
    <xf numFmtId="0" fontId="54" fillId="0" borderId="0" xfId="397" applyFont="1" applyBorder="1" applyAlignment="1">
      <alignment vertical="center"/>
    </xf>
    <xf numFmtId="2" fontId="59" fillId="9" borderId="86" xfId="397" applyNumberFormat="1" applyFont="1" applyFill="1" applyBorder="1" applyAlignment="1">
      <alignment horizontal="center" vertical="center" wrapText="1"/>
    </xf>
    <xf numFmtId="2" fontId="59" fillId="9" borderId="80" xfId="397" applyNumberFormat="1" applyFont="1" applyFill="1" applyBorder="1" applyAlignment="1">
      <alignment horizontal="center" vertical="center" wrapText="1"/>
    </xf>
    <xf numFmtId="0" fontId="64" fillId="0" borderId="0" xfId="0" applyFont="1" applyAlignment="1">
      <alignment horizontal="left"/>
    </xf>
    <xf numFmtId="0" fontId="59" fillId="0" borderId="2" xfId="0" applyFont="1" applyBorder="1" applyAlignment="1">
      <alignment horizontal="left" vertical="center" wrapText="1"/>
    </xf>
    <xf numFmtId="0" fontId="59" fillId="9" borderId="43" xfId="0" applyFont="1" applyFill="1" applyBorder="1" applyAlignment="1">
      <alignment horizontal="center" vertical="center" wrapText="1"/>
    </xf>
    <xf numFmtId="0" fontId="59" fillId="9" borderId="21" xfId="0" applyFont="1" applyFill="1" applyBorder="1" applyAlignment="1">
      <alignment horizontal="center" vertical="center" wrapText="1"/>
    </xf>
    <xf numFmtId="0" fontId="54" fillId="0" borderId="0" xfId="0" applyFont="1" applyAlignment="1">
      <alignment horizontal="left" vertical="center"/>
    </xf>
    <xf numFmtId="0" fontId="54" fillId="0" borderId="0" xfId="256" applyFont="1" applyAlignment="1">
      <alignment horizontal="left" vertical="center" wrapText="1"/>
    </xf>
    <xf numFmtId="0" fontId="42" fillId="7" borderId="0" xfId="256" applyFont="1" applyFill="1" applyAlignment="1">
      <alignment horizontal="center"/>
    </xf>
    <xf numFmtId="0" fontId="59" fillId="0" borderId="0" xfId="256" applyFont="1" applyAlignment="1">
      <alignment horizontal="left" vertical="center" wrapText="1"/>
    </xf>
    <xf numFmtId="0" fontId="59" fillId="9" borderId="40" xfId="256" applyFont="1" applyFill="1" applyBorder="1" applyAlignment="1">
      <alignment horizontal="center" vertical="center"/>
    </xf>
    <xf numFmtId="0" fontId="59" fillId="9" borderId="42" xfId="256" applyFont="1" applyFill="1" applyBorder="1" applyAlignment="1">
      <alignment horizontal="center" vertical="center"/>
    </xf>
    <xf numFmtId="0" fontId="59" fillId="9" borderId="47" xfId="256" applyFont="1" applyFill="1" applyBorder="1" applyAlignment="1">
      <alignment horizontal="center" vertical="center"/>
    </xf>
    <xf numFmtId="0" fontId="59" fillId="9" borderId="45" xfId="256" applyFont="1" applyFill="1" applyBorder="1" applyAlignment="1">
      <alignment horizontal="center" vertical="center"/>
    </xf>
    <xf numFmtId="0" fontId="59" fillId="9" borderId="46" xfId="256" applyFont="1" applyFill="1" applyBorder="1" applyAlignment="1">
      <alignment horizontal="center" vertical="center" wrapText="1"/>
    </xf>
    <xf numFmtId="0" fontId="59" fillId="9" borderId="39" xfId="256" applyFont="1" applyFill="1" applyBorder="1" applyAlignment="1">
      <alignment horizontal="center" vertical="center" wrapText="1"/>
    </xf>
    <xf numFmtId="0" fontId="59" fillId="9" borderId="80" xfId="256" applyFont="1" applyFill="1" applyBorder="1" applyAlignment="1">
      <alignment horizontal="center" vertical="center" wrapText="1"/>
    </xf>
    <xf numFmtId="0" fontId="59" fillId="9" borderId="82" xfId="256" applyFont="1" applyFill="1" applyBorder="1" applyAlignment="1">
      <alignment horizontal="center" vertical="center" wrapText="1"/>
    </xf>
    <xf numFmtId="0" fontId="70" fillId="7" borderId="20" xfId="256" applyFont="1" applyFill="1" applyBorder="1" applyAlignment="1">
      <alignment horizontal="center" vertical="center" wrapText="1"/>
    </xf>
    <xf numFmtId="0" fontId="70" fillId="7" borderId="35" xfId="256" applyFont="1" applyFill="1" applyBorder="1" applyAlignment="1">
      <alignment horizontal="center" vertical="center" wrapText="1"/>
    </xf>
    <xf numFmtId="0" fontId="42" fillId="7" borderId="0" xfId="256" applyFont="1" applyFill="1" applyAlignment="1">
      <alignment horizontal="center" vertical="center"/>
    </xf>
  </cellXfs>
  <cellStyles count="698">
    <cellStyle name="Hyperlink 4 5" xfId="695" xr:uid="{00000000-0005-0000-0000-000000000000}"/>
    <cellStyle name="Komma 2 2 2 2" xfId="5" xr:uid="{00000000-0005-0000-0000-000001000000}"/>
    <cellStyle name="Link" xfId="276" builtinId="8"/>
    <cellStyle name="Link 5" xfId="697" xr:uid="{00000000-0005-0000-0000-000003000000}"/>
    <cellStyle name="Normal 2 2" xfId="6" xr:uid="{00000000-0005-0000-0000-000004000000}"/>
    <cellStyle name="Normal 2 2 2" xfId="7" xr:uid="{00000000-0005-0000-0000-000005000000}"/>
    <cellStyle name="Normal 2 2 2 2" xfId="279" xr:uid="{00000000-0005-0000-0000-000006000000}"/>
    <cellStyle name="Normal 2 2 2 3" xfId="408" xr:uid="{00000000-0005-0000-0000-000007000000}"/>
    <cellStyle name="Normal 2 2 3" xfId="278" xr:uid="{00000000-0005-0000-0000-000008000000}"/>
    <cellStyle name="Normal 2 2 4" xfId="407" xr:uid="{00000000-0005-0000-0000-000009000000}"/>
    <cellStyle name="Prozent" xfId="400" builtinId="5"/>
    <cellStyle name="Prozent 2" xfId="257" xr:uid="{00000000-0005-0000-0000-00000B000000}"/>
    <cellStyle name="Prozent 2 2" xfId="405" xr:uid="{00000000-0005-0000-0000-00000C000000}"/>
    <cellStyle name="Prozent 2 3" xfId="647" xr:uid="{00000000-0005-0000-0000-00000D000000}"/>
    <cellStyle name="Prozent 3" xfId="668" xr:uid="{00000000-0005-0000-0000-00000E000000}"/>
    <cellStyle name="Prozent 4" xfId="670" xr:uid="{00000000-0005-0000-0000-00000F000000}"/>
    <cellStyle name="Standard" xfId="0" builtinId="0" customBuiltin="1"/>
    <cellStyle name="Standard 10" xfId="8" xr:uid="{00000000-0005-0000-0000-000011000000}"/>
    <cellStyle name="Standard 10 2" xfId="53" xr:uid="{00000000-0005-0000-0000-000012000000}"/>
    <cellStyle name="Standard 11" xfId="669" xr:uid="{00000000-0005-0000-0000-000013000000}"/>
    <cellStyle name="Standard 11 2" xfId="679" xr:uid="{00000000-0005-0000-0000-000014000000}"/>
    <cellStyle name="Standard 11 3" xfId="404" xr:uid="{00000000-0005-0000-0000-000015000000}"/>
    <cellStyle name="Standard 11 3 2" xfId="690" xr:uid="{00000000-0005-0000-0000-000016000000}"/>
    <cellStyle name="Standard 1141" xfId="9" xr:uid="{00000000-0005-0000-0000-000017000000}"/>
    <cellStyle name="Standard 1141 2" xfId="10" xr:uid="{00000000-0005-0000-0000-000018000000}"/>
    <cellStyle name="Standard 1141 2 2" xfId="281" xr:uid="{00000000-0005-0000-0000-000019000000}"/>
    <cellStyle name="Standard 1141 2 3" xfId="410" xr:uid="{00000000-0005-0000-0000-00001A000000}"/>
    <cellStyle name="Standard 1141 3" xfId="280" xr:uid="{00000000-0005-0000-0000-00001B000000}"/>
    <cellStyle name="Standard 1141 4" xfId="409" xr:uid="{00000000-0005-0000-0000-00001C000000}"/>
    <cellStyle name="Standard 12" xfId="678" xr:uid="{00000000-0005-0000-0000-00001D000000}"/>
    <cellStyle name="Standard 12 3" xfId="687" xr:uid="{00000000-0005-0000-0000-00001E000000}"/>
    <cellStyle name="Standard 1224" xfId="11" xr:uid="{00000000-0005-0000-0000-00001F000000}"/>
    <cellStyle name="Standard 1225" xfId="12" xr:uid="{00000000-0005-0000-0000-000020000000}"/>
    <cellStyle name="Standard 1252 2" xfId="51" xr:uid="{00000000-0005-0000-0000-000021000000}"/>
    <cellStyle name="Standard 1263" xfId="50" xr:uid="{00000000-0005-0000-0000-000022000000}"/>
    <cellStyle name="Standard 1266" xfId="239" xr:uid="{00000000-0005-0000-0000-000023000000}"/>
    <cellStyle name="Standard 1266 2" xfId="398" xr:uid="{00000000-0005-0000-0000-000024000000}"/>
    <cellStyle name="Standard 1266 2 2" xfId="680" xr:uid="{00000000-0005-0000-0000-000025000000}"/>
    <cellStyle name="Standard 1266 3" xfId="406" xr:uid="{00000000-0005-0000-0000-000026000000}"/>
    <cellStyle name="Standard 1266 3 2" xfId="691" xr:uid="{00000000-0005-0000-0000-000027000000}"/>
    <cellStyle name="Standard 1266 4" xfId="629" xr:uid="{00000000-0005-0000-0000-000028000000}"/>
    <cellStyle name="Standard 13" xfId="693" xr:uid="{00000000-0005-0000-0000-000029000000}"/>
    <cellStyle name="Standard 1323" xfId="696" xr:uid="{00000000-0005-0000-0000-00002A000000}"/>
    <cellStyle name="Standard 139" xfId="13" xr:uid="{00000000-0005-0000-0000-00002B000000}"/>
    <cellStyle name="Standard 141 6" xfId="52" xr:uid="{00000000-0005-0000-0000-00002C000000}"/>
    <cellStyle name="Standard 15 3" xfId="686" xr:uid="{00000000-0005-0000-0000-00002D000000}"/>
    <cellStyle name="Standard 15 3 2" xfId="689" xr:uid="{00000000-0005-0000-0000-00002E000000}"/>
    <cellStyle name="Standard 2" xfId="1" xr:uid="{00000000-0005-0000-0000-00002F000000}"/>
    <cellStyle name="Standard 2 2" xfId="4" xr:uid="{00000000-0005-0000-0000-000030000000}"/>
    <cellStyle name="Standard 2 4" xfId="397" xr:uid="{00000000-0005-0000-0000-000031000000}"/>
    <cellStyle name="Standard 3" xfId="14" xr:uid="{00000000-0005-0000-0000-000032000000}"/>
    <cellStyle name="Standard 3 10" xfId="685" xr:uid="{00000000-0005-0000-0000-000033000000}"/>
    <cellStyle name="Standard 3 2" xfId="692" xr:uid="{00000000-0005-0000-0000-000034000000}"/>
    <cellStyle name="Standard 3 3 2" xfId="2" xr:uid="{00000000-0005-0000-0000-000035000000}"/>
    <cellStyle name="Standard 3 4" xfId="3" xr:uid="{00000000-0005-0000-0000-000036000000}"/>
    <cellStyle name="Standard 3 9" xfId="688" xr:uid="{00000000-0005-0000-0000-000037000000}"/>
    <cellStyle name="Standard 4" xfId="15" xr:uid="{00000000-0005-0000-0000-000038000000}"/>
    <cellStyle name="Standard 5" xfId="16" xr:uid="{00000000-0005-0000-0000-000039000000}"/>
    <cellStyle name="Standard 6" xfId="17" xr:uid="{00000000-0005-0000-0000-00003A000000}"/>
    <cellStyle name="Standard 6 2" xfId="282" xr:uid="{00000000-0005-0000-0000-00003B000000}"/>
    <cellStyle name="Standard 6 3" xfId="411" xr:uid="{00000000-0005-0000-0000-00003C000000}"/>
    <cellStyle name="Standard 7" xfId="256" xr:uid="{00000000-0005-0000-0000-00003D000000}"/>
    <cellStyle name="Standard 7 16" xfId="394" xr:uid="{00000000-0005-0000-0000-00003E000000}"/>
    <cellStyle name="Standard 7 2" xfId="646" xr:uid="{00000000-0005-0000-0000-00003F000000}"/>
    <cellStyle name="Standard 8" xfId="277" xr:uid="{00000000-0005-0000-0000-000040000000}"/>
    <cellStyle name="Standard 8 2" xfId="666" xr:uid="{00000000-0005-0000-0000-000041000000}"/>
    <cellStyle name="Standard 9" xfId="399" xr:uid="{00000000-0005-0000-0000-000042000000}"/>
    <cellStyle name="Standard 9 2" xfId="667" xr:uid="{00000000-0005-0000-0000-000043000000}"/>
    <cellStyle name="Standard 9 3" xfId="694" xr:uid="{00000000-0005-0000-0000-000044000000}"/>
    <cellStyle name="Standard_Daten HF3.1.1" xfId="402" xr:uid="{00000000-0005-0000-0000-000045000000}"/>
    <cellStyle name="Standard_Daten HF3.1.3 (Träger)" xfId="403" xr:uid="{00000000-0005-0000-0000-000046000000}"/>
    <cellStyle name="style1507628871282" xfId="18" xr:uid="{00000000-0005-0000-0000-000047000000}"/>
    <cellStyle name="style1507628871282 2" xfId="19" xr:uid="{00000000-0005-0000-0000-000048000000}"/>
    <cellStyle name="style1507628871282 2 2" xfId="284" xr:uid="{00000000-0005-0000-0000-000049000000}"/>
    <cellStyle name="style1507628871282 2 3" xfId="413" xr:uid="{00000000-0005-0000-0000-00004A000000}"/>
    <cellStyle name="style1507628871282 3" xfId="283" xr:uid="{00000000-0005-0000-0000-00004B000000}"/>
    <cellStyle name="style1507628871282 4" xfId="412" xr:uid="{00000000-0005-0000-0000-00004C000000}"/>
    <cellStyle name="style1507628873688" xfId="20" xr:uid="{00000000-0005-0000-0000-00004D000000}"/>
    <cellStyle name="style1507628873688 2" xfId="21" xr:uid="{00000000-0005-0000-0000-00004E000000}"/>
    <cellStyle name="style1507628873688 2 2" xfId="286" xr:uid="{00000000-0005-0000-0000-00004F000000}"/>
    <cellStyle name="style1507628873688 2 3" xfId="415" xr:uid="{00000000-0005-0000-0000-000050000000}"/>
    <cellStyle name="style1507628873688 3" xfId="285" xr:uid="{00000000-0005-0000-0000-000051000000}"/>
    <cellStyle name="style1507628873688 4" xfId="414" xr:uid="{00000000-0005-0000-0000-000052000000}"/>
    <cellStyle name="style1507628875438" xfId="22" xr:uid="{00000000-0005-0000-0000-000053000000}"/>
    <cellStyle name="style1507628875438 2" xfId="23" xr:uid="{00000000-0005-0000-0000-000054000000}"/>
    <cellStyle name="style1507628875438 2 2" xfId="288" xr:uid="{00000000-0005-0000-0000-000055000000}"/>
    <cellStyle name="style1507628875438 2 3" xfId="417" xr:uid="{00000000-0005-0000-0000-000056000000}"/>
    <cellStyle name="style1507628875438 3" xfId="287" xr:uid="{00000000-0005-0000-0000-000057000000}"/>
    <cellStyle name="style1507628875438 4" xfId="416" xr:uid="{00000000-0005-0000-0000-000058000000}"/>
    <cellStyle name="style1507628875727" xfId="24" xr:uid="{00000000-0005-0000-0000-000059000000}"/>
    <cellStyle name="style1507628875727 2" xfId="25" xr:uid="{00000000-0005-0000-0000-00005A000000}"/>
    <cellStyle name="style1507628875727 2 2" xfId="290" xr:uid="{00000000-0005-0000-0000-00005B000000}"/>
    <cellStyle name="style1507628875727 2 3" xfId="419" xr:uid="{00000000-0005-0000-0000-00005C000000}"/>
    <cellStyle name="style1507628875727 3" xfId="289" xr:uid="{00000000-0005-0000-0000-00005D000000}"/>
    <cellStyle name="style1507628875727 4" xfId="418" xr:uid="{00000000-0005-0000-0000-00005E000000}"/>
    <cellStyle name="style1507628875872" xfId="26" xr:uid="{00000000-0005-0000-0000-00005F000000}"/>
    <cellStyle name="style1507628875872 2" xfId="27" xr:uid="{00000000-0005-0000-0000-000060000000}"/>
    <cellStyle name="style1507628875872 2 2" xfId="292" xr:uid="{00000000-0005-0000-0000-000061000000}"/>
    <cellStyle name="style1507628875872 2 3" xfId="421" xr:uid="{00000000-0005-0000-0000-000062000000}"/>
    <cellStyle name="style1507628875872 3" xfId="291" xr:uid="{00000000-0005-0000-0000-000063000000}"/>
    <cellStyle name="style1507628875872 4" xfId="420" xr:uid="{00000000-0005-0000-0000-000064000000}"/>
    <cellStyle name="style1507628875977" xfId="28" xr:uid="{00000000-0005-0000-0000-000065000000}"/>
    <cellStyle name="style1507628875977 2" xfId="29" xr:uid="{00000000-0005-0000-0000-000066000000}"/>
    <cellStyle name="style1507628875977 2 2" xfId="294" xr:uid="{00000000-0005-0000-0000-000067000000}"/>
    <cellStyle name="style1507628875977 2 3" xfId="423" xr:uid="{00000000-0005-0000-0000-000068000000}"/>
    <cellStyle name="style1507628875977 3" xfId="293" xr:uid="{00000000-0005-0000-0000-000069000000}"/>
    <cellStyle name="style1507628875977 4" xfId="422" xr:uid="{00000000-0005-0000-0000-00006A000000}"/>
    <cellStyle name="style1507628876114" xfId="30" xr:uid="{00000000-0005-0000-0000-00006B000000}"/>
    <cellStyle name="style1507628876114 2" xfId="31" xr:uid="{00000000-0005-0000-0000-00006C000000}"/>
    <cellStyle name="style1507628876114 2 2" xfId="296" xr:uid="{00000000-0005-0000-0000-00006D000000}"/>
    <cellStyle name="style1507628876114 2 3" xfId="425" xr:uid="{00000000-0005-0000-0000-00006E000000}"/>
    <cellStyle name="style1507628876114 3" xfId="295" xr:uid="{00000000-0005-0000-0000-00006F000000}"/>
    <cellStyle name="style1507628876114 4" xfId="424" xr:uid="{00000000-0005-0000-0000-000070000000}"/>
    <cellStyle name="style1507628876302" xfId="32" xr:uid="{00000000-0005-0000-0000-000071000000}"/>
    <cellStyle name="style1507628876302 2" xfId="33" xr:uid="{00000000-0005-0000-0000-000072000000}"/>
    <cellStyle name="style1507628876302 2 2" xfId="298" xr:uid="{00000000-0005-0000-0000-000073000000}"/>
    <cellStyle name="style1507628876302 2 3" xfId="427" xr:uid="{00000000-0005-0000-0000-000074000000}"/>
    <cellStyle name="style1507628876302 3" xfId="297" xr:uid="{00000000-0005-0000-0000-000075000000}"/>
    <cellStyle name="style1507628876302 4" xfId="426" xr:uid="{00000000-0005-0000-0000-000076000000}"/>
    <cellStyle name="style1507628876462" xfId="34" xr:uid="{00000000-0005-0000-0000-000077000000}"/>
    <cellStyle name="style1507628876462 2" xfId="35" xr:uid="{00000000-0005-0000-0000-000078000000}"/>
    <cellStyle name="style1507628876462 2 2" xfId="300" xr:uid="{00000000-0005-0000-0000-000079000000}"/>
    <cellStyle name="style1507628876462 2 3" xfId="429" xr:uid="{00000000-0005-0000-0000-00007A000000}"/>
    <cellStyle name="style1507628876462 3" xfId="299" xr:uid="{00000000-0005-0000-0000-00007B000000}"/>
    <cellStyle name="style1507628876462 4" xfId="428" xr:uid="{00000000-0005-0000-0000-00007C000000}"/>
    <cellStyle name="style1507628876567" xfId="36" xr:uid="{00000000-0005-0000-0000-00007D000000}"/>
    <cellStyle name="style1507628876567 2" xfId="37" xr:uid="{00000000-0005-0000-0000-00007E000000}"/>
    <cellStyle name="style1507628876567 2 2" xfId="302" xr:uid="{00000000-0005-0000-0000-00007F000000}"/>
    <cellStyle name="style1507628876567 2 3" xfId="431" xr:uid="{00000000-0005-0000-0000-000080000000}"/>
    <cellStyle name="style1507628876567 3" xfId="301" xr:uid="{00000000-0005-0000-0000-000081000000}"/>
    <cellStyle name="style1507628876567 4" xfId="430" xr:uid="{00000000-0005-0000-0000-000082000000}"/>
    <cellStyle name="style1507628876700" xfId="38" xr:uid="{00000000-0005-0000-0000-000083000000}"/>
    <cellStyle name="style1507628876700 2" xfId="39" xr:uid="{00000000-0005-0000-0000-000084000000}"/>
    <cellStyle name="style1507628876700 2 2" xfId="304" xr:uid="{00000000-0005-0000-0000-000085000000}"/>
    <cellStyle name="style1507628876700 2 3" xfId="433" xr:uid="{00000000-0005-0000-0000-000086000000}"/>
    <cellStyle name="style1507628876700 3" xfId="303" xr:uid="{00000000-0005-0000-0000-000087000000}"/>
    <cellStyle name="style1507628876700 4" xfId="432" xr:uid="{00000000-0005-0000-0000-000088000000}"/>
    <cellStyle name="style1507628876837" xfId="40" xr:uid="{00000000-0005-0000-0000-000089000000}"/>
    <cellStyle name="style1507628876837 2" xfId="41" xr:uid="{00000000-0005-0000-0000-00008A000000}"/>
    <cellStyle name="style1507628876837 2 2" xfId="306" xr:uid="{00000000-0005-0000-0000-00008B000000}"/>
    <cellStyle name="style1507628876837 2 3" xfId="435" xr:uid="{00000000-0005-0000-0000-00008C000000}"/>
    <cellStyle name="style1507628876837 3" xfId="305" xr:uid="{00000000-0005-0000-0000-00008D000000}"/>
    <cellStyle name="style1507628876837 4" xfId="434" xr:uid="{00000000-0005-0000-0000-00008E000000}"/>
    <cellStyle name="style1507628876977" xfId="42" xr:uid="{00000000-0005-0000-0000-00008F000000}"/>
    <cellStyle name="style1507628876977 2" xfId="43" xr:uid="{00000000-0005-0000-0000-000090000000}"/>
    <cellStyle name="style1507628876977 2 2" xfId="308" xr:uid="{00000000-0005-0000-0000-000091000000}"/>
    <cellStyle name="style1507628876977 2 3" xfId="437" xr:uid="{00000000-0005-0000-0000-000092000000}"/>
    <cellStyle name="style1507628876977 3" xfId="307" xr:uid="{00000000-0005-0000-0000-000093000000}"/>
    <cellStyle name="style1507628876977 4" xfId="436" xr:uid="{00000000-0005-0000-0000-000094000000}"/>
    <cellStyle name="style1507628877091" xfId="44" xr:uid="{00000000-0005-0000-0000-000095000000}"/>
    <cellStyle name="style1507628877091 2" xfId="45" xr:uid="{00000000-0005-0000-0000-000096000000}"/>
    <cellStyle name="style1507628877091 2 2" xfId="310" xr:uid="{00000000-0005-0000-0000-000097000000}"/>
    <cellStyle name="style1507628877091 2 3" xfId="439" xr:uid="{00000000-0005-0000-0000-000098000000}"/>
    <cellStyle name="style1507628877091 3" xfId="309" xr:uid="{00000000-0005-0000-0000-000099000000}"/>
    <cellStyle name="style1507628877091 4" xfId="438" xr:uid="{00000000-0005-0000-0000-00009A000000}"/>
    <cellStyle name="style1507628877262" xfId="46" xr:uid="{00000000-0005-0000-0000-00009B000000}"/>
    <cellStyle name="style1507628877262 2" xfId="47" xr:uid="{00000000-0005-0000-0000-00009C000000}"/>
    <cellStyle name="style1507628877262 2 2" xfId="312" xr:uid="{00000000-0005-0000-0000-00009D000000}"/>
    <cellStyle name="style1507628877262 2 3" xfId="441" xr:uid="{00000000-0005-0000-0000-00009E000000}"/>
    <cellStyle name="style1507628877262 3" xfId="311" xr:uid="{00000000-0005-0000-0000-00009F000000}"/>
    <cellStyle name="style1507628877262 4" xfId="440" xr:uid="{00000000-0005-0000-0000-0000A0000000}"/>
    <cellStyle name="style1507628877477" xfId="48" xr:uid="{00000000-0005-0000-0000-0000A1000000}"/>
    <cellStyle name="style1507628877477 2" xfId="49" xr:uid="{00000000-0005-0000-0000-0000A2000000}"/>
    <cellStyle name="style1507628877477 2 2" xfId="314" xr:uid="{00000000-0005-0000-0000-0000A3000000}"/>
    <cellStyle name="style1507628877477 2 3" xfId="443" xr:uid="{00000000-0005-0000-0000-0000A4000000}"/>
    <cellStyle name="style1507628877477 3" xfId="313" xr:uid="{00000000-0005-0000-0000-0000A5000000}"/>
    <cellStyle name="style1507628877477 4" xfId="442" xr:uid="{00000000-0005-0000-0000-0000A6000000}"/>
    <cellStyle name="style1515050498436" xfId="101" xr:uid="{00000000-0005-0000-0000-0000A7000000}"/>
    <cellStyle name="style1515050498436 2" xfId="362" xr:uid="{00000000-0005-0000-0000-0000A8000000}"/>
    <cellStyle name="style1515050498436 3" xfId="491" xr:uid="{00000000-0005-0000-0000-0000A9000000}"/>
    <cellStyle name="style1515050498627" xfId="102" xr:uid="{00000000-0005-0000-0000-0000AA000000}"/>
    <cellStyle name="style1515050498627 2" xfId="363" xr:uid="{00000000-0005-0000-0000-0000AB000000}"/>
    <cellStyle name="style1515050498627 3" xfId="492" xr:uid="{00000000-0005-0000-0000-0000AC000000}"/>
    <cellStyle name="style1515050498799" xfId="107" xr:uid="{00000000-0005-0000-0000-0000AD000000}"/>
    <cellStyle name="style1515050498799 2" xfId="368" xr:uid="{00000000-0005-0000-0000-0000AE000000}"/>
    <cellStyle name="style1515050498799 3" xfId="497" xr:uid="{00000000-0005-0000-0000-0000AF000000}"/>
    <cellStyle name="style1515050498959" xfId="108" xr:uid="{00000000-0005-0000-0000-0000B0000000}"/>
    <cellStyle name="style1515050498959 2" xfId="369" xr:uid="{00000000-0005-0000-0000-0000B1000000}"/>
    <cellStyle name="style1515050498959 3" xfId="498" xr:uid="{00000000-0005-0000-0000-0000B2000000}"/>
    <cellStyle name="style1515050500463" xfId="86" xr:uid="{00000000-0005-0000-0000-0000B3000000}"/>
    <cellStyle name="style1515050500463 2" xfId="347" xr:uid="{00000000-0005-0000-0000-0000B4000000}"/>
    <cellStyle name="style1515050500463 3" xfId="476" xr:uid="{00000000-0005-0000-0000-0000B5000000}"/>
    <cellStyle name="style1515050500611" xfId="88" xr:uid="{00000000-0005-0000-0000-0000B6000000}"/>
    <cellStyle name="style1515050500611 2" xfId="349" xr:uid="{00000000-0005-0000-0000-0000B7000000}"/>
    <cellStyle name="style1515050500611 3" xfId="478" xr:uid="{00000000-0005-0000-0000-0000B8000000}"/>
    <cellStyle name="style1515050501768" xfId="93" xr:uid="{00000000-0005-0000-0000-0000B9000000}"/>
    <cellStyle name="style1515050501768 2" xfId="354" xr:uid="{00000000-0005-0000-0000-0000BA000000}"/>
    <cellStyle name="style1515050501768 3" xfId="483" xr:uid="{00000000-0005-0000-0000-0000BB000000}"/>
    <cellStyle name="style1515050501908" xfId="92" xr:uid="{00000000-0005-0000-0000-0000BC000000}"/>
    <cellStyle name="style1515050501908 2" xfId="353" xr:uid="{00000000-0005-0000-0000-0000BD000000}"/>
    <cellStyle name="style1515050501908 3" xfId="482" xr:uid="{00000000-0005-0000-0000-0000BE000000}"/>
    <cellStyle name="style1515050502072" xfId="94" xr:uid="{00000000-0005-0000-0000-0000BF000000}"/>
    <cellStyle name="style1515050502072 2" xfId="355" xr:uid="{00000000-0005-0000-0000-0000C0000000}"/>
    <cellStyle name="style1515050502072 3" xfId="484" xr:uid="{00000000-0005-0000-0000-0000C1000000}"/>
    <cellStyle name="style1515050503588" xfId="83" xr:uid="{00000000-0005-0000-0000-0000C2000000}"/>
    <cellStyle name="style1515050503588 2" xfId="344" xr:uid="{00000000-0005-0000-0000-0000C3000000}"/>
    <cellStyle name="style1515050503588 3" xfId="473" xr:uid="{00000000-0005-0000-0000-0000C4000000}"/>
    <cellStyle name="style1515050503740" xfId="84" xr:uid="{00000000-0005-0000-0000-0000C5000000}"/>
    <cellStyle name="style1515050503740 2" xfId="345" xr:uid="{00000000-0005-0000-0000-0000C6000000}"/>
    <cellStyle name="style1515050503740 3" xfId="474" xr:uid="{00000000-0005-0000-0000-0000C7000000}"/>
    <cellStyle name="style1515050503881" xfId="89" xr:uid="{00000000-0005-0000-0000-0000C8000000}"/>
    <cellStyle name="style1515050503881 2" xfId="350" xr:uid="{00000000-0005-0000-0000-0000C9000000}"/>
    <cellStyle name="style1515050503881 3" xfId="479" xr:uid="{00000000-0005-0000-0000-0000CA000000}"/>
    <cellStyle name="style1515050504080" xfId="90" xr:uid="{00000000-0005-0000-0000-0000CB000000}"/>
    <cellStyle name="style1515050504080 2" xfId="351" xr:uid="{00000000-0005-0000-0000-0000CC000000}"/>
    <cellStyle name="style1515050504080 3" xfId="480" xr:uid="{00000000-0005-0000-0000-0000CD000000}"/>
    <cellStyle name="style1515050504318" xfId="85" xr:uid="{00000000-0005-0000-0000-0000CE000000}"/>
    <cellStyle name="style1515050504318 2" xfId="346" xr:uid="{00000000-0005-0000-0000-0000CF000000}"/>
    <cellStyle name="style1515050504318 3" xfId="475" xr:uid="{00000000-0005-0000-0000-0000D0000000}"/>
    <cellStyle name="style1515050504580" xfId="87" xr:uid="{00000000-0005-0000-0000-0000D1000000}"/>
    <cellStyle name="style1515050504580 2" xfId="348" xr:uid="{00000000-0005-0000-0000-0000D2000000}"/>
    <cellStyle name="style1515050504580 3" xfId="477" xr:uid="{00000000-0005-0000-0000-0000D3000000}"/>
    <cellStyle name="style1515050504721" xfId="91" xr:uid="{00000000-0005-0000-0000-0000D4000000}"/>
    <cellStyle name="style1515050504721 2" xfId="352" xr:uid="{00000000-0005-0000-0000-0000D5000000}"/>
    <cellStyle name="style1515050504721 3" xfId="481" xr:uid="{00000000-0005-0000-0000-0000D6000000}"/>
    <cellStyle name="style1515050504869" xfId="95" xr:uid="{00000000-0005-0000-0000-0000D7000000}"/>
    <cellStyle name="style1515050504869 2" xfId="356" xr:uid="{00000000-0005-0000-0000-0000D8000000}"/>
    <cellStyle name="style1515050504869 3" xfId="485" xr:uid="{00000000-0005-0000-0000-0000D9000000}"/>
    <cellStyle name="style1515050505006" xfId="96" xr:uid="{00000000-0005-0000-0000-0000DA000000}"/>
    <cellStyle name="style1515050505006 2" xfId="357" xr:uid="{00000000-0005-0000-0000-0000DB000000}"/>
    <cellStyle name="style1515050505006 3" xfId="486" xr:uid="{00000000-0005-0000-0000-0000DC000000}"/>
    <cellStyle name="style1515050505162" xfId="97" xr:uid="{00000000-0005-0000-0000-0000DD000000}"/>
    <cellStyle name="style1515050505162 2" xfId="358" xr:uid="{00000000-0005-0000-0000-0000DE000000}"/>
    <cellStyle name="style1515050505162 3" xfId="487" xr:uid="{00000000-0005-0000-0000-0000DF000000}"/>
    <cellStyle name="style1515050505279" xfId="98" xr:uid="{00000000-0005-0000-0000-0000E0000000}"/>
    <cellStyle name="style1515050505279 2" xfId="359" xr:uid="{00000000-0005-0000-0000-0000E1000000}"/>
    <cellStyle name="style1515050505279 3" xfId="488" xr:uid="{00000000-0005-0000-0000-0000E2000000}"/>
    <cellStyle name="style1515050505416" xfId="99" xr:uid="{00000000-0005-0000-0000-0000E3000000}"/>
    <cellStyle name="style1515050505416 2" xfId="360" xr:uid="{00000000-0005-0000-0000-0000E4000000}"/>
    <cellStyle name="style1515050505416 3" xfId="489" xr:uid="{00000000-0005-0000-0000-0000E5000000}"/>
    <cellStyle name="style1515050505557" xfId="100" xr:uid="{00000000-0005-0000-0000-0000E6000000}"/>
    <cellStyle name="style1515050505557 2" xfId="361" xr:uid="{00000000-0005-0000-0000-0000E7000000}"/>
    <cellStyle name="style1515050505557 3" xfId="490" xr:uid="{00000000-0005-0000-0000-0000E8000000}"/>
    <cellStyle name="style1515050505717" xfId="103" xr:uid="{00000000-0005-0000-0000-0000E9000000}"/>
    <cellStyle name="style1515050505717 2" xfId="364" xr:uid="{00000000-0005-0000-0000-0000EA000000}"/>
    <cellStyle name="style1515050505717 3" xfId="493" xr:uid="{00000000-0005-0000-0000-0000EB000000}"/>
    <cellStyle name="style1515050505834" xfId="104" xr:uid="{00000000-0005-0000-0000-0000EC000000}"/>
    <cellStyle name="style1515050505834 2" xfId="365" xr:uid="{00000000-0005-0000-0000-0000ED000000}"/>
    <cellStyle name="style1515050505834 3" xfId="494" xr:uid="{00000000-0005-0000-0000-0000EE000000}"/>
    <cellStyle name="style1515050505971" xfId="105" xr:uid="{00000000-0005-0000-0000-0000EF000000}"/>
    <cellStyle name="style1515050505971 2" xfId="366" xr:uid="{00000000-0005-0000-0000-0000F0000000}"/>
    <cellStyle name="style1515050505971 3" xfId="495" xr:uid="{00000000-0005-0000-0000-0000F1000000}"/>
    <cellStyle name="style1515050506107" xfId="106" xr:uid="{00000000-0005-0000-0000-0000F2000000}"/>
    <cellStyle name="style1515050506107 2" xfId="367" xr:uid="{00000000-0005-0000-0000-0000F3000000}"/>
    <cellStyle name="style1515050506107 3" xfId="496" xr:uid="{00000000-0005-0000-0000-0000F4000000}"/>
    <cellStyle name="style1515050506248" xfId="109" xr:uid="{00000000-0005-0000-0000-0000F5000000}"/>
    <cellStyle name="style1515050506248 2" xfId="370" xr:uid="{00000000-0005-0000-0000-0000F6000000}"/>
    <cellStyle name="style1515050506248 3" xfId="499" xr:uid="{00000000-0005-0000-0000-0000F7000000}"/>
    <cellStyle name="style1515050506365" xfId="110" xr:uid="{00000000-0005-0000-0000-0000F8000000}"/>
    <cellStyle name="style1515050506365 2" xfId="371" xr:uid="{00000000-0005-0000-0000-0000F9000000}"/>
    <cellStyle name="style1515050506365 3" xfId="500" xr:uid="{00000000-0005-0000-0000-0000FA000000}"/>
    <cellStyle name="style1515050506553" xfId="111" xr:uid="{00000000-0005-0000-0000-0000FB000000}"/>
    <cellStyle name="style1515050506553 2" xfId="372" xr:uid="{00000000-0005-0000-0000-0000FC000000}"/>
    <cellStyle name="style1515050506553 3" xfId="501" xr:uid="{00000000-0005-0000-0000-0000FD000000}"/>
    <cellStyle name="style1515050506799" xfId="112" xr:uid="{00000000-0005-0000-0000-0000FE000000}"/>
    <cellStyle name="style1515050506799 2" xfId="373" xr:uid="{00000000-0005-0000-0000-0000FF000000}"/>
    <cellStyle name="style1515050506799 3" xfId="502" xr:uid="{00000000-0005-0000-0000-000000010000}"/>
    <cellStyle name="style1533710832073" xfId="55" xr:uid="{00000000-0005-0000-0000-000001010000}"/>
    <cellStyle name="style1533710832073 2" xfId="316" xr:uid="{00000000-0005-0000-0000-000002010000}"/>
    <cellStyle name="style1533710832073 3" xfId="445" xr:uid="{00000000-0005-0000-0000-000003010000}"/>
    <cellStyle name="style1533710832206" xfId="56" xr:uid="{00000000-0005-0000-0000-000004010000}"/>
    <cellStyle name="style1533710832206 2" xfId="317" xr:uid="{00000000-0005-0000-0000-000005010000}"/>
    <cellStyle name="style1533710832206 3" xfId="446" xr:uid="{00000000-0005-0000-0000-000006010000}"/>
    <cellStyle name="style1533710832335" xfId="54" xr:uid="{00000000-0005-0000-0000-000007010000}"/>
    <cellStyle name="style1533710832335 2" xfId="315" xr:uid="{00000000-0005-0000-0000-000008010000}"/>
    <cellStyle name="style1533710832335 3" xfId="444" xr:uid="{00000000-0005-0000-0000-000009010000}"/>
    <cellStyle name="style1533710832698" xfId="73" xr:uid="{00000000-0005-0000-0000-00000A010000}"/>
    <cellStyle name="style1533710832698 2" xfId="334" xr:uid="{00000000-0005-0000-0000-00000B010000}"/>
    <cellStyle name="style1533710832698 3" xfId="463" xr:uid="{00000000-0005-0000-0000-00000C010000}"/>
    <cellStyle name="style1533710832816" xfId="74" xr:uid="{00000000-0005-0000-0000-00000D010000}"/>
    <cellStyle name="style1533710832816 2" xfId="335" xr:uid="{00000000-0005-0000-0000-00000E010000}"/>
    <cellStyle name="style1533710832816 3" xfId="464" xr:uid="{00000000-0005-0000-0000-00000F010000}"/>
    <cellStyle name="style1533710832945" xfId="78" xr:uid="{00000000-0005-0000-0000-000010010000}"/>
    <cellStyle name="style1533710832945 2" xfId="339" xr:uid="{00000000-0005-0000-0000-000011010000}"/>
    <cellStyle name="style1533710832945 3" xfId="468" xr:uid="{00000000-0005-0000-0000-000012010000}"/>
    <cellStyle name="style1533710833066" xfId="79" xr:uid="{00000000-0005-0000-0000-000013010000}"/>
    <cellStyle name="style1533710833066 2" xfId="340" xr:uid="{00000000-0005-0000-0000-000014010000}"/>
    <cellStyle name="style1533710833066 3" xfId="469" xr:uid="{00000000-0005-0000-0000-000015010000}"/>
    <cellStyle name="style1533710834195" xfId="61" xr:uid="{00000000-0005-0000-0000-000016010000}"/>
    <cellStyle name="style1533710834195 2" xfId="322" xr:uid="{00000000-0005-0000-0000-000017010000}"/>
    <cellStyle name="style1533710834195 3" xfId="451" xr:uid="{00000000-0005-0000-0000-000018010000}"/>
    <cellStyle name="style1533710834308" xfId="62" xr:uid="{00000000-0005-0000-0000-000019010000}"/>
    <cellStyle name="style1533710834308 2" xfId="323" xr:uid="{00000000-0005-0000-0000-00001A010000}"/>
    <cellStyle name="style1533710834308 3" xfId="452" xr:uid="{00000000-0005-0000-0000-00001B010000}"/>
    <cellStyle name="style1533710835198" xfId="66" xr:uid="{00000000-0005-0000-0000-00001C010000}"/>
    <cellStyle name="style1533710835198 2" xfId="327" xr:uid="{00000000-0005-0000-0000-00001D010000}"/>
    <cellStyle name="style1533710835198 3" xfId="456" xr:uid="{00000000-0005-0000-0000-00001E010000}"/>
    <cellStyle name="style1533710835312" xfId="67" xr:uid="{00000000-0005-0000-0000-00001F010000}"/>
    <cellStyle name="style1533710835312 2" xfId="328" xr:uid="{00000000-0005-0000-0000-000020010000}"/>
    <cellStyle name="style1533710835312 3" xfId="457" xr:uid="{00000000-0005-0000-0000-000021010000}"/>
    <cellStyle name="style1533710836124" xfId="57" xr:uid="{00000000-0005-0000-0000-000022010000}"/>
    <cellStyle name="style1533710836124 2" xfId="318" xr:uid="{00000000-0005-0000-0000-000023010000}"/>
    <cellStyle name="style1533710836124 3" xfId="447" xr:uid="{00000000-0005-0000-0000-000024010000}"/>
    <cellStyle name="style1533710836253" xfId="58" xr:uid="{00000000-0005-0000-0000-000025010000}"/>
    <cellStyle name="style1533710836253 2" xfId="319" xr:uid="{00000000-0005-0000-0000-000026010000}"/>
    <cellStyle name="style1533710836253 3" xfId="448" xr:uid="{00000000-0005-0000-0000-000027010000}"/>
    <cellStyle name="style1533710836359" xfId="59" xr:uid="{00000000-0005-0000-0000-000028010000}"/>
    <cellStyle name="style1533710836359 2" xfId="320" xr:uid="{00000000-0005-0000-0000-000029010000}"/>
    <cellStyle name="style1533710836359 3" xfId="449" xr:uid="{00000000-0005-0000-0000-00002A010000}"/>
    <cellStyle name="style1533710836464" xfId="63" xr:uid="{00000000-0005-0000-0000-00002B010000}"/>
    <cellStyle name="style1533710836464 2" xfId="324" xr:uid="{00000000-0005-0000-0000-00002C010000}"/>
    <cellStyle name="style1533710836464 3" xfId="453" xr:uid="{00000000-0005-0000-0000-00002D010000}"/>
    <cellStyle name="style1533710836605" xfId="64" xr:uid="{00000000-0005-0000-0000-00002E010000}"/>
    <cellStyle name="style1533710836605 2" xfId="325" xr:uid="{00000000-0005-0000-0000-00002F010000}"/>
    <cellStyle name="style1533710836605 3" xfId="454" xr:uid="{00000000-0005-0000-0000-000030010000}"/>
    <cellStyle name="style1533710836757" xfId="60" xr:uid="{00000000-0005-0000-0000-000031010000}"/>
    <cellStyle name="style1533710836757 2" xfId="321" xr:uid="{00000000-0005-0000-0000-000032010000}"/>
    <cellStyle name="style1533710836757 3" xfId="450" xr:uid="{00000000-0005-0000-0000-000033010000}"/>
    <cellStyle name="style1533710836898" xfId="65" xr:uid="{00000000-0005-0000-0000-000034010000}"/>
    <cellStyle name="style1533710836898 2" xfId="326" xr:uid="{00000000-0005-0000-0000-000035010000}"/>
    <cellStyle name="style1533710836898 3" xfId="455" xr:uid="{00000000-0005-0000-0000-000036010000}"/>
    <cellStyle name="style1533710837042" xfId="68" xr:uid="{00000000-0005-0000-0000-000037010000}"/>
    <cellStyle name="style1533710837042 2" xfId="329" xr:uid="{00000000-0005-0000-0000-000038010000}"/>
    <cellStyle name="style1533710837042 3" xfId="458" xr:uid="{00000000-0005-0000-0000-000039010000}"/>
    <cellStyle name="style1533710837281" xfId="69" xr:uid="{00000000-0005-0000-0000-00003A010000}"/>
    <cellStyle name="style1533710837281 2" xfId="330" xr:uid="{00000000-0005-0000-0000-00003B010000}"/>
    <cellStyle name="style1533710837281 3" xfId="459" xr:uid="{00000000-0005-0000-0000-00003C010000}"/>
    <cellStyle name="style1533710837484" xfId="70" xr:uid="{00000000-0005-0000-0000-00003D010000}"/>
    <cellStyle name="style1533710837484 2" xfId="331" xr:uid="{00000000-0005-0000-0000-00003E010000}"/>
    <cellStyle name="style1533710837484 3" xfId="460" xr:uid="{00000000-0005-0000-0000-00003F010000}"/>
    <cellStyle name="style1533710837585" xfId="71" xr:uid="{00000000-0005-0000-0000-000040010000}"/>
    <cellStyle name="style1533710837585 2" xfId="332" xr:uid="{00000000-0005-0000-0000-000041010000}"/>
    <cellStyle name="style1533710837585 3" xfId="461" xr:uid="{00000000-0005-0000-0000-000042010000}"/>
    <cellStyle name="style1533710837734" xfId="72" xr:uid="{00000000-0005-0000-0000-000043010000}"/>
    <cellStyle name="style1533710837734 2" xfId="333" xr:uid="{00000000-0005-0000-0000-000044010000}"/>
    <cellStyle name="style1533710837734 3" xfId="462" xr:uid="{00000000-0005-0000-0000-000045010000}"/>
    <cellStyle name="style1533710837878" xfId="75" xr:uid="{00000000-0005-0000-0000-000046010000}"/>
    <cellStyle name="style1533710837878 2" xfId="336" xr:uid="{00000000-0005-0000-0000-000047010000}"/>
    <cellStyle name="style1533710837878 3" xfId="465" xr:uid="{00000000-0005-0000-0000-000048010000}"/>
    <cellStyle name="style1533710837991" xfId="76" xr:uid="{00000000-0005-0000-0000-000049010000}"/>
    <cellStyle name="style1533710837991 2" xfId="337" xr:uid="{00000000-0005-0000-0000-00004A010000}"/>
    <cellStyle name="style1533710837991 3" xfId="466" xr:uid="{00000000-0005-0000-0000-00004B010000}"/>
    <cellStyle name="style1533710838136" xfId="77" xr:uid="{00000000-0005-0000-0000-00004C010000}"/>
    <cellStyle name="style1533710838136 2" xfId="338" xr:uid="{00000000-0005-0000-0000-00004D010000}"/>
    <cellStyle name="style1533710838136 3" xfId="467" xr:uid="{00000000-0005-0000-0000-00004E010000}"/>
    <cellStyle name="style1533710838304" xfId="80" xr:uid="{00000000-0005-0000-0000-00004F010000}"/>
    <cellStyle name="style1533710838304 2" xfId="341" xr:uid="{00000000-0005-0000-0000-000050010000}"/>
    <cellStyle name="style1533710838304 3" xfId="470" xr:uid="{00000000-0005-0000-0000-000051010000}"/>
    <cellStyle name="style1533710838433" xfId="81" xr:uid="{00000000-0005-0000-0000-000052010000}"/>
    <cellStyle name="style1533710838433 2" xfId="342" xr:uid="{00000000-0005-0000-0000-000053010000}"/>
    <cellStyle name="style1533710838433 3" xfId="471" xr:uid="{00000000-0005-0000-0000-000054010000}"/>
    <cellStyle name="style1533710838589" xfId="82" xr:uid="{00000000-0005-0000-0000-000055010000}"/>
    <cellStyle name="style1533710838589 2" xfId="343" xr:uid="{00000000-0005-0000-0000-000056010000}"/>
    <cellStyle name="style1533710838589 3" xfId="472" xr:uid="{00000000-0005-0000-0000-000057010000}"/>
    <cellStyle name="style1580457793622" xfId="195" xr:uid="{00000000-0005-0000-0000-000058010000}"/>
    <cellStyle name="style1580457793622 2" xfId="585" xr:uid="{00000000-0005-0000-0000-000059010000}"/>
    <cellStyle name="style1580457793849" xfId="147" xr:uid="{00000000-0005-0000-0000-00005A010000}"/>
    <cellStyle name="style1580457793849 2" xfId="537" xr:uid="{00000000-0005-0000-0000-00005B010000}"/>
    <cellStyle name="style1580457794083" xfId="199" xr:uid="{00000000-0005-0000-0000-00005C010000}"/>
    <cellStyle name="style1580457794083 2" xfId="589" xr:uid="{00000000-0005-0000-0000-00005D010000}"/>
    <cellStyle name="style1580457794357" xfId="148" xr:uid="{00000000-0005-0000-0000-00005E010000}"/>
    <cellStyle name="style1580457794357 2" xfId="538" xr:uid="{00000000-0005-0000-0000-00005F010000}"/>
    <cellStyle name="style1580457795505" xfId="176" xr:uid="{00000000-0005-0000-0000-000060010000}"/>
    <cellStyle name="style1580457795505 2" xfId="566" xr:uid="{00000000-0005-0000-0000-000061010000}"/>
    <cellStyle name="style1580457795661" xfId="177" xr:uid="{00000000-0005-0000-0000-000062010000}"/>
    <cellStyle name="style1580457795661 2" xfId="567" xr:uid="{00000000-0005-0000-0000-000063010000}"/>
    <cellStyle name="style1580457795778" xfId="186" xr:uid="{00000000-0005-0000-0000-000064010000}"/>
    <cellStyle name="style1580457795778 2" xfId="576" xr:uid="{00000000-0005-0000-0000-000065010000}"/>
    <cellStyle name="style1580457795974" xfId="187" xr:uid="{00000000-0005-0000-0000-000066010000}"/>
    <cellStyle name="style1580457795974 2" xfId="577" xr:uid="{00000000-0005-0000-0000-000067010000}"/>
    <cellStyle name="style1580457796193" xfId="178" xr:uid="{00000000-0005-0000-0000-000068010000}"/>
    <cellStyle name="style1580457796193 2" xfId="568" xr:uid="{00000000-0005-0000-0000-000069010000}"/>
    <cellStyle name="style1580457796415" xfId="179" xr:uid="{00000000-0005-0000-0000-00006A010000}"/>
    <cellStyle name="style1580457796415 2" xfId="569" xr:uid="{00000000-0005-0000-0000-00006B010000}"/>
    <cellStyle name="style1580457796677" xfId="180" xr:uid="{00000000-0005-0000-0000-00006C010000}"/>
    <cellStyle name="style1580457796677 2" xfId="570" xr:uid="{00000000-0005-0000-0000-00006D010000}"/>
    <cellStyle name="style1580457796864" xfId="188" xr:uid="{00000000-0005-0000-0000-00006E010000}"/>
    <cellStyle name="style1580457796864 2" xfId="578" xr:uid="{00000000-0005-0000-0000-00006F010000}"/>
    <cellStyle name="style1580457797103" xfId="189" xr:uid="{00000000-0005-0000-0000-000070010000}"/>
    <cellStyle name="style1580457797103 2" xfId="579" xr:uid="{00000000-0005-0000-0000-000071010000}"/>
    <cellStyle name="style1580457797337" xfId="190" xr:uid="{00000000-0005-0000-0000-000072010000}"/>
    <cellStyle name="style1580457797337 2" xfId="580" xr:uid="{00000000-0005-0000-0000-000073010000}"/>
    <cellStyle name="style1580457797509" xfId="191" xr:uid="{00000000-0005-0000-0000-000074010000}"/>
    <cellStyle name="style1580457797509 2" xfId="581" xr:uid="{00000000-0005-0000-0000-000075010000}"/>
    <cellStyle name="style1580457797665" xfId="146" xr:uid="{00000000-0005-0000-0000-000076010000}"/>
    <cellStyle name="style1580457797665 2" xfId="536" xr:uid="{00000000-0005-0000-0000-000077010000}"/>
    <cellStyle name="style1580457797868" xfId="192" xr:uid="{00000000-0005-0000-0000-000078010000}"/>
    <cellStyle name="style1580457797868 2" xfId="582" xr:uid="{00000000-0005-0000-0000-000079010000}"/>
    <cellStyle name="style1580457798114" xfId="193" xr:uid="{00000000-0005-0000-0000-00007A010000}"/>
    <cellStyle name="style1580457798114 2" xfId="583" xr:uid="{00000000-0005-0000-0000-00007B010000}"/>
    <cellStyle name="style1580457798333" xfId="141" xr:uid="{00000000-0005-0000-0000-00007C010000}"/>
    <cellStyle name="style1580457798333 2" xfId="531" xr:uid="{00000000-0005-0000-0000-00007D010000}"/>
    <cellStyle name="style1580457798505" xfId="194" xr:uid="{00000000-0005-0000-0000-00007E010000}"/>
    <cellStyle name="style1580457798505 2" xfId="584" xr:uid="{00000000-0005-0000-0000-00007F010000}"/>
    <cellStyle name="style1580457798677" xfId="196" xr:uid="{00000000-0005-0000-0000-000080010000}"/>
    <cellStyle name="style1580457798677 2" xfId="586" xr:uid="{00000000-0005-0000-0000-000081010000}"/>
    <cellStyle name="style1580457798841" xfId="197" xr:uid="{00000000-0005-0000-0000-000082010000}"/>
    <cellStyle name="style1580457798841 2" xfId="587" xr:uid="{00000000-0005-0000-0000-000083010000}"/>
    <cellStyle name="style1580457799044" xfId="140" xr:uid="{00000000-0005-0000-0000-000084010000}"/>
    <cellStyle name="style1580457799044 2" xfId="530" xr:uid="{00000000-0005-0000-0000-000085010000}"/>
    <cellStyle name="style1580457799208" xfId="198" xr:uid="{00000000-0005-0000-0000-000086010000}"/>
    <cellStyle name="style1580457799208 2" xfId="588" xr:uid="{00000000-0005-0000-0000-000087010000}"/>
    <cellStyle name="style1580457799482" xfId="200" xr:uid="{00000000-0005-0000-0000-000088010000}"/>
    <cellStyle name="style1580457799482 2" xfId="590" xr:uid="{00000000-0005-0000-0000-000089010000}"/>
    <cellStyle name="style1580457799685" xfId="201" xr:uid="{00000000-0005-0000-0000-00008A010000}"/>
    <cellStyle name="style1580457799685 2" xfId="591" xr:uid="{00000000-0005-0000-0000-00008B010000}"/>
    <cellStyle name="style1580457799919" xfId="142" xr:uid="{00000000-0005-0000-0000-00008C010000}"/>
    <cellStyle name="style1580457799919 2" xfId="532" xr:uid="{00000000-0005-0000-0000-00008D010000}"/>
    <cellStyle name="style1580457800091" xfId="202" xr:uid="{00000000-0005-0000-0000-00008E010000}"/>
    <cellStyle name="style1580457800091 2" xfId="592" xr:uid="{00000000-0005-0000-0000-00008F010000}"/>
    <cellStyle name="style1580457800708" xfId="181" xr:uid="{00000000-0005-0000-0000-000090010000}"/>
    <cellStyle name="style1580457800708 2" xfId="571" xr:uid="{00000000-0005-0000-0000-000091010000}"/>
    <cellStyle name="style1580457800857" xfId="182" xr:uid="{00000000-0005-0000-0000-000092010000}"/>
    <cellStyle name="style1580457800857 2" xfId="572" xr:uid="{00000000-0005-0000-0000-000093010000}"/>
    <cellStyle name="style1580457801075" xfId="183" xr:uid="{00000000-0005-0000-0000-000094010000}"/>
    <cellStyle name="style1580457801075 2" xfId="573" xr:uid="{00000000-0005-0000-0000-000095010000}"/>
    <cellStyle name="style1580457801294" xfId="184" xr:uid="{00000000-0005-0000-0000-000096010000}"/>
    <cellStyle name="style1580457801294 2" xfId="574" xr:uid="{00000000-0005-0000-0000-000097010000}"/>
    <cellStyle name="style1580457801489" xfId="185" xr:uid="{00000000-0005-0000-0000-000098010000}"/>
    <cellStyle name="style1580457801489 2" xfId="575" xr:uid="{00000000-0005-0000-0000-000099010000}"/>
    <cellStyle name="style1580457802575" xfId="209" xr:uid="{00000000-0005-0000-0000-00009A010000}"/>
    <cellStyle name="style1580457802575 2" xfId="599" xr:uid="{00000000-0005-0000-0000-00009B010000}"/>
    <cellStyle name="style1580457802669" xfId="210" xr:uid="{00000000-0005-0000-0000-00009C010000}"/>
    <cellStyle name="style1580457802669 2" xfId="600" xr:uid="{00000000-0005-0000-0000-00009D010000}"/>
    <cellStyle name="style1580457802954" xfId="211" xr:uid="{00000000-0005-0000-0000-00009E010000}"/>
    <cellStyle name="style1580457802954 2" xfId="601" xr:uid="{00000000-0005-0000-0000-00009F010000}"/>
    <cellStyle name="style1580457831650" xfId="204" xr:uid="{00000000-0005-0000-0000-0000A0010000}"/>
    <cellStyle name="style1580457831650 2" xfId="594" xr:uid="{00000000-0005-0000-0000-0000A1010000}"/>
    <cellStyle name="style1580457831775" xfId="205" xr:uid="{00000000-0005-0000-0000-0000A2010000}"/>
    <cellStyle name="style1580457831775 2" xfId="595" xr:uid="{00000000-0005-0000-0000-0000A3010000}"/>
    <cellStyle name="style1580457831900" xfId="203" xr:uid="{00000000-0005-0000-0000-0000A4010000}"/>
    <cellStyle name="style1580457831900 2" xfId="593" xr:uid="{00000000-0005-0000-0000-0000A5010000}"/>
    <cellStyle name="style1580457832326" xfId="168" xr:uid="{00000000-0005-0000-0000-0000A6010000}"/>
    <cellStyle name="style1580457832326 2" xfId="558" xr:uid="{00000000-0005-0000-0000-0000A7010000}"/>
    <cellStyle name="style1580457832443" xfId="144" xr:uid="{00000000-0005-0000-0000-0000A8010000}"/>
    <cellStyle name="style1580457832443 2" xfId="534" xr:uid="{00000000-0005-0000-0000-0000A9010000}"/>
    <cellStyle name="style1580457832560" xfId="172" xr:uid="{00000000-0005-0000-0000-0000AA010000}"/>
    <cellStyle name="style1580457832560 2" xfId="562" xr:uid="{00000000-0005-0000-0000-0000AB010000}"/>
    <cellStyle name="style1580457832689" xfId="145" xr:uid="{00000000-0005-0000-0000-0000AC010000}"/>
    <cellStyle name="style1580457832689 2" xfId="535" xr:uid="{00000000-0005-0000-0000-0000AD010000}"/>
    <cellStyle name="style1580457833834" xfId="149" xr:uid="{00000000-0005-0000-0000-0000AE010000}"/>
    <cellStyle name="style1580457833834 2" xfId="539" xr:uid="{00000000-0005-0000-0000-0000AF010000}"/>
    <cellStyle name="style1580457833990" xfId="150" xr:uid="{00000000-0005-0000-0000-0000B0010000}"/>
    <cellStyle name="style1580457833990 2" xfId="540" xr:uid="{00000000-0005-0000-0000-0000B1010000}"/>
    <cellStyle name="style1580457834154" xfId="159" xr:uid="{00000000-0005-0000-0000-0000B2010000}"/>
    <cellStyle name="style1580457834154 2" xfId="549" xr:uid="{00000000-0005-0000-0000-0000B3010000}"/>
    <cellStyle name="style1580457834377" xfId="160" xr:uid="{00000000-0005-0000-0000-0000B4010000}"/>
    <cellStyle name="style1580457834377 2" xfId="550" xr:uid="{00000000-0005-0000-0000-0000B5010000}"/>
    <cellStyle name="style1580457834611" xfId="151" xr:uid="{00000000-0005-0000-0000-0000B6010000}"/>
    <cellStyle name="style1580457834611 2" xfId="541" xr:uid="{00000000-0005-0000-0000-0000B7010000}"/>
    <cellStyle name="style1580457834783" xfId="152" xr:uid="{00000000-0005-0000-0000-0000B8010000}"/>
    <cellStyle name="style1580457834783 2" xfId="542" xr:uid="{00000000-0005-0000-0000-0000B9010000}"/>
    <cellStyle name="style1580457834912" xfId="153" xr:uid="{00000000-0005-0000-0000-0000BA010000}"/>
    <cellStyle name="style1580457834912 2" xfId="543" xr:uid="{00000000-0005-0000-0000-0000BB010000}"/>
    <cellStyle name="style1580457835064" xfId="161" xr:uid="{00000000-0005-0000-0000-0000BC010000}"/>
    <cellStyle name="style1580457835064 2" xfId="551" xr:uid="{00000000-0005-0000-0000-0000BD010000}"/>
    <cellStyle name="style1580457835267" xfId="162" xr:uid="{00000000-0005-0000-0000-0000BE010000}"/>
    <cellStyle name="style1580457835267 2" xfId="552" xr:uid="{00000000-0005-0000-0000-0000BF010000}"/>
    <cellStyle name="style1580457835541" xfId="163" xr:uid="{00000000-0005-0000-0000-0000C0010000}"/>
    <cellStyle name="style1580457835541 2" xfId="553" xr:uid="{00000000-0005-0000-0000-0000C1010000}"/>
    <cellStyle name="style1580457835693" xfId="164" xr:uid="{00000000-0005-0000-0000-0000C2010000}"/>
    <cellStyle name="style1580457835693 2" xfId="554" xr:uid="{00000000-0005-0000-0000-0000C3010000}"/>
    <cellStyle name="style1580457835916" xfId="143" xr:uid="{00000000-0005-0000-0000-0000C4010000}"/>
    <cellStyle name="style1580457835916 2" xfId="533" xr:uid="{00000000-0005-0000-0000-0000C5010000}"/>
    <cellStyle name="style1580457836131" xfId="165" xr:uid="{00000000-0005-0000-0000-0000C6010000}"/>
    <cellStyle name="style1580457836131 2" xfId="555" xr:uid="{00000000-0005-0000-0000-0000C7010000}"/>
    <cellStyle name="style1580457836334" xfId="166" xr:uid="{00000000-0005-0000-0000-0000C8010000}"/>
    <cellStyle name="style1580457836334 2" xfId="556" xr:uid="{00000000-0005-0000-0000-0000C9010000}"/>
    <cellStyle name="style1580457836549" xfId="114" xr:uid="{00000000-0005-0000-0000-0000CA010000}"/>
    <cellStyle name="style1580457836549 2" xfId="504" xr:uid="{00000000-0005-0000-0000-0000CB010000}"/>
    <cellStyle name="style1580457836681" xfId="167" xr:uid="{00000000-0005-0000-0000-0000CC010000}"/>
    <cellStyle name="style1580457836681 2" xfId="557" xr:uid="{00000000-0005-0000-0000-0000CD010000}"/>
    <cellStyle name="style1580457836826" xfId="169" xr:uid="{00000000-0005-0000-0000-0000CE010000}"/>
    <cellStyle name="style1580457836826 2" xfId="559" xr:uid="{00000000-0005-0000-0000-0000CF010000}"/>
    <cellStyle name="style1580457837049" xfId="170" xr:uid="{00000000-0005-0000-0000-0000D0010000}"/>
    <cellStyle name="style1580457837049 2" xfId="560" xr:uid="{00000000-0005-0000-0000-0000D1010000}"/>
    <cellStyle name="style1580457837252" xfId="113" xr:uid="{00000000-0005-0000-0000-0000D2010000}"/>
    <cellStyle name="style1580457837252 2" xfId="503" xr:uid="{00000000-0005-0000-0000-0000D3010000}"/>
    <cellStyle name="style1580457837435" xfId="171" xr:uid="{00000000-0005-0000-0000-0000D4010000}"/>
    <cellStyle name="style1580457837435 2" xfId="561" xr:uid="{00000000-0005-0000-0000-0000D5010000}"/>
    <cellStyle name="style1580457837646" xfId="173" xr:uid="{00000000-0005-0000-0000-0000D6010000}"/>
    <cellStyle name="style1580457837646 2" xfId="563" xr:uid="{00000000-0005-0000-0000-0000D7010000}"/>
    <cellStyle name="style1580457837877" xfId="174" xr:uid="{00000000-0005-0000-0000-0000D8010000}"/>
    <cellStyle name="style1580457837877 2" xfId="564" xr:uid="{00000000-0005-0000-0000-0000D9010000}"/>
    <cellStyle name="style1580457838099" xfId="115" xr:uid="{00000000-0005-0000-0000-0000DA010000}"/>
    <cellStyle name="style1580457838099 2" xfId="505" xr:uid="{00000000-0005-0000-0000-0000DB010000}"/>
    <cellStyle name="style1580457838244" xfId="175" xr:uid="{00000000-0005-0000-0000-0000DC010000}"/>
    <cellStyle name="style1580457838244 2" xfId="565" xr:uid="{00000000-0005-0000-0000-0000DD010000}"/>
    <cellStyle name="style1580457838697" xfId="154" xr:uid="{00000000-0005-0000-0000-0000DE010000}"/>
    <cellStyle name="style1580457838697 2" xfId="544" xr:uid="{00000000-0005-0000-0000-0000DF010000}"/>
    <cellStyle name="style1580457838908" xfId="155" xr:uid="{00000000-0005-0000-0000-0000E0010000}"/>
    <cellStyle name="style1580457838908 2" xfId="545" xr:uid="{00000000-0005-0000-0000-0000E1010000}"/>
    <cellStyle name="style1580457839111" xfId="156" xr:uid="{00000000-0005-0000-0000-0000E2010000}"/>
    <cellStyle name="style1580457839111 2" xfId="546" xr:uid="{00000000-0005-0000-0000-0000E3010000}"/>
    <cellStyle name="style1580457839322" xfId="157" xr:uid="{00000000-0005-0000-0000-0000E4010000}"/>
    <cellStyle name="style1580457839322 2" xfId="547" xr:uid="{00000000-0005-0000-0000-0000E5010000}"/>
    <cellStyle name="style1580457839533" xfId="158" xr:uid="{00000000-0005-0000-0000-0000E6010000}"/>
    <cellStyle name="style1580457839533 2" xfId="548" xr:uid="{00000000-0005-0000-0000-0000E7010000}"/>
    <cellStyle name="style1580457840127" xfId="206" xr:uid="{00000000-0005-0000-0000-0000E8010000}"/>
    <cellStyle name="style1580457840127 2" xfId="596" xr:uid="{00000000-0005-0000-0000-0000E9010000}"/>
    <cellStyle name="style1580457840291" xfId="207" xr:uid="{00000000-0005-0000-0000-0000EA010000}"/>
    <cellStyle name="style1580457840291 2" xfId="597" xr:uid="{00000000-0005-0000-0000-0000EB010000}"/>
    <cellStyle name="style1580457840470" xfId="208" xr:uid="{00000000-0005-0000-0000-0000EC010000}"/>
    <cellStyle name="style1580457840470 2" xfId="598" xr:uid="{00000000-0005-0000-0000-0000ED010000}"/>
    <cellStyle name="style1585650543043" xfId="390" xr:uid="{00000000-0005-0000-0000-0000EE010000}"/>
    <cellStyle name="style1585650543168" xfId="374" xr:uid="{00000000-0005-0000-0000-0000EF010000}"/>
    <cellStyle name="style1585650543402" xfId="391" xr:uid="{00000000-0005-0000-0000-0000F0010000}"/>
    <cellStyle name="style1585650584176" xfId="377" xr:uid="{00000000-0005-0000-0000-0000F1010000}"/>
    <cellStyle name="style1585650584316" xfId="381" xr:uid="{00000000-0005-0000-0000-0000F2010000}"/>
    <cellStyle name="style1585650584676" xfId="378" xr:uid="{00000000-0005-0000-0000-0000F3010000}"/>
    <cellStyle name="style1585650584816" xfId="379" xr:uid="{00000000-0005-0000-0000-0000F4010000}"/>
    <cellStyle name="style1585650585066" xfId="380" xr:uid="{00000000-0005-0000-0000-0000F5010000}"/>
    <cellStyle name="style1585650585191" xfId="382" xr:uid="{00000000-0005-0000-0000-0000F6010000}"/>
    <cellStyle name="style1585650585301" xfId="383" xr:uid="{00000000-0005-0000-0000-0000F7010000}"/>
    <cellStyle name="style1585650585566" xfId="384" xr:uid="{00000000-0005-0000-0000-0000F8010000}"/>
    <cellStyle name="style1585650585738" xfId="385" xr:uid="{00000000-0005-0000-0000-0000F9010000}"/>
    <cellStyle name="style1585650585863" xfId="386" xr:uid="{00000000-0005-0000-0000-0000FA010000}"/>
    <cellStyle name="style1585650586504" xfId="387" xr:uid="{00000000-0005-0000-0000-0000FB010000}"/>
    <cellStyle name="style1585650586926" xfId="392" xr:uid="{00000000-0005-0000-0000-0000FC010000}"/>
    <cellStyle name="style1588178155551" xfId="396" xr:uid="{00000000-0005-0000-0000-0000FD010000}"/>
    <cellStyle name="style1588178155809" xfId="395" xr:uid="{00000000-0005-0000-0000-0000FE010000}"/>
    <cellStyle name="style1589879175738" xfId="216" xr:uid="{00000000-0005-0000-0000-0000FF010000}"/>
    <cellStyle name="style1589879175738 2" xfId="606" xr:uid="{00000000-0005-0000-0000-000000020000}"/>
    <cellStyle name="style1589879175809" xfId="212" xr:uid="{00000000-0005-0000-0000-000001020000}"/>
    <cellStyle name="style1589879175809 2" xfId="602" xr:uid="{00000000-0005-0000-0000-000002020000}"/>
    <cellStyle name="style1589879175887" xfId="213" xr:uid="{00000000-0005-0000-0000-000003020000}"/>
    <cellStyle name="style1589879175887 2" xfId="603" xr:uid="{00000000-0005-0000-0000-000004020000}"/>
    <cellStyle name="style1589879175981" xfId="217" xr:uid="{00000000-0005-0000-0000-000005020000}"/>
    <cellStyle name="style1589879175981 2" xfId="607" xr:uid="{00000000-0005-0000-0000-000006020000}"/>
    <cellStyle name="style1589879176051" xfId="214" xr:uid="{00000000-0005-0000-0000-000007020000}"/>
    <cellStyle name="style1589879176051 2" xfId="604" xr:uid="{00000000-0005-0000-0000-000008020000}"/>
    <cellStyle name="style1589879176137" xfId="215" xr:uid="{00000000-0005-0000-0000-000009020000}"/>
    <cellStyle name="style1589879176137 2" xfId="605" xr:uid="{00000000-0005-0000-0000-00000A020000}"/>
    <cellStyle name="style1589879176348" xfId="134" xr:uid="{00000000-0005-0000-0000-00000B020000}"/>
    <cellStyle name="style1589879176348 2" xfId="524" xr:uid="{00000000-0005-0000-0000-00000C020000}"/>
    <cellStyle name="style1589879176414" xfId="119" xr:uid="{00000000-0005-0000-0000-00000D020000}"/>
    <cellStyle name="style1589879176414 2" xfId="509" xr:uid="{00000000-0005-0000-0000-00000E020000}"/>
    <cellStyle name="style1589879176484" xfId="118" xr:uid="{00000000-0005-0000-0000-00000F020000}"/>
    <cellStyle name="style1589879176484 2" xfId="508" xr:uid="{00000000-0005-0000-0000-000010020000}"/>
    <cellStyle name="style1589879176543" xfId="133" xr:uid="{00000000-0005-0000-0000-000011020000}"/>
    <cellStyle name="style1589879176543 2" xfId="523" xr:uid="{00000000-0005-0000-0000-000012020000}"/>
    <cellStyle name="style1589879176613" xfId="120" xr:uid="{00000000-0005-0000-0000-000013020000}"/>
    <cellStyle name="style1589879176613 2" xfId="510" xr:uid="{00000000-0005-0000-0000-000014020000}"/>
    <cellStyle name="style1589879176684" xfId="116" xr:uid="{00000000-0005-0000-0000-000015020000}"/>
    <cellStyle name="style1589879176684 2" xfId="506" xr:uid="{00000000-0005-0000-0000-000016020000}"/>
    <cellStyle name="style1589879176754" xfId="117" xr:uid="{00000000-0005-0000-0000-000017020000}"/>
    <cellStyle name="style1589879176754 2" xfId="507" xr:uid="{00000000-0005-0000-0000-000018020000}"/>
    <cellStyle name="style1589879176817" xfId="132" xr:uid="{00000000-0005-0000-0000-000019020000}"/>
    <cellStyle name="style1589879176817 2" xfId="522" xr:uid="{00000000-0005-0000-0000-00001A020000}"/>
    <cellStyle name="style1589879177082" xfId="121" xr:uid="{00000000-0005-0000-0000-00001B020000}"/>
    <cellStyle name="style1589879177082 2" xfId="511" xr:uid="{00000000-0005-0000-0000-00001C020000}"/>
    <cellStyle name="style1589879177152" xfId="122" xr:uid="{00000000-0005-0000-0000-00001D020000}"/>
    <cellStyle name="style1589879177152 2" xfId="512" xr:uid="{00000000-0005-0000-0000-00001E020000}"/>
    <cellStyle name="style1589879177219" xfId="123" xr:uid="{00000000-0005-0000-0000-00001F020000}"/>
    <cellStyle name="style1589879177219 2" xfId="513" xr:uid="{00000000-0005-0000-0000-000020020000}"/>
    <cellStyle name="style1589879177277" xfId="135" xr:uid="{00000000-0005-0000-0000-000021020000}"/>
    <cellStyle name="style1589879177277 2" xfId="525" xr:uid="{00000000-0005-0000-0000-000022020000}"/>
    <cellStyle name="style1589879571055" xfId="224" xr:uid="{00000000-0005-0000-0000-000023020000}"/>
    <cellStyle name="style1589879571055 2" xfId="614" xr:uid="{00000000-0005-0000-0000-000024020000}"/>
    <cellStyle name="style1589879571121" xfId="225" xr:uid="{00000000-0005-0000-0000-000025020000}"/>
    <cellStyle name="style1589879571121 2" xfId="615" xr:uid="{00000000-0005-0000-0000-000026020000}"/>
    <cellStyle name="style1589879571211" xfId="226" xr:uid="{00000000-0005-0000-0000-000027020000}"/>
    <cellStyle name="style1589879571211 2" xfId="616" xr:uid="{00000000-0005-0000-0000-000028020000}"/>
    <cellStyle name="style1589879571281" xfId="222" xr:uid="{00000000-0005-0000-0000-000029020000}"/>
    <cellStyle name="style1589879571281 2" xfId="612" xr:uid="{00000000-0005-0000-0000-00002A020000}"/>
    <cellStyle name="style1589879571352" xfId="218" xr:uid="{00000000-0005-0000-0000-00002B020000}"/>
    <cellStyle name="style1589879571352 2" xfId="608" xr:uid="{00000000-0005-0000-0000-00002C020000}"/>
    <cellStyle name="style1589879571437" xfId="219" xr:uid="{00000000-0005-0000-0000-00002D020000}"/>
    <cellStyle name="style1589879571437 2" xfId="609" xr:uid="{00000000-0005-0000-0000-00002E020000}"/>
    <cellStyle name="style1589879571562" xfId="223" xr:uid="{00000000-0005-0000-0000-00002F020000}"/>
    <cellStyle name="style1589879571562 2" xfId="613" xr:uid="{00000000-0005-0000-0000-000030020000}"/>
    <cellStyle name="style1589879571641" xfId="220" xr:uid="{00000000-0005-0000-0000-000031020000}"/>
    <cellStyle name="style1589879571641 2" xfId="610" xr:uid="{00000000-0005-0000-0000-000032020000}"/>
    <cellStyle name="style1589879571734" xfId="221" xr:uid="{00000000-0005-0000-0000-000033020000}"/>
    <cellStyle name="style1589879571734 2" xfId="611" xr:uid="{00000000-0005-0000-0000-000034020000}"/>
    <cellStyle name="style1589879571969" xfId="136" xr:uid="{00000000-0005-0000-0000-000035020000}"/>
    <cellStyle name="style1589879571969 2" xfId="526" xr:uid="{00000000-0005-0000-0000-000036020000}"/>
    <cellStyle name="style1589879572039" xfId="127" xr:uid="{00000000-0005-0000-0000-000037020000}"/>
    <cellStyle name="style1589879572039 2" xfId="517" xr:uid="{00000000-0005-0000-0000-000038020000}"/>
    <cellStyle name="style1589879572113" xfId="126" xr:uid="{00000000-0005-0000-0000-000039020000}"/>
    <cellStyle name="style1589879572113 2" xfId="516" xr:uid="{00000000-0005-0000-0000-00003A020000}"/>
    <cellStyle name="style1589879572180" xfId="138" xr:uid="{00000000-0005-0000-0000-00003B020000}"/>
    <cellStyle name="style1589879572180 2" xfId="528" xr:uid="{00000000-0005-0000-0000-00003C020000}"/>
    <cellStyle name="style1589879572250" xfId="128" xr:uid="{00000000-0005-0000-0000-00003D020000}"/>
    <cellStyle name="style1589879572250 2" xfId="518" xr:uid="{00000000-0005-0000-0000-00003E020000}"/>
    <cellStyle name="style1589879572320" xfId="124" xr:uid="{00000000-0005-0000-0000-00003F020000}"/>
    <cellStyle name="style1589879572320 2" xfId="514" xr:uid="{00000000-0005-0000-0000-000040020000}"/>
    <cellStyle name="style1589879572387" xfId="125" xr:uid="{00000000-0005-0000-0000-000041020000}"/>
    <cellStyle name="style1589879572387 2" xfId="515" xr:uid="{00000000-0005-0000-0000-000042020000}"/>
    <cellStyle name="style1589879572449" xfId="137" xr:uid="{00000000-0005-0000-0000-000043020000}"/>
    <cellStyle name="style1589879572449 2" xfId="527" xr:uid="{00000000-0005-0000-0000-000044020000}"/>
    <cellStyle name="style1589879572715" xfId="129" xr:uid="{00000000-0005-0000-0000-000045020000}"/>
    <cellStyle name="style1589879572715 2" xfId="519" xr:uid="{00000000-0005-0000-0000-000046020000}"/>
    <cellStyle name="style1589879572789" xfId="130" xr:uid="{00000000-0005-0000-0000-000047020000}"/>
    <cellStyle name="style1589879572789 2" xfId="520" xr:uid="{00000000-0005-0000-0000-000048020000}"/>
    <cellStyle name="style1589879572855" xfId="131" xr:uid="{00000000-0005-0000-0000-000049020000}"/>
    <cellStyle name="style1589879572855 2" xfId="521" xr:uid="{00000000-0005-0000-0000-00004A020000}"/>
    <cellStyle name="style1589879572918" xfId="139" xr:uid="{00000000-0005-0000-0000-00004B020000}"/>
    <cellStyle name="style1589879572918 2" xfId="529" xr:uid="{00000000-0005-0000-0000-00004C020000}"/>
    <cellStyle name="style1590475934409" xfId="388" xr:uid="{00000000-0005-0000-0000-00004D020000}"/>
    <cellStyle name="style1590475936071" xfId="389" xr:uid="{00000000-0005-0000-0000-00004E020000}"/>
    <cellStyle name="style1590475936285" xfId="376" xr:uid="{00000000-0005-0000-0000-00004F020000}"/>
    <cellStyle name="style1590475936597" xfId="375" xr:uid="{00000000-0005-0000-0000-000050020000}"/>
    <cellStyle name="style1590475936862" xfId="393" xr:uid="{00000000-0005-0000-0000-000051020000}"/>
    <cellStyle name="style1590674752020" xfId="234" xr:uid="{00000000-0005-0000-0000-000052020000}"/>
    <cellStyle name="style1590674752020 2" xfId="624" xr:uid="{00000000-0005-0000-0000-000053020000}"/>
    <cellStyle name="style1590674752087" xfId="233" xr:uid="{00000000-0005-0000-0000-000054020000}"/>
    <cellStyle name="style1590674752087 2" xfId="623" xr:uid="{00000000-0005-0000-0000-000055020000}"/>
    <cellStyle name="style1590674752278" xfId="236" xr:uid="{00000000-0005-0000-0000-000056020000}"/>
    <cellStyle name="style1590674752278 2" xfId="626" xr:uid="{00000000-0005-0000-0000-000057020000}"/>
    <cellStyle name="style1590674752344" xfId="235" xr:uid="{00000000-0005-0000-0000-000058020000}"/>
    <cellStyle name="style1590674752344 2" xfId="625" xr:uid="{00000000-0005-0000-0000-000059020000}"/>
    <cellStyle name="style1590674752641" xfId="238" xr:uid="{00000000-0005-0000-0000-00005A020000}"/>
    <cellStyle name="style1590674752641 2" xfId="628" xr:uid="{00000000-0005-0000-0000-00005B020000}"/>
    <cellStyle name="style1590674752704" xfId="237" xr:uid="{00000000-0005-0000-0000-00005C020000}"/>
    <cellStyle name="style1590674752704 2" xfId="627" xr:uid="{00000000-0005-0000-0000-00005D020000}"/>
    <cellStyle name="style1590674805076" xfId="228" xr:uid="{00000000-0005-0000-0000-00005E020000}"/>
    <cellStyle name="style1590674805076 2" xfId="618" xr:uid="{00000000-0005-0000-0000-00005F020000}"/>
    <cellStyle name="style1590674805134" xfId="227" xr:uid="{00000000-0005-0000-0000-000060020000}"/>
    <cellStyle name="style1590674805134 2" xfId="617" xr:uid="{00000000-0005-0000-0000-000061020000}"/>
    <cellStyle name="style1590674805310" xfId="230" xr:uid="{00000000-0005-0000-0000-000062020000}"/>
    <cellStyle name="style1590674805310 2" xfId="620" xr:uid="{00000000-0005-0000-0000-000063020000}"/>
    <cellStyle name="style1590674805372" xfId="229" xr:uid="{00000000-0005-0000-0000-000064020000}"/>
    <cellStyle name="style1590674805372 2" xfId="619" xr:uid="{00000000-0005-0000-0000-000065020000}"/>
    <cellStyle name="style1590674805646" xfId="232" xr:uid="{00000000-0005-0000-0000-000066020000}"/>
    <cellStyle name="style1590674805646 2" xfId="622" xr:uid="{00000000-0005-0000-0000-000067020000}"/>
    <cellStyle name="style1590674805705" xfId="231" xr:uid="{00000000-0005-0000-0000-000068020000}"/>
    <cellStyle name="style1590674805705 2" xfId="621" xr:uid="{00000000-0005-0000-0000-000069020000}"/>
    <cellStyle name="style1595232207979" xfId="255" xr:uid="{00000000-0005-0000-0000-00006A020000}"/>
    <cellStyle name="style1595232207979 2" xfId="645" xr:uid="{00000000-0005-0000-0000-00006B020000}"/>
    <cellStyle name="style1612520253087" xfId="245" xr:uid="{00000000-0005-0000-0000-00006C020000}"/>
    <cellStyle name="style1612520253087 2" xfId="635" xr:uid="{00000000-0005-0000-0000-00006D020000}"/>
    <cellStyle name="style1612520253363" xfId="246" xr:uid="{00000000-0005-0000-0000-00006E020000}"/>
    <cellStyle name="style1612520253363 2" xfId="636" xr:uid="{00000000-0005-0000-0000-00006F020000}"/>
    <cellStyle name="style1612520253595" xfId="250" xr:uid="{00000000-0005-0000-0000-000070020000}"/>
    <cellStyle name="style1612520253595 2" xfId="640" xr:uid="{00000000-0005-0000-0000-000071020000}"/>
    <cellStyle name="style1612520253802" xfId="251" xr:uid="{00000000-0005-0000-0000-000072020000}"/>
    <cellStyle name="style1612520253802 2" xfId="641" xr:uid="{00000000-0005-0000-0000-000073020000}"/>
    <cellStyle name="style1612520255421" xfId="261" xr:uid="{00000000-0005-0000-0000-000074020000}"/>
    <cellStyle name="style1612520255421 2" xfId="651" xr:uid="{00000000-0005-0000-0000-000075020000}"/>
    <cellStyle name="style1612520255635" xfId="262" xr:uid="{00000000-0005-0000-0000-000076020000}"/>
    <cellStyle name="style1612520255635 2" xfId="652" xr:uid="{00000000-0005-0000-0000-000077020000}"/>
    <cellStyle name="style1612520255886" xfId="271" xr:uid="{00000000-0005-0000-0000-000078020000}"/>
    <cellStyle name="style1612520255886 2" xfId="661" xr:uid="{00000000-0005-0000-0000-000079020000}"/>
    <cellStyle name="style1612520256163" xfId="272" xr:uid="{00000000-0005-0000-0000-00007A020000}"/>
    <cellStyle name="style1612520256163 2" xfId="662" xr:uid="{00000000-0005-0000-0000-00007B020000}"/>
    <cellStyle name="style1612520256374" xfId="263" xr:uid="{00000000-0005-0000-0000-00007C020000}"/>
    <cellStyle name="style1612520256374 2" xfId="653" xr:uid="{00000000-0005-0000-0000-00007D020000}"/>
    <cellStyle name="style1612520256656" xfId="264" xr:uid="{00000000-0005-0000-0000-00007E020000}"/>
    <cellStyle name="style1612520256656 2" xfId="654" xr:uid="{00000000-0005-0000-0000-00007F020000}"/>
    <cellStyle name="style1612520256908" xfId="265" xr:uid="{00000000-0005-0000-0000-000080020000}"/>
    <cellStyle name="style1612520256908 2" xfId="655" xr:uid="{00000000-0005-0000-0000-000081020000}"/>
    <cellStyle name="style1612520257141" xfId="273" xr:uid="{00000000-0005-0000-0000-000082020000}"/>
    <cellStyle name="style1612520257141 2" xfId="663" xr:uid="{00000000-0005-0000-0000-000083020000}"/>
    <cellStyle name="style1612520257426" xfId="274" xr:uid="{00000000-0005-0000-0000-000084020000}"/>
    <cellStyle name="style1612520257426 2" xfId="664" xr:uid="{00000000-0005-0000-0000-000085020000}"/>
    <cellStyle name="style1612520257653" xfId="275" xr:uid="{00000000-0005-0000-0000-000086020000}"/>
    <cellStyle name="style1612520257653 2" xfId="665" xr:uid="{00000000-0005-0000-0000-000087020000}"/>
    <cellStyle name="style1612520257881" xfId="240" xr:uid="{00000000-0005-0000-0000-000088020000}"/>
    <cellStyle name="style1612520257881 2" xfId="630" xr:uid="{00000000-0005-0000-0000-000089020000}"/>
    <cellStyle name="style1612520258096" xfId="241" xr:uid="{00000000-0005-0000-0000-00008A020000}"/>
    <cellStyle name="style1612520258096 2" xfId="631" xr:uid="{00000000-0005-0000-0000-00008B020000}"/>
    <cellStyle name="style1612520258405" xfId="242" xr:uid="{00000000-0005-0000-0000-00008C020000}"/>
    <cellStyle name="style1612520258405 2" xfId="632" xr:uid="{00000000-0005-0000-0000-00008D020000}"/>
    <cellStyle name="style1612520258611" xfId="243" xr:uid="{00000000-0005-0000-0000-00008E020000}"/>
    <cellStyle name="style1612520258611 2" xfId="633" xr:uid="{00000000-0005-0000-0000-00008F020000}"/>
    <cellStyle name="style1612520258810" xfId="244" xr:uid="{00000000-0005-0000-0000-000090020000}"/>
    <cellStyle name="style1612520258810 2" xfId="634" xr:uid="{00000000-0005-0000-0000-000091020000}"/>
    <cellStyle name="style1612520258985" xfId="258" xr:uid="{00000000-0005-0000-0000-000092020000}"/>
    <cellStyle name="style1612520258985 2" xfId="648" xr:uid="{00000000-0005-0000-0000-000093020000}"/>
    <cellStyle name="style1612520259233" xfId="247" xr:uid="{00000000-0005-0000-0000-000094020000}"/>
    <cellStyle name="style1612520259233 2" xfId="637" xr:uid="{00000000-0005-0000-0000-000095020000}"/>
    <cellStyle name="style1612520259572" xfId="248" xr:uid="{00000000-0005-0000-0000-000096020000}"/>
    <cellStyle name="style1612520259572 2" xfId="638" xr:uid="{00000000-0005-0000-0000-000097020000}"/>
    <cellStyle name="style1612520259818" xfId="249" xr:uid="{00000000-0005-0000-0000-000098020000}"/>
    <cellStyle name="style1612520259818 2" xfId="639" xr:uid="{00000000-0005-0000-0000-000099020000}"/>
    <cellStyle name="style1612520259989" xfId="259" xr:uid="{00000000-0005-0000-0000-00009A020000}"/>
    <cellStyle name="style1612520259989 2" xfId="649" xr:uid="{00000000-0005-0000-0000-00009B020000}"/>
    <cellStyle name="style1612520260386" xfId="252" xr:uid="{00000000-0005-0000-0000-00009C020000}"/>
    <cellStyle name="style1612520260386 2" xfId="642" xr:uid="{00000000-0005-0000-0000-00009D020000}"/>
    <cellStyle name="style1612520260655" xfId="253" xr:uid="{00000000-0005-0000-0000-00009E020000}"/>
    <cellStyle name="style1612520260655 2" xfId="643" xr:uid="{00000000-0005-0000-0000-00009F020000}"/>
    <cellStyle name="style1612520260873" xfId="254" xr:uid="{00000000-0005-0000-0000-0000A0020000}"/>
    <cellStyle name="style1612520260873 2" xfId="644" xr:uid="{00000000-0005-0000-0000-0000A1020000}"/>
    <cellStyle name="style1612520261029" xfId="260" xr:uid="{00000000-0005-0000-0000-0000A2020000}"/>
    <cellStyle name="style1612520261029 2" xfId="650" xr:uid="{00000000-0005-0000-0000-0000A3020000}"/>
    <cellStyle name="style1612520261438" xfId="266" xr:uid="{00000000-0005-0000-0000-0000A4020000}"/>
    <cellStyle name="style1612520261438 2" xfId="656" xr:uid="{00000000-0005-0000-0000-0000A5020000}"/>
    <cellStyle name="style1612520261655" xfId="267" xr:uid="{00000000-0005-0000-0000-0000A6020000}"/>
    <cellStyle name="style1612520261655 2" xfId="657" xr:uid="{00000000-0005-0000-0000-0000A7020000}"/>
    <cellStyle name="style1612520261904" xfId="268" xr:uid="{00000000-0005-0000-0000-0000A8020000}"/>
    <cellStyle name="style1612520261904 2" xfId="658" xr:uid="{00000000-0005-0000-0000-0000A9020000}"/>
    <cellStyle name="style1612520262094" xfId="269" xr:uid="{00000000-0005-0000-0000-0000AA020000}"/>
    <cellStyle name="style1612520262094 2" xfId="659" xr:uid="{00000000-0005-0000-0000-0000AB020000}"/>
    <cellStyle name="style1612520262341" xfId="270" xr:uid="{00000000-0005-0000-0000-0000AC020000}"/>
    <cellStyle name="style1612520262341 2" xfId="660" xr:uid="{00000000-0005-0000-0000-0000AD020000}"/>
    <cellStyle name="style1646744876450" xfId="677" xr:uid="{00000000-0005-0000-0000-0000AE020000}"/>
    <cellStyle name="style1646744876540" xfId="401" xr:uid="{00000000-0005-0000-0000-0000AF020000}"/>
    <cellStyle name="style1646744876540 2" xfId="671" xr:uid="{00000000-0005-0000-0000-0000B0020000}"/>
    <cellStyle name="style1646744876620" xfId="674" xr:uid="{00000000-0005-0000-0000-0000B1020000}"/>
    <cellStyle name="style1646744876660" xfId="673" xr:uid="{00000000-0005-0000-0000-0000B2020000}"/>
    <cellStyle name="style1646744876705" xfId="672" xr:uid="{00000000-0005-0000-0000-0000B3020000}"/>
    <cellStyle name="style1646744876835" xfId="676" xr:uid="{00000000-0005-0000-0000-0000B4020000}"/>
    <cellStyle name="style1646744876925" xfId="675" xr:uid="{00000000-0005-0000-0000-0000B5020000}"/>
    <cellStyle name="style1679330791900" xfId="681" xr:uid="{00000000-0005-0000-0000-0000B6020000}"/>
    <cellStyle name="style1679330792015" xfId="684" xr:uid="{00000000-0005-0000-0000-0000B7020000}"/>
    <cellStyle name="style1679330792060" xfId="682" xr:uid="{00000000-0005-0000-0000-0000B8020000}"/>
    <cellStyle name="style1679330792265" xfId="683" xr:uid="{00000000-0005-0000-0000-0000B9020000}"/>
  </cellStyles>
  <dxfs count="0"/>
  <tableStyles count="0" defaultTableStyle="TableStyleMedium2" defaultPivotStyle="PivotStyleLight16"/>
  <colors>
    <mruColors>
      <color rgb="FFD9D9D9"/>
      <color rgb="FFF2F2F2"/>
      <color rgb="FFC5D9F1"/>
      <color rgb="FF1F497D"/>
      <color rgb="FFA59D97"/>
      <color rgb="FFEB91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31751</xdr:colOff>
      <xdr:row>0</xdr:row>
      <xdr:rowOff>15874</xdr:rowOff>
    </xdr:from>
    <xdr:to>
      <xdr:col>2</xdr:col>
      <xdr:colOff>9095</xdr:colOff>
      <xdr:row>4</xdr:row>
      <xdr:rowOff>154639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751" y="15874"/>
          <a:ext cx="2051096" cy="8702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orschungsverbund.tu-dortmund.de/forschungsfelder/kindertagesbetreuung/aktuelle-projekte/kindertagesbetreuung-indikatorengestuetzte-dauerbeobachtung-mit-amtlichen-daten-k-ida/" TargetMode="External"/><Relationship Id="rId2" Type="http://schemas.openxmlformats.org/officeDocument/2006/relationships/hyperlink" Target="https://www.dji.de/ueber-uns/projekte/projekte/entwicklung-von-rahmenbedingungen-in-der-kindertagesbetreuung-erik/aktueller-stand-des-forschungsprojektes.html" TargetMode="External"/><Relationship Id="rId1" Type="http://schemas.openxmlformats.org/officeDocument/2006/relationships/hyperlink" Target="https://www.dji.de/ueber-uns/projekte/projekte/entwicklung-von-rahmenbedingungen-in-der-kindertagesbetreuung-erik.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C5D9F1"/>
  </sheetPr>
  <dimension ref="A1:M46"/>
  <sheetViews>
    <sheetView showGridLines="0" tabSelected="1" zoomScale="80" zoomScaleNormal="80" workbookViewId="0">
      <pane ySplit="14" topLeftCell="A15" activePane="bottomLeft" state="frozen"/>
      <selection pane="bottomLeft" activeCell="A9" sqref="A9:L9"/>
    </sheetView>
  </sheetViews>
  <sheetFormatPr baseColWidth="10" defaultColWidth="11" defaultRowHeight="14.5"/>
  <cols>
    <col min="1" max="1" width="5.58203125" style="103" customWidth="1"/>
    <col min="2" max="2" width="21.58203125" style="103" customWidth="1"/>
    <col min="3" max="3" width="7.58203125" style="103" customWidth="1"/>
    <col min="4" max="4" width="45.58203125" style="103" customWidth="1"/>
    <col min="5" max="5" width="50.58203125" style="103" customWidth="1"/>
    <col min="6" max="6" width="15.58203125" style="103" customWidth="1"/>
    <col min="7" max="12" width="8.58203125" style="103" customWidth="1"/>
    <col min="13" max="16384" width="11" style="103"/>
  </cols>
  <sheetData>
    <row r="1" spans="1:13">
      <c r="A1" s="690"/>
      <c r="B1" s="102"/>
      <c r="C1" s="102"/>
      <c r="D1" s="102"/>
      <c r="E1" s="102"/>
      <c r="F1" s="102"/>
      <c r="G1" s="102"/>
      <c r="H1" s="102"/>
      <c r="I1" s="102"/>
      <c r="J1" s="102"/>
      <c r="K1" s="102"/>
      <c r="L1" s="102"/>
    </row>
    <row r="2" spans="1:13">
      <c r="A2" s="102"/>
      <c r="B2" s="102"/>
      <c r="C2" s="102"/>
      <c r="D2" s="102"/>
      <c r="E2" s="102"/>
      <c r="F2" s="102"/>
      <c r="G2" s="102"/>
      <c r="H2" s="102"/>
      <c r="I2" s="102"/>
      <c r="J2" s="102"/>
      <c r="K2" s="102"/>
      <c r="L2" s="102"/>
    </row>
    <row r="3" spans="1:13">
      <c r="A3" s="102"/>
      <c r="B3" s="102"/>
      <c r="C3" s="102"/>
      <c r="D3" s="102"/>
      <c r="E3" s="102"/>
      <c r="F3" s="102"/>
      <c r="G3" s="102"/>
      <c r="H3" s="102"/>
      <c r="I3" s="102"/>
      <c r="J3" s="102"/>
      <c r="K3" s="102"/>
      <c r="L3" s="102"/>
    </row>
    <row r="4" spans="1:13">
      <c r="A4" s="102"/>
      <c r="B4" s="102"/>
      <c r="C4" s="102"/>
      <c r="D4" s="102"/>
      <c r="E4" s="102"/>
      <c r="F4" s="102"/>
      <c r="G4" s="102"/>
      <c r="H4" s="102"/>
      <c r="I4" s="102"/>
      <c r="J4" s="102"/>
      <c r="K4" s="102"/>
      <c r="L4" s="102"/>
    </row>
    <row r="5" spans="1:13">
      <c r="A5" s="102"/>
      <c r="B5" s="102"/>
      <c r="C5" s="102"/>
      <c r="D5" s="102"/>
      <c r="E5" s="102"/>
      <c r="F5" s="102"/>
      <c r="G5" s="102"/>
      <c r="H5" s="102"/>
      <c r="I5" s="102"/>
      <c r="J5" s="102"/>
      <c r="K5" s="102"/>
      <c r="L5" s="102"/>
    </row>
    <row r="6" spans="1:13">
      <c r="A6" s="102"/>
      <c r="B6" s="102"/>
      <c r="C6" s="102"/>
      <c r="D6" s="102"/>
      <c r="E6" s="102"/>
      <c r="F6" s="102"/>
      <c r="G6" s="102"/>
      <c r="H6" s="102"/>
      <c r="I6" s="102"/>
      <c r="J6" s="102"/>
      <c r="K6" s="102"/>
      <c r="L6" s="102"/>
    </row>
    <row r="7" spans="1:13" ht="30" customHeight="1">
      <c r="A7" s="800" t="s">
        <v>333</v>
      </c>
      <c r="B7" s="801"/>
      <c r="C7" s="801"/>
      <c r="D7" s="801"/>
      <c r="E7" s="801"/>
      <c r="F7" s="801"/>
      <c r="G7" s="801"/>
      <c r="H7" s="801"/>
      <c r="I7" s="801"/>
      <c r="J7" s="801"/>
      <c r="K7" s="801"/>
      <c r="L7" s="801"/>
    </row>
    <row r="8" spans="1:13">
      <c r="A8" s="310"/>
      <c r="B8" s="310"/>
      <c r="C8" s="310"/>
      <c r="D8" s="310"/>
      <c r="E8" s="310"/>
      <c r="F8" s="310"/>
      <c r="G8" s="310"/>
      <c r="H8" s="310"/>
      <c r="I8" s="310"/>
      <c r="J8" s="310"/>
      <c r="K8" s="310"/>
      <c r="L8" s="310"/>
    </row>
    <row r="9" spans="1:13" ht="14.5" customHeight="1">
      <c r="A9" s="828" t="s">
        <v>331</v>
      </c>
      <c r="B9" s="829"/>
      <c r="C9" s="829"/>
      <c r="D9" s="829"/>
      <c r="E9" s="829"/>
      <c r="F9" s="829"/>
      <c r="G9" s="829"/>
      <c r="H9" s="829"/>
      <c r="I9" s="829"/>
      <c r="J9" s="829"/>
      <c r="K9" s="829"/>
      <c r="L9" s="829"/>
    </row>
    <row r="10" spans="1:13" ht="15" thickBot="1">
      <c r="A10" s="102"/>
      <c r="B10" s="102"/>
      <c r="C10" s="102"/>
      <c r="D10" s="102"/>
      <c r="E10" s="102"/>
      <c r="F10" s="102"/>
      <c r="G10" s="102"/>
      <c r="H10" s="102"/>
      <c r="I10" s="102"/>
      <c r="J10" s="102"/>
      <c r="K10" s="102"/>
      <c r="L10" s="102"/>
    </row>
    <row r="11" spans="1:13" ht="15.5">
      <c r="A11" s="815" t="s">
        <v>353</v>
      </c>
      <c r="B11" s="816"/>
      <c r="C11" s="816" t="s">
        <v>354</v>
      </c>
      <c r="D11" s="816"/>
      <c r="E11" s="823" t="s">
        <v>169</v>
      </c>
      <c r="F11" s="821" t="s">
        <v>326</v>
      </c>
      <c r="G11" s="825" t="s">
        <v>332</v>
      </c>
      <c r="H11" s="826"/>
      <c r="I11" s="826"/>
      <c r="J11" s="826"/>
      <c r="K11" s="826"/>
      <c r="L11" s="827"/>
    </row>
    <row r="12" spans="1:13">
      <c r="A12" s="817"/>
      <c r="B12" s="818"/>
      <c r="C12" s="818"/>
      <c r="D12" s="820"/>
      <c r="E12" s="824"/>
      <c r="F12" s="822"/>
      <c r="G12" s="795">
        <v>2018</v>
      </c>
      <c r="H12" s="779">
        <v>2019</v>
      </c>
      <c r="I12" s="779">
        <v>2020</v>
      </c>
      <c r="J12" s="779">
        <v>2021</v>
      </c>
      <c r="K12" s="779">
        <v>2022</v>
      </c>
      <c r="L12" s="830">
        <v>2023</v>
      </c>
    </row>
    <row r="13" spans="1:13">
      <c r="A13" s="819"/>
      <c r="B13" s="795"/>
      <c r="C13" s="820"/>
      <c r="D13" s="820"/>
      <c r="E13" s="796"/>
      <c r="F13" s="822"/>
      <c r="G13" s="796"/>
      <c r="H13" s="780"/>
      <c r="I13" s="780"/>
      <c r="J13" s="780"/>
      <c r="K13" s="780"/>
      <c r="L13" s="831"/>
      <c r="M13" s="701"/>
    </row>
    <row r="14" spans="1:13" ht="20.25" customHeight="1">
      <c r="A14" s="812" t="s">
        <v>25</v>
      </c>
      <c r="B14" s="813"/>
      <c r="C14" s="814"/>
      <c r="D14" s="814"/>
      <c r="E14" s="814"/>
      <c r="F14" s="814"/>
      <c r="G14" s="814"/>
      <c r="H14" s="814"/>
      <c r="I14" s="814"/>
      <c r="J14" s="814"/>
      <c r="K14" s="814"/>
      <c r="L14" s="814"/>
      <c r="M14" s="701"/>
    </row>
    <row r="15" spans="1:13" ht="33" customHeight="1">
      <c r="A15" s="787" t="s">
        <v>356</v>
      </c>
      <c r="B15" s="790" t="s">
        <v>355</v>
      </c>
      <c r="C15" s="666" t="s">
        <v>3</v>
      </c>
      <c r="D15" s="719" t="s">
        <v>2</v>
      </c>
      <c r="E15" s="720" t="s">
        <v>22</v>
      </c>
      <c r="F15" s="320" t="s">
        <v>327</v>
      </c>
      <c r="G15" s="321" t="s">
        <v>1</v>
      </c>
      <c r="H15" s="681" t="s">
        <v>1</v>
      </c>
      <c r="I15" s="322" t="s">
        <v>1</v>
      </c>
      <c r="J15" s="322" t="s">
        <v>1</v>
      </c>
      <c r="K15" s="322" t="s">
        <v>1</v>
      </c>
      <c r="L15" s="700" t="s">
        <v>1</v>
      </c>
      <c r="M15" s="701"/>
    </row>
    <row r="16" spans="1:13" ht="33" customHeight="1">
      <c r="A16" s="788"/>
      <c r="B16" s="791"/>
      <c r="C16" s="785" t="s">
        <v>4</v>
      </c>
      <c r="D16" s="783" t="s">
        <v>0</v>
      </c>
      <c r="E16" s="721" t="s">
        <v>171</v>
      </c>
      <c r="F16" s="667" t="s">
        <v>327</v>
      </c>
      <c r="G16" s="675" t="s">
        <v>1</v>
      </c>
      <c r="H16" s="668" t="s">
        <v>1</v>
      </c>
      <c r="I16" s="679" t="s">
        <v>1</v>
      </c>
      <c r="J16" s="682" t="s">
        <v>1</v>
      </c>
      <c r="K16" s="679" t="s">
        <v>1</v>
      </c>
      <c r="L16" s="668" t="s">
        <v>1</v>
      </c>
      <c r="M16" s="701"/>
    </row>
    <row r="17" spans="1:13" ht="37.5" customHeight="1">
      <c r="A17" s="788"/>
      <c r="B17" s="791"/>
      <c r="C17" s="786"/>
      <c r="D17" s="784"/>
      <c r="E17" s="722" t="s">
        <v>170</v>
      </c>
      <c r="F17" s="669" t="s">
        <v>327</v>
      </c>
      <c r="G17" s="676"/>
      <c r="H17" s="670" t="s">
        <v>1</v>
      </c>
      <c r="I17" s="680" t="s">
        <v>1</v>
      </c>
      <c r="J17" s="683" t="s">
        <v>1</v>
      </c>
      <c r="K17" s="680" t="s">
        <v>1</v>
      </c>
      <c r="L17" s="670" t="s">
        <v>1</v>
      </c>
      <c r="M17" s="701"/>
    </row>
    <row r="18" spans="1:13" ht="33" customHeight="1">
      <c r="A18" s="788"/>
      <c r="B18" s="791"/>
      <c r="C18" s="781" t="s">
        <v>5</v>
      </c>
      <c r="D18" s="715" t="s">
        <v>13</v>
      </c>
      <c r="E18" s="723" t="s">
        <v>21</v>
      </c>
      <c r="F18" s="657" t="s">
        <v>327</v>
      </c>
      <c r="G18" s="677" t="s">
        <v>1</v>
      </c>
      <c r="H18" s="672" t="s">
        <v>1</v>
      </c>
      <c r="I18" s="318" t="s">
        <v>1</v>
      </c>
      <c r="J18" s="684" t="s">
        <v>1</v>
      </c>
      <c r="K18" s="318" t="s">
        <v>1</v>
      </c>
      <c r="L18" s="672" t="s">
        <v>1</v>
      </c>
      <c r="M18" s="701"/>
    </row>
    <row r="19" spans="1:13" ht="33" customHeight="1">
      <c r="A19" s="788"/>
      <c r="B19" s="791"/>
      <c r="C19" s="781"/>
      <c r="D19" s="716" t="s">
        <v>14</v>
      </c>
      <c r="E19" s="723" t="s">
        <v>21</v>
      </c>
      <c r="F19" s="657" t="s">
        <v>327</v>
      </c>
      <c r="G19" s="315"/>
      <c r="H19" s="672"/>
      <c r="I19" s="318" t="s">
        <v>1</v>
      </c>
      <c r="J19" s="684" t="s">
        <v>1</v>
      </c>
      <c r="K19" s="318" t="s">
        <v>1</v>
      </c>
      <c r="L19" s="672" t="s">
        <v>1</v>
      </c>
      <c r="M19" s="701"/>
    </row>
    <row r="20" spans="1:13" ht="33" customHeight="1">
      <c r="A20" s="788"/>
      <c r="B20" s="791"/>
      <c r="C20" s="782"/>
      <c r="D20" s="717" t="s">
        <v>15</v>
      </c>
      <c r="E20" s="724" t="s">
        <v>21</v>
      </c>
      <c r="F20" s="658" t="s">
        <v>327</v>
      </c>
      <c r="G20" s="317"/>
      <c r="H20" s="673" t="s">
        <v>1</v>
      </c>
      <c r="I20" s="319" t="s">
        <v>1</v>
      </c>
      <c r="J20" s="685" t="s">
        <v>1</v>
      </c>
      <c r="K20" s="319" t="s">
        <v>1</v>
      </c>
      <c r="L20" s="673" t="s">
        <v>1</v>
      </c>
      <c r="M20" s="701"/>
    </row>
    <row r="21" spans="1:13" ht="45" customHeight="1">
      <c r="A21" s="789"/>
      <c r="B21" s="792"/>
      <c r="C21" s="694" t="s">
        <v>6</v>
      </c>
      <c r="D21" s="718" t="s">
        <v>372</v>
      </c>
      <c r="E21" s="725" t="s">
        <v>22</v>
      </c>
      <c r="F21" s="695" t="s">
        <v>441</v>
      </c>
      <c r="G21" s="696"/>
      <c r="H21" s="697"/>
      <c r="I21" s="698"/>
      <c r="J21" s="745"/>
      <c r="K21" s="745"/>
      <c r="L21" s="744" t="s">
        <v>1</v>
      </c>
      <c r="M21" s="701"/>
    </row>
    <row r="22" spans="1:13" ht="33" customHeight="1">
      <c r="A22" s="787" t="s">
        <v>358</v>
      </c>
      <c r="B22" s="790" t="s">
        <v>357</v>
      </c>
      <c r="C22" s="809" t="s">
        <v>16</v>
      </c>
      <c r="D22" s="806" t="s">
        <v>9</v>
      </c>
      <c r="E22" s="726" t="s">
        <v>23</v>
      </c>
      <c r="F22" s="659" t="s">
        <v>330</v>
      </c>
      <c r="G22" s="686" t="s">
        <v>1</v>
      </c>
      <c r="H22" s="687" t="s">
        <v>1</v>
      </c>
      <c r="I22" s="323" t="s">
        <v>1</v>
      </c>
      <c r="J22" s="688" t="s">
        <v>1</v>
      </c>
      <c r="K22" s="323" t="s">
        <v>1</v>
      </c>
      <c r="L22" s="687" t="s">
        <v>1</v>
      </c>
      <c r="M22" s="701"/>
    </row>
    <row r="23" spans="1:13" ht="33" customHeight="1">
      <c r="A23" s="788"/>
      <c r="B23" s="791"/>
      <c r="C23" s="810"/>
      <c r="D23" s="807"/>
      <c r="E23" s="727" t="s">
        <v>24</v>
      </c>
      <c r="F23" s="657" t="s">
        <v>330</v>
      </c>
      <c r="G23" s="678"/>
      <c r="H23" s="672"/>
      <c r="I23" s="318" t="s">
        <v>1</v>
      </c>
      <c r="J23" s="684" t="s">
        <v>1</v>
      </c>
      <c r="K23" s="318" t="s">
        <v>1</v>
      </c>
      <c r="L23" s="672" t="s">
        <v>1</v>
      </c>
      <c r="M23" s="701"/>
    </row>
    <row r="24" spans="1:13" ht="33" customHeight="1">
      <c r="A24" s="788"/>
      <c r="B24" s="791"/>
      <c r="C24" s="810"/>
      <c r="D24" s="807"/>
      <c r="E24" s="727" t="s">
        <v>158</v>
      </c>
      <c r="F24" s="657" t="s">
        <v>330</v>
      </c>
      <c r="G24" s="678"/>
      <c r="H24" s="672" t="s">
        <v>1</v>
      </c>
      <c r="I24" s="318" t="s">
        <v>1</v>
      </c>
      <c r="J24" s="684" t="s">
        <v>1</v>
      </c>
      <c r="K24" s="318" t="s">
        <v>1</v>
      </c>
      <c r="L24" s="672" t="s">
        <v>1</v>
      </c>
      <c r="M24" s="701"/>
    </row>
    <row r="25" spans="1:13" ht="33" customHeight="1">
      <c r="A25" s="788"/>
      <c r="B25" s="791"/>
      <c r="C25" s="810"/>
      <c r="D25" s="807"/>
      <c r="E25" s="728" t="s">
        <v>110</v>
      </c>
      <c r="F25" s="657" t="s">
        <v>330</v>
      </c>
      <c r="G25" s="309"/>
      <c r="H25" s="672" t="s">
        <v>1</v>
      </c>
      <c r="I25" s="318" t="s">
        <v>1</v>
      </c>
      <c r="J25" s="684" t="s">
        <v>1</v>
      </c>
      <c r="K25" s="318" t="s">
        <v>1</v>
      </c>
      <c r="L25" s="672" t="s">
        <v>1</v>
      </c>
      <c r="M25" s="701"/>
    </row>
    <row r="26" spans="1:13" ht="46" customHeight="1">
      <c r="A26" s="788"/>
      <c r="B26" s="791"/>
      <c r="C26" s="810"/>
      <c r="D26" s="807"/>
      <c r="E26" s="728" t="s">
        <v>160</v>
      </c>
      <c r="F26" s="657" t="s">
        <v>373</v>
      </c>
      <c r="G26" s="309" t="s">
        <v>1</v>
      </c>
      <c r="H26" s="318" t="s">
        <v>1</v>
      </c>
      <c r="I26" s="318" t="s">
        <v>1</v>
      </c>
      <c r="J26" s="318" t="s">
        <v>1</v>
      </c>
      <c r="K26" s="674" t="s">
        <v>1</v>
      </c>
      <c r="L26" s="672"/>
      <c r="M26" s="701"/>
    </row>
    <row r="27" spans="1:13" ht="46" customHeight="1">
      <c r="A27" s="788"/>
      <c r="B27" s="791"/>
      <c r="C27" s="810"/>
      <c r="D27" s="807"/>
      <c r="E27" s="728" t="s">
        <v>161</v>
      </c>
      <c r="F27" s="657" t="s">
        <v>373</v>
      </c>
      <c r="G27" s="309" t="s">
        <v>1</v>
      </c>
      <c r="H27" s="318" t="s">
        <v>1</v>
      </c>
      <c r="I27" s="318" t="s">
        <v>1</v>
      </c>
      <c r="J27" s="318" t="s">
        <v>1</v>
      </c>
      <c r="K27" s="318" t="s">
        <v>1</v>
      </c>
      <c r="L27" s="672"/>
      <c r="M27" s="701"/>
    </row>
    <row r="28" spans="1:13" ht="33" customHeight="1">
      <c r="A28" s="788"/>
      <c r="B28" s="791"/>
      <c r="C28" s="811"/>
      <c r="D28" s="808"/>
      <c r="E28" s="729" t="s">
        <v>159</v>
      </c>
      <c r="F28" s="658" t="s">
        <v>373</v>
      </c>
      <c r="G28" s="689" t="s">
        <v>1</v>
      </c>
      <c r="H28" s="673" t="s">
        <v>1</v>
      </c>
      <c r="I28" s="319" t="s">
        <v>1</v>
      </c>
      <c r="J28" s="673" t="s">
        <v>1</v>
      </c>
      <c r="K28" s="319" t="s">
        <v>1</v>
      </c>
      <c r="L28" s="673"/>
      <c r="M28" s="701"/>
    </row>
    <row r="29" spans="1:13" ht="33" customHeight="1">
      <c r="A29" s="788"/>
      <c r="B29" s="791"/>
      <c r="C29" s="691" t="s">
        <v>17</v>
      </c>
      <c r="D29" s="713" t="s">
        <v>26</v>
      </c>
      <c r="E29" s="730" t="s">
        <v>21</v>
      </c>
      <c r="F29" s="312" t="s">
        <v>327</v>
      </c>
      <c r="G29" s="313" t="s">
        <v>1</v>
      </c>
      <c r="H29" s="699" t="s">
        <v>1</v>
      </c>
      <c r="I29" s="314" t="s">
        <v>1</v>
      </c>
      <c r="J29" s="699" t="s">
        <v>1</v>
      </c>
      <c r="K29" s="314" t="s">
        <v>1</v>
      </c>
      <c r="L29" s="699" t="s">
        <v>1</v>
      </c>
      <c r="M29" s="701"/>
    </row>
    <row r="30" spans="1:13" ht="33" customHeight="1">
      <c r="A30" s="789"/>
      <c r="B30" s="792"/>
      <c r="C30" s="693" t="s">
        <v>18</v>
      </c>
      <c r="D30" s="714" t="s">
        <v>7</v>
      </c>
      <c r="E30" s="731" t="s">
        <v>172</v>
      </c>
      <c r="F30" s="394" t="s">
        <v>327</v>
      </c>
      <c r="G30" s="321" t="s">
        <v>1</v>
      </c>
      <c r="H30" s="322" t="s">
        <v>1</v>
      </c>
      <c r="I30" s="322" t="s">
        <v>1</v>
      </c>
      <c r="J30" s="322" t="s">
        <v>1</v>
      </c>
      <c r="K30" s="322" t="s">
        <v>1</v>
      </c>
      <c r="L30" s="700" t="s">
        <v>1</v>
      </c>
      <c r="M30" s="701"/>
    </row>
    <row r="31" spans="1:13" ht="33" customHeight="1">
      <c r="A31" s="787" t="s">
        <v>360</v>
      </c>
      <c r="B31" s="790" t="s">
        <v>359</v>
      </c>
      <c r="C31" s="802" t="s">
        <v>19</v>
      </c>
      <c r="D31" s="804" t="s">
        <v>20</v>
      </c>
      <c r="E31" s="732" t="s">
        <v>173</v>
      </c>
      <c r="F31" s="667" t="s">
        <v>328</v>
      </c>
      <c r="G31" s="702"/>
      <c r="H31" s="679" t="s">
        <v>1</v>
      </c>
      <c r="I31" s="671" t="s">
        <v>1</v>
      </c>
      <c r="J31" s="679" t="s">
        <v>1</v>
      </c>
      <c r="K31" s="679" t="s">
        <v>1</v>
      </c>
      <c r="L31" s="671"/>
      <c r="M31" s="701"/>
    </row>
    <row r="32" spans="1:13" ht="33" customHeight="1">
      <c r="A32" s="788"/>
      <c r="B32" s="791"/>
      <c r="C32" s="803"/>
      <c r="D32" s="805"/>
      <c r="E32" s="733" t="s">
        <v>174</v>
      </c>
      <c r="F32" s="669" t="s">
        <v>328</v>
      </c>
      <c r="G32" s="703"/>
      <c r="H32" s="680" t="s">
        <v>1</v>
      </c>
      <c r="I32" s="670" t="s">
        <v>1</v>
      </c>
      <c r="J32" s="680" t="s">
        <v>1</v>
      </c>
      <c r="K32" s="680" t="s">
        <v>1</v>
      </c>
      <c r="L32" s="670"/>
      <c r="M32" s="701"/>
    </row>
    <row r="33" spans="1:13" ht="33" customHeight="1">
      <c r="A33" s="788"/>
      <c r="B33" s="791"/>
      <c r="C33" s="692" t="s">
        <v>10</v>
      </c>
      <c r="D33" s="711" t="s">
        <v>8</v>
      </c>
      <c r="E33" s="734" t="s">
        <v>21</v>
      </c>
      <c r="F33" s="316" t="s">
        <v>327</v>
      </c>
      <c r="G33" s="678" t="s">
        <v>1</v>
      </c>
      <c r="H33" s="672" t="s">
        <v>1</v>
      </c>
      <c r="I33" s="318" t="s">
        <v>1</v>
      </c>
      <c r="J33" s="672" t="s">
        <v>1</v>
      </c>
      <c r="K33" s="318" t="s">
        <v>1</v>
      </c>
      <c r="L33" s="673" t="s">
        <v>1</v>
      </c>
      <c r="M33" s="701"/>
    </row>
    <row r="34" spans="1:13" ht="33" customHeight="1" thickBot="1">
      <c r="A34" s="798"/>
      <c r="B34" s="799"/>
      <c r="C34" s="704" t="s">
        <v>11</v>
      </c>
      <c r="D34" s="712" t="s">
        <v>12</v>
      </c>
      <c r="E34" s="735" t="s">
        <v>21</v>
      </c>
      <c r="F34" s="705" t="s">
        <v>329</v>
      </c>
      <c r="G34" s="706" t="s">
        <v>1</v>
      </c>
      <c r="H34" s="707" t="s">
        <v>1</v>
      </c>
      <c r="I34" s="708" t="s">
        <v>1</v>
      </c>
      <c r="J34" s="709" t="s">
        <v>1</v>
      </c>
      <c r="K34" s="710" t="s">
        <v>1</v>
      </c>
      <c r="L34" s="709" t="s">
        <v>1</v>
      </c>
      <c r="M34" s="701"/>
    </row>
    <row r="35" spans="1:13" ht="15" customHeight="1">
      <c r="A35" s="794"/>
      <c r="B35" s="794"/>
      <c r="C35" s="794"/>
      <c r="D35" s="794"/>
      <c r="E35" s="794"/>
      <c r="F35" s="794"/>
      <c r="G35" s="794"/>
      <c r="H35" s="794"/>
      <c r="I35" s="794"/>
      <c r="J35" s="794"/>
      <c r="K35" s="794"/>
      <c r="L35" s="794"/>
    </row>
    <row r="36" spans="1:13" ht="15" customHeight="1">
      <c r="A36" s="793" t="s">
        <v>336</v>
      </c>
      <c r="B36" s="793"/>
      <c r="C36" s="793"/>
      <c r="D36" s="793"/>
      <c r="E36" s="793"/>
      <c r="F36" s="793"/>
      <c r="G36" s="793"/>
      <c r="H36" s="793"/>
      <c r="I36" s="793"/>
      <c r="J36" s="793"/>
      <c r="K36" s="793"/>
      <c r="L36" s="793"/>
    </row>
    <row r="38" spans="1:13">
      <c r="A38" s="310"/>
      <c r="B38" s="310"/>
      <c r="C38" s="310"/>
      <c r="D38" s="100"/>
      <c r="E38" s="100"/>
      <c r="F38" s="310"/>
      <c r="G38" s="310"/>
      <c r="H38" s="310"/>
      <c r="I38" s="310"/>
      <c r="J38" s="310"/>
      <c r="K38" s="310"/>
      <c r="L38" s="310"/>
    </row>
    <row r="39" spans="1:13">
      <c r="A39" s="777" t="s">
        <v>165</v>
      </c>
      <c r="B39" s="777"/>
      <c r="C39" s="777"/>
      <c r="D39" s="777"/>
      <c r="E39" s="777"/>
      <c r="F39" s="777"/>
      <c r="G39" s="777"/>
      <c r="H39" s="777"/>
      <c r="I39" s="777"/>
      <c r="J39" s="777"/>
      <c r="K39" s="777"/>
      <c r="L39" s="777"/>
      <c r="M39" s="324"/>
    </row>
    <row r="40" spans="1:13">
      <c r="A40" s="778" t="s">
        <v>166</v>
      </c>
      <c r="B40" s="778"/>
      <c r="C40" s="778"/>
      <c r="D40" s="778"/>
      <c r="E40" s="778"/>
      <c r="F40" s="778"/>
      <c r="G40" s="778"/>
      <c r="H40" s="778"/>
      <c r="I40" s="778"/>
      <c r="J40" s="778"/>
      <c r="K40" s="778"/>
      <c r="L40" s="778"/>
      <c r="M40" s="325"/>
    </row>
    <row r="41" spans="1:13">
      <c r="A41" s="778" t="s">
        <v>167</v>
      </c>
      <c r="B41" s="778"/>
      <c r="C41" s="778"/>
      <c r="D41" s="778"/>
      <c r="E41" s="778"/>
      <c r="F41" s="778"/>
      <c r="G41" s="778"/>
      <c r="H41" s="778"/>
      <c r="I41" s="778"/>
      <c r="J41" s="778"/>
      <c r="K41" s="778"/>
      <c r="L41" s="778"/>
      <c r="M41" s="325"/>
    </row>
    <row r="42" spans="1:13">
      <c r="A42" s="778" t="s">
        <v>168</v>
      </c>
      <c r="B42" s="778"/>
      <c r="C42" s="778"/>
      <c r="D42" s="778"/>
      <c r="E42" s="778"/>
      <c r="F42" s="778"/>
      <c r="G42" s="778"/>
      <c r="H42" s="778"/>
      <c r="I42" s="778"/>
      <c r="J42" s="778"/>
      <c r="K42" s="778"/>
      <c r="L42" s="778"/>
      <c r="M42" s="325"/>
    </row>
    <row r="43" spans="1:13">
      <c r="A43" s="326"/>
      <c r="B43" s="326"/>
      <c r="C43" s="327"/>
      <c r="D43" s="328"/>
      <c r="E43" s="328"/>
      <c r="F43" s="328"/>
      <c r="G43" s="326"/>
      <c r="H43" s="326"/>
      <c r="I43" s="326"/>
      <c r="J43" s="326"/>
      <c r="K43" s="326"/>
      <c r="L43" s="326"/>
      <c r="M43" s="326"/>
    </row>
    <row r="44" spans="1:13">
      <c r="A44" s="326"/>
      <c r="B44" s="326"/>
      <c r="C44" s="327"/>
      <c r="D44" s="328"/>
      <c r="E44" s="328"/>
      <c r="F44" s="328"/>
      <c r="G44" s="326"/>
      <c r="H44" s="326"/>
      <c r="I44" s="326"/>
      <c r="J44" s="326"/>
      <c r="K44" s="326"/>
      <c r="L44" s="326"/>
      <c r="M44" s="326"/>
    </row>
    <row r="45" spans="1:13">
      <c r="A45" s="797" t="s">
        <v>352</v>
      </c>
      <c r="B45" s="776"/>
      <c r="C45" s="776"/>
      <c r="D45" s="776"/>
      <c r="E45" s="776"/>
      <c r="F45" s="776"/>
      <c r="G45" s="776"/>
      <c r="H45" s="776"/>
      <c r="I45" s="776"/>
      <c r="J45" s="776"/>
      <c r="K45" s="776"/>
      <c r="L45" s="776"/>
      <c r="M45" s="326"/>
    </row>
    <row r="46" spans="1:13">
      <c r="A46" s="776" t="s">
        <v>162</v>
      </c>
      <c r="B46" s="776"/>
      <c r="C46" s="776"/>
      <c r="D46" s="776"/>
      <c r="E46" s="776"/>
      <c r="F46" s="776"/>
      <c r="G46" s="776"/>
      <c r="H46" s="776"/>
      <c r="I46" s="776"/>
      <c r="J46" s="776"/>
      <c r="K46" s="776"/>
      <c r="L46" s="776"/>
      <c r="M46" s="326"/>
    </row>
  </sheetData>
  <mergeCells count="35">
    <mergeCell ref="A7:L7"/>
    <mergeCell ref="C31:C32"/>
    <mergeCell ref="D31:D32"/>
    <mergeCell ref="D22:D28"/>
    <mergeCell ref="C22:C28"/>
    <mergeCell ref="A14:L14"/>
    <mergeCell ref="A11:B13"/>
    <mergeCell ref="C11:D13"/>
    <mergeCell ref="F11:F13"/>
    <mergeCell ref="E11:E13"/>
    <mergeCell ref="G11:L11"/>
    <mergeCell ref="A9:L9"/>
    <mergeCell ref="K12:K13"/>
    <mergeCell ref="L12:L13"/>
    <mergeCell ref="A45:L45"/>
    <mergeCell ref="A22:A30"/>
    <mergeCell ref="B22:B30"/>
    <mergeCell ref="A31:A34"/>
    <mergeCell ref="B31:B34"/>
    <mergeCell ref="A46:L46"/>
    <mergeCell ref="A39:L39"/>
    <mergeCell ref="A40:L40"/>
    <mergeCell ref="H12:H13"/>
    <mergeCell ref="I12:I13"/>
    <mergeCell ref="J12:J13"/>
    <mergeCell ref="A41:L41"/>
    <mergeCell ref="A42:L42"/>
    <mergeCell ref="C18:C20"/>
    <mergeCell ref="D16:D17"/>
    <mergeCell ref="C16:C17"/>
    <mergeCell ref="A15:A21"/>
    <mergeCell ref="B15:B21"/>
    <mergeCell ref="A36:L36"/>
    <mergeCell ref="A35:L35"/>
    <mergeCell ref="G12:G13"/>
  </mergeCells>
  <phoneticPr fontId="83" type="noConversion"/>
  <hyperlinks>
    <hyperlink ref="D15" location="'Daten HF-03.1.1'!A1" display="Personalvolumen" xr:uid="{00000000-0004-0000-0000-000000000000}"/>
    <hyperlink ref="D18" location="'Daten HF-03.1.3 Alter'!A1" display="Personal nach Alter" xr:uid="{00000000-0004-0000-0000-000001000000}"/>
    <hyperlink ref="D19" location="'Daten HF-03.1.3 Einrichtungsgr.'!A1" display="Personal nach Einrichtungsgröße" xr:uid="{00000000-0004-0000-0000-000002000000}"/>
    <hyperlink ref="D20" location="'Daten HF-03.1.3 Träger'!A1" display="Personal nach Trägerart" xr:uid="{00000000-0004-0000-0000-000003000000}"/>
    <hyperlink ref="D30" location="'Daten HF-03.3.3'!A1" display="Teamzusammensetzung in KiTas nach Qualifikation des Personals" xr:uid="{00000000-0004-0000-0000-000004000000}"/>
    <hyperlink ref="D34" location="'Daten HF-03.5.3'!A1" display="Befristung des Personals" xr:uid="{00000000-0004-0000-0000-000005000000}"/>
    <hyperlink ref="D21" location="'Daten HF-03.1.4'!A1" display="Personalbedarfsprognosen" xr:uid="{00000000-0004-0000-0000-000006000000}"/>
    <hyperlink ref="D33" location="'Daten HF-03.5.2'!A1" display="Beschäftigungsumfang des Personals" xr:uid="{00000000-0004-0000-0000-000007000000}"/>
    <hyperlink ref="D29" location="'Daten HF-03.3.2'!A1" display=" Qualifikation des Personals" xr:uid="{00000000-0004-0000-0000-000008000000}"/>
    <hyperlink ref="A40" r:id="rId1" display="Projekt-Webseite" xr:uid="{00000000-0004-0000-0000-000009000000}"/>
    <hyperlink ref="A42" r:id="rId2" xr:uid="{00000000-0004-0000-0000-00000A000000}"/>
    <hyperlink ref="A41" r:id="rId3" xr:uid="{00000000-0004-0000-0000-00000B000000}"/>
    <hyperlink ref="E22" location="'Daten HF-03.3.1.1'!A1" display="Anzahl Schüler/-innen &amp; Absolvent/-innen zum/zur Erzieher/-in" xr:uid="{00000000-0004-0000-0000-00000C000000}"/>
    <hyperlink ref="E24" location="'Daten HF-03.3.1.3'!A1" display="Anzahl Schüler/-innen &amp; Absolvent/-innen zum Sozialassisten/zur Sozialassistin" xr:uid="{00000000-0004-0000-0000-00000D000000}"/>
    <hyperlink ref="E25" location="'Daten HF-03.3.1.4'!A1" display="Anzahl Schüler/-innen &amp; Absolvent/-innen zum/zur Kinderpfleger/-in" xr:uid="{00000000-0004-0000-0000-00000E000000}"/>
    <hyperlink ref="E23" location="'Daten HF-03.3.1.2'!A1" display="Anzahl Schüler/-innen einer praxisintegrierten Ausbildung (PiA) zum/zur Erzieher/-in  " xr:uid="{00000000-0004-0000-0000-00000F000000}"/>
    <hyperlink ref="E17" location="'Daten HF-03.1.2 + Alter'!A1" display="Anzahl &amp; Anteil am päd. Personal nach Geschlecht und Altersgruppen" xr:uid="{00000000-0004-0000-0000-000010000000}"/>
    <hyperlink ref="E16" location="'Daten HF-0.3.1.2'!A1" display="Anzahl &amp; Anteil am päd. Personal nach Geschlecht" xr:uid="{00000000-0004-0000-0000-000011000000}"/>
    <hyperlink ref="E32" location="'Daten HF-03.5.1.2'!A1" display="nach Alter" xr:uid="{00000000-0004-0000-0000-000012000000}"/>
    <hyperlink ref="E31" location="'Daten HF-03.5.1.1'!A1" display="nach  Geschlecht" xr:uid="{00000000-0004-0000-0000-000013000000}"/>
    <hyperlink ref="E26" location="'Daten HF-03.3.1.5'!A1" display="Anzahl der Studienanfänger/-innen &amp; Absolvent/-innen für den Bachelorstudiengang Erziehungswissenschaft/Sozialwesen" xr:uid="{00000000-0004-0000-0000-000014000000}"/>
    <hyperlink ref="E27" location="'Daten HF-03.3.1.6'!A1" display="Anzahl Studienanfänger/-innen &amp; Absolvent/-innen für den Bachelorstudiengang Kindheitspädagogik" xr:uid="{00000000-0004-0000-0000-000015000000}"/>
    <hyperlink ref="E28" location="'Daten HF-03.3.1.7'!A1" display="Anzahl Studienanfänger/-innen &amp; Absolvent/-innen für den Bachelorstudiengang Sozialwesen" xr:uid="{00000000-0004-0000-0000-000016000000}"/>
  </hyperlinks>
  <pageMargins left="0.7" right="0.7" top="0.78740157499999996" bottom="0.78740157499999996" header="0.3" footer="0.3"/>
  <pageSetup paperSize="9" scale="75" orientation="landscape" r:id="rId4"/>
  <ignoredErrors>
    <ignoredError sqref="C29:C31 C33:C34 C15:C16 C18 C21:C22" twoDigitTextYear="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XDX164"/>
  <sheetViews>
    <sheetView zoomScale="80" zoomScaleNormal="80" workbookViewId="0"/>
  </sheetViews>
  <sheetFormatPr baseColWidth="10" defaultColWidth="11" defaultRowHeight="14.5"/>
  <cols>
    <col min="1" max="1" width="23.5" style="343" customWidth="1"/>
    <col min="2" max="2" width="11.08203125" style="343" customWidth="1"/>
    <col min="3" max="16384" width="11" style="343"/>
  </cols>
  <sheetData>
    <row r="1" spans="1:2" ht="14.5" customHeight="1">
      <c r="A1" s="736" t="s">
        <v>163</v>
      </c>
    </row>
    <row r="2" spans="1:2" ht="14.5" customHeight="1">
      <c r="A2" s="311"/>
    </row>
    <row r="3" spans="1:2" s="399" customFormat="1" ht="23.5">
      <c r="A3" s="832">
        <v>2023</v>
      </c>
      <c r="B3" s="832"/>
    </row>
    <row r="4" spans="1:2" s="399" customFormat="1">
      <c r="A4" s="833"/>
      <c r="B4" s="833"/>
    </row>
    <row r="5" spans="1:2" s="399" customFormat="1" ht="66" customHeight="1">
      <c r="A5" s="834" t="s">
        <v>175</v>
      </c>
      <c r="B5" s="834"/>
    </row>
    <row r="6" spans="1:2" s="399" customFormat="1" ht="15" thickBot="1">
      <c r="A6" s="835" t="s">
        <v>47</v>
      </c>
      <c r="B6" s="400" t="s">
        <v>48</v>
      </c>
    </row>
    <row r="7" spans="1:2" s="399" customFormat="1" ht="15" thickBot="1">
      <c r="A7" s="836"/>
      <c r="B7" s="401" t="s">
        <v>49</v>
      </c>
    </row>
    <row r="8" spans="1:2" s="399" customFormat="1">
      <c r="A8" s="294" t="s">
        <v>27</v>
      </c>
      <c r="B8" s="58">
        <v>107779</v>
      </c>
    </row>
    <row r="9" spans="1:2" s="399" customFormat="1">
      <c r="A9" s="295" t="s">
        <v>28</v>
      </c>
      <c r="B9" s="59">
        <v>109193</v>
      </c>
    </row>
    <row r="10" spans="1:2" s="399" customFormat="1">
      <c r="A10" s="296" t="s">
        <v>29</v>
      </c>
      <c r="B10" s="60">
        <v>36204</v>
      </c>
    </row>
    <row r="11" spans="1:2" s="399" customFormat="1">
      <c r="A11" s="295" t="s">
        <v>30</v>
      </c>
      <c r="B11" s="59">
        <v>20150</v>
      </c>
    </row>
    <row r="12" spans="1:2" s="399" customFormat="1">
      <c r="A12" s="296" t="s">
        <v>31</v>
      </c>
      <c r="B12" s="60">
        <v>5932</v>
      </c>
    </row>
    <row r="13" spans="1:2" s="399" customFormat="1">
      <c r="A13" s="295" t="s">
        <v>32</v>
      </c>
      <c r="B13" s="59">
        <v>18200</v>
      </c>
    </row>
    <row r="14" spans="1:2" s="399" customFormat="1">
      <c r="A14" s="296" t="s">
        <v>33</v>
      </c>
      <c r="B14" s="60">
        <v>58111</v>
      </c>
    </row>
    <row r="15" spans="1:2" s="399" customFormat="1">
      <c r="A15" s="295" t="s">
        <v>34</v>
      </c>
      <c r="B15" s="59">
        <v>11835</v>
      </c>
    </row>
    <row r="16" spans="1:2" s="399" customFormat="1">
      <c r="A16" s="296" t="s">
        <v>35</v>
      </c>
      <c r="B16" s="60">
        <v>66744</v>
      </c>
    </row>
    <row r="17" spans="1:3" s="399" customFormat="1">
      <c r="A17" s="295" t="s">
        <v>36</v>
      </c>
      <c r="B17" s="59">
        <v>139220</v>
      </c>
    </row>
    <row r="18" spans="1:3" s="399" customFormat="1">
      <c r="A18" s="296" t="s">
        <v>37</v>
      </c>
      <c r="B18" s="60">
        <v>36505</v>
      </c>
    </row>
    <row r="19" spans="1:3" s="399" customFormat="1">
      <c r="A19" s="295" t="s">
        <v>38</v>
      </c>
      <c r="B19" s="59">
        <v>7409</v>
      </c>
    </row>
    <row r="20" spans="1:3" s="399" customFormat="1">
      <c r="A20" s="296" t="s">
        <v>39</v>
      </c>
      <c r="B20" s="60">
        <v>30946</v>
      </c>
    </row>
    <row r="21" spans="1:3" s="399" customFormat="1">
      <c r="A21" s="295" t="s">
        <v>40</v>
      </c>
      <c r="B21" s="59">
        <v>16364</v>
      </c>
    </row>
    <row r="22" spans="1:3" s="399" customFormat="1">
      <c r="A22" s="296" t="s">
        <v>41</v>
      </c>
      <c r="B22" s="332">
        <v>23865</v>
      </c>
    </row>
    <row r="23" spans="1:3" s="399" customFormat="1" ht="15" thickBot="1">
      <c r="A23" s="295" t="s">
        <v>42</v>
      </c>
      <c r="B23" s="99">
        <v>16134</v>
      </c>
    </row>
    <row r="24" spans="1:3" s="399" customFormat="1">
      <c r="A24" s="297" t="s">
        <v>43</v>
      </c>
      <c r="B24" s="18">
        <v>572958</v>
      </c>
    </row>
    <row r="25" spans="1:3" s="399" customFormat="1">
      <c r="A25" s="298" t="s">
        <v>44</v>
      </c>
      <c r="B25" s="20">
        <v>131633</v>
      </c>
    </row>
    <row r="26" spans="1:3" s="399" customFormat="1">
      <c r="A26" s="299" t="s">
        <v>45</v>
      </c>
      <c r="B26" s="122">
        <v>704591</v>
      </c>
    </row>
    <row r="27" spans="1:3" s="399" customFormat="1">
      <c r="A27" s="838" t="s">
        <v>259</v>
      </c>
      <c r="B27" s="838"/>
      <c r="C27" s="402"/>
    </row>
    <row r="28" spans="1:3" s="399" customFormat="1" ht="78.75" customHeight="1">
      <c r="A28" s="837" t="s">
        <v>253</v>
      </c>
      <c r="B28" s="837"/>
      <c r="C28" s="104"/>
    </row>
    <row r="29" spans="1:3" ht="14.5" customHeight="1">
      <c r="A29" s="311"/>
    </row>
    <row r="30" spans="1:3" ht="14.5" customHeight="1"/>
    <row r="31" spans="1:3" ht="23.5">
      <c r="A31" s="839">
        <v>2022</v>
      </c>
      <c r="B31" s="839"/>
    </row>
    <row r="32" spans="1:3">
      <c r="A32" s="105"/>
    </row>
    <row r="33" spans="1:4" ht="60" customHeight="1">
      <c r="A33" s="834" t="s">
        <v>176</v>
      </c>
      <c r="B33" s="834"/>
    </row>
    <row r="34" spans="1:4" ht="14.5" customHeight="1" thickBot="1">
      <c r="A34" s="835" t="s">
        <v>47</v>
      </c>
      <c r="B34" s="400" t="s">
        <v>48</v>
      </c>
    </row>
    <row r="35" spans="1:4" ht="14.5" customHeight="1" thickBot="1">
      <c r="A35" s="836"/>
      <c r="B35" s="401" t="s">
        <v>49</v>
      </c>
      <c r="D35" s="330"/>
    </row>
    <row r="36" spans="1:4" ht="14.5" customHeight="1">
      <c r="A36" s="294" t="s">
        <v>27</v>
      </c>
      <c r="B36" s="58">
        <v>103129</v>
      </c>
      <c r="D36" s="330"/>
    </row>
    <row r="37" spans="1:4" ht="14.5" customHeight="1">
      <c r="A37" s="295" t="s">
        <v>28</v>
      </c>
      <c r="B37" s="59">
        <v>105010</v>
      </c>
      <c r="D37" s="330"/>
    </row>
    <row r="38" spans="1:4" ht="14.5" customHeight="1">
      <c r="A38" s="296" t="s">
        <v>29</v>
      </c>
      <c r="B38" s="60">
        <v>35692</v>
      </c>
      <c r="D38" s="330"/>
    </row>
    <row r="39" spans="1:4" ht="14.5" customHeight="1">
      <c r="A39" s="295" t="s">
        <v>30</v>
      </c>
      <c r="B39" s="59">
        <v>19398</v>
      </c>
      <c r="D39" s="330"/>
    </row>
    <row r="40" spans="1:4" ht="14.5" customHeight="1">
      <c r="A40" s="296" t="s">
        <v>31</v>
      </c>
      <c r="B40" s="60">
        <v>5853</v>
      </c>
      <c r="D40" s="330"/>
    </row>
    <row r="41" spans="1:4" ht="14.5" customHeight="1">
      <c r="A41" s="295" t="s">
        <v>32</v>
      </c>
      <c r="B41" s="59">
        <v>18456</v>
      </c>
      <c r="D41" s="330"/>
    </row>
    <row r="42" spans="1:4" ht="14.5" customHeight="1">
      <c r="A42" s="296" t="s">
        <v>33</v>
      </c>
      <c r="B42" s="60">
        <v>55939</v>
      </c>
      <c r="D42" s="330"/>
    </row>
    <row r="43" spans="1:4" ht="14.5" customHeight="1">
      <c r="A43" s="295" t="s">
        <v>34</v>
      </c>
      <c r="B43" s="59">
        <v>11599</v>
      </c>
      <c r="D43" s="330"/>
    </row>
    <row r="44" spans="1:4" ht="14.5" customHeight="1">
      <c r="A44" s="296" t="s">
        <v>35</v>
      </c>
      <c r="B44" s="60">
        <v>64329</v>
      </c>
      <c r="D44" s="330"/>
    </row>
    <row r="45" spans="1:4" ht="14.5" customHeight="1">
      <c r="A45" s="295" t="s">
        <v>36</v>
      </c>
      <c r="B45" s="59">
        <v>135114</v>
      </c>
      <c r="D45" s="330"/>
    </row>
    <row r="46" spans="1:4" ht="14.5" customHeight="1">
      <c r="A46" s="296" t="s">
        <v>37</v>
      </c>
      <c r="B46" s="60">
        <v>35121</v>
      </c>
      <c r="D46" s="330"/>
    </row>
    <row r="47" spans="1:4" ht="14.5" customHeight="1">
      <c r="A47" s="295" t="s">
        <v>38</v>
      </c>
      <c r="B47" s="59">
        <v>7075</v>
      </c>
      <c r="D47" s="330"/>
    </row>
    <row r="48" spans="1:4" ht="14.5" customHeight="1">
      <c r="A48" s="296" t="s">
        <v>39</v>
      </c>
      <c r="B48" s="60">
        <v>30886</v>
      </c>
      <c r="D48" s="330"/>
    </row>
    <row r="49" spans="1:5" ht="14.5" customHeight="1">
      <c r="A49" s="295" t="s">
        <v>40</v>
      </c>
      <c r="B49" s="59">
        <v>16279</v>
      </c>
      <c r="D49" s="331"/>
    </row>
    <row r="50" spans="1:5" ht="14.5" customHeight="1">
      <c r="A50" s="296" t="s">
        <v>41</v>
      </c>
      <c r="B50" s="332">
        <v>23230</v>
      </c>
      <c r="D50" s="330"/>
    </row>
    <row r="51" spans="1:5" ht="14.5" customHeight="1" thickBot="1">
      <c r="A51" s="295" t="s">
        <v>42</v>
      </c>
      <c r="B51" s="99">
        <v>16001</v>
      </c>
      <c r="D51" s="330"/>
    </row>
    <row r="52" spans="1:5" ht="14.5" customHeight="1">
      <c r="A52" s="297" t="s">
        <v>43</v>
      </c>
      <c r="B52" s="18">
        <v>553256</v>
      </c>
      <c r="D52" s="330"/>
    </row>
    <row r="53" spans="1:5" ht="14.5" customHeight="1">
      <c r="A53" s="298" t="s">
        <v>44</v>
      </c>
      <c r="B53" s="20">
        <v>129855</v>
      </c>
      <c r="D53" s="333"/>
    </row>
    <row r="54" spans="1:5" ht="14.5" customHeight="1">
      <c r="A54" s="299" t="s">
        <v>45</v>
      </c>
      <c r="B54" s="122">
        <v>683111</v>
      </c>
    </row>
    <row r="55" spans="1:5" ht="14.25" customHeight="1">
      <c r="A55" s="842" t="s">
        <v>259</v>
      </c>
      <c r="B55" s="842"/>
      <c r="C55" s="106"/>
      <c r="D55" s="106"/>
    </row>
    <row r="56" spans="1:5" ht="81" customHeight="1">
      <c r="A56" s="841" t="s">
        <v>254</v>
      </c>
      <c r="B56" s="841"/>
      <c r="C56" s="104"/>
      <c r="D56" s="104"/>
    </row>
    <row r="58" spans="1:5" ht="24" customHeight="1">
      <c r="A58" s="839">
        <v>2021</v>
      </c>
      <c r="B58" s="839"/>
    </row>
    <row r="59" spans="1:5">
      <c r="A59" s="105"/>
    </row>
    <row r="60" spans="1:5" ht="60" customHeight="1">
      <c r="A60" s="834" t="s">
        <v>177</v>
      </c>
      <c r="B60" s="834"/>
      <c r="E60" s="334"/>
    </row>
    <row r="61" spans="1:5" ht="14.25" customHeight="1" thickBot="1">
      <c r="A61" s="835" t="s">
        <v>47</v>
      </c>
      <c r="B61" s="400" t="s">
        <v>48</v>
      </c>
      <c r="E61" s="334"/>
    </row>
    <row r="62" spans="1:5" ht="15" customHeight="1" thickBot="1">
      <c r="A62" s="836"/>
      <c r="B62" s="401" t="s">
        <v>49</v>
      </c>
      <c r="D62" s="330"/>
      <c r="E62" s="334"/>
    </row>
    <row r="63" spans="1:5">
      <c r="A63" s="294" t="s">
        <v>27</v>
      </c>
      <c r="B63" s="58">
        <v>99803</v>
      </c>
      <c r="D63" s="330"/>
      <c r="E63" s="334"/>
    </row>
    <row r="64" spans="1:5">
      <c r="A64" s="295" t="s">
        <v>28</v>
      </c>
      <c r="B64" s="59">
        <v>100886</v>
      </c>
      <c r="D64" s="330"/>
      <c r="E64" s="334"/>
    </row>
    <row r="65" spans="1:5">
      <c r="A65" s="296" t="s">
        <v>29</v>
      </c>
      <c r="B65" s="60">
        <v>35076</v>
      </c>
      <c r="D65" s="330"/>
      <c r="E65" s="334"/>
    </row>
    <row r="66" spans="1:5">
      <c r="A66" s="295" t="s">
        <v>30</v>
      </c>
      <c r="B66" s="59">
        <v>19178</v>
      </c>
      <c r="D66" s="330"/>
      <c r="E66" s="334"/>
    </row>
    <row r="67" spans="1:5">
      <c r="A67" s="296" t="s">
        <v>31</v>
      </c>
      <c r="B67" s="60">
        <v>5843</v>
      </c>
      <c r="D67" s="330"/>
      <c r="E67" s="334"/>
    </row>
    <row r="68" spans="1:5">
      <c r="A68" s="295" t="s">
        <v>32</v>
      </c>
      <c r="B68" s="59">
        <v>17982</v>
      </c>
      <c r="D68" s="330"/>
      <c r="E68" s="334"/>
    </row>
    <row r="69" spans="1:5">
      <c r="A69" s="296" t="s">
        <v>33</v>
      </c>
      <c r="B69" s="60">
        <v>53738</v>
      </c>
      <c r="D69" s="330"/>
      <c r="E69" s="334"/>
    </row>
    <row r="70" spans="1:5">
      <c r="A70" s="295" t="s">
        <v>34</v>
      </c>
      <c r="B70" s="59">
        <v>11288</v>
      </c>
      <c r="D70" s="330"/>
      <c r="E70" s="334"/>
    </row>
    <row r="71" spans="1:5">
      <c r="A71" s="296" t="s">
        <v>35</v>
      </c>
      <c r="B71" s="60">
        <v>61661</v>
      </c>
      <c r="D71" s="330"/>
      <c r="E71" s="334"/>
    </row>
    <row r="72" spans="1:5">
      <c r="A72" s="295" t="s">
        <v>36</v>
      </c>
      <c r="B72" s="59">
        <v>130477</v>
      </c>
      <c r="D72" s="330"/>
      <c r="E72" s="334"/>
    </row>
    <row r="73" spans="1:5">
      <c r="A73" s="296" t="s">
        <v>37</v>
      </c>
      <c r="B73" s="60">
        <v>33813</v>
      </c>
      <c r="D73" s="330"/>
      <c r="E73" s="334"/>
    </row>
    <row r="74" spans="1:5">
      <c r="A74" s="295" t="s">
        <v>38</v>
      </c>
      <c r="B74" s="59">
        <v>6927</v>
      </c>
      <c r="D74" s="330"/>
      <c r="E74" s="334"/>
    </row>
    <row r="75" spans="1:5">
      <c r="A75" s="296" t="s">
        <v>39</v>
      </c>
      <c r="B75" s="60">
        <v>30774</v>
      </c>
      <c r="D75" s="330"/>
      <c r="E75" s="334"/>
    </row>
    <row r="76" spans="1:5">
      <c r="A76" s="295" t="s">
        <v>40</v>
      </c>
      <c r="B76" s="59">
        <v>16136</v>
      </c>
      <c r="D76" s="331"/>
      <c r="E76" s="334"/>
    </row>
    <row r="77" spans="1:5">
      <c r="A77" s="296" t="s">
        <v>41</v>
      </c>
      <c r="B77" s="332">
        <v>22071</v>
      </c>
      <c r="D77" s="330"/>
      <c r="E77" s="334"/>
    </row>
    <row r="78" spans="1:5" ht="15" thickBot="1">
      <c r="A78" s="295" t="s">
        <v>42</v>
      </c>
      <c r="B78" s="99">
        <v>15895</v>
      </c>
      <c r="D78" s="330"/>
      <c r="E78" s="334"/>
    </row>
    <row r="79" spans="1:5">
      <c r="A79" s="297" t="s">
        <v>43</v>
      </c>
      <c r="B79" s="18">
        <v>533201</v>
      </c>
      <c r="D79" s="330"/>
      <c r="E79" s="334"/>
    </row>
    <row r="80" spans="1:5">
      <c r="A80" s="298" t="s">
        <v>44</v>
      </c>
      <c r="B80" s="20">
        <v>128347</v>
      </c>
      <c r="D80" s="333"/>
      <c r="E80" s="334"/>
    </row>
    <row r="81" spans="1:5">
      <c r="A81" s="299" t="s">
        <v>45</v>
      </c>
      <c r="B81" s="122">
        <v>661548</v>
      </c>
      <c r="E81" s="334"/>
    </row>
    <row r="82" spans="1:5" s="254" customFormat="1" ht="12.5">
      <c r="A82" s="842" t="s">
        <v>259</v>
      </c>
      <c r="B82" s="842"/>
      <c r="C82" s="106"/>
      <c r="D82" s="106"/>
    </row>
    <row r="83" spans="1:5" ht="78" customHeight="1">
      <c r="A83" s="841" t="s">
        <v>255</v>
      </c>
      <c r="B83" s="841"/>
      <c r="C83" s="104"/>
      <c r="D83" s="104"/>
    </row>
    <row r="84" spans="1:5">
      <c r="A84" s="840"/>
      <c r="B84" s="840"/>
    </row>
    <row r="85" spans="1:5" ht="24" customHeight="1">
      <c r="A85" s="839">
        <v>2020</v>
      </c>
      <c r="B85" s="839"/>
    </row>
    <row r="86" spans="1:5">
      <c r="A86" s="105"/>
    </row>
    <row r="87" spans="1:5" ht="60" customHeight="1">
      <c r="A87" s="834" t="s">
        <v>178</v>
      </c>
      <c r="B87" s="834"/>
    </row>
    <row r="88" spans="1:5" ht="14.5" customHeight="1" thickBot="1">
      <c r="A88" s="835" t="s">
        <v>47</v>
      </c>
      <c r="B88" s="400" t="s">
        <v>48</v>
      </c>
    </row>
    <row r="89" spans="1:5" ht="14.25" customHeight="1" thickBot="1">
      <c r="A89" s="836"/>
      <c r="B89" s="401" t="s">
        <v>49</v>
      </c>
      <c r="D89" s="330"/>
    </row>
    <row r="90" spans="1:5">
      <c r="A90" s="294" t="s">
        <v>27</v>
      </c>
      <c r="B90" s="58">
        <v>96434</v>
      </c>
      <c r="D90" s="330"/>
    </row>
    <row r="91" spans="1:5">
      <c r="A91" s="295" t="s">
        <v>28</v>
      </c>
      <c r="B91" s="59">
        <v>97317</v>
      </c>
      <c r="D91" s="330"/>
    </row>
    <row r="92" spans="1:5">
      <c r="A92" s="296" t="s">
        <v>29</v>
      </c>
      <c r="B92" s="60">
        <v>34098</v>
      </c>
      <c r="D92" s="330"/>
    </row>
    <row r="93" spans="1:5">
      <c r="A93" s="295" t="s">
        <v>30</v>
      </c>
      <c r="B93" s="59">
        <v>18500</v>
      </c>
      <c r="D93" s="330"/>
    </row>
    <row r="94" spans="1:5">
      <c r="A94" s="296" t="s">
        <v>31</v>
      </c>
      <c r="B94" s="60">
        <v>5714</v>
      </c>
      <c r="D94" s="330"/>
    </row>
    <row r="95" spans="1:5">
      <c r="A95" s="295" t="s">
        <v>32</v>
      </c>
      <c r="B95" s="59">
        <v>17629</v>
      </c>
      <c r="D95" s="330"/>
    </row>
    <row r="96" spans="1:5">
      <c r="A96" s="296" t="s">
        <v>33</v>
      </c>
      <c r="B96" s="60">
        <v>51302</v>
      </c>
      <c r="D96" s="330"/>
    </row>
    <row r="97" spans="1:16352">
      <c r="A97" s="295" t="s">
        <v>34</v>
      </c>
      <c r="B97" s="59">
        <v>11206</v>
      </c>
      <c r="D97" s="330"/>
    </row>
    <row r="98" spans="1:16352">
      <c r="A98" s="296" t="s">
        <v>35</v>
      </c>
      <c r="B98" s="60">
        <v>58547</v>
      </c>
      <c r="D98" s="330"/>
    </row>
    <row r="99" spans="1:16352">
      <c r="A99" s="295" t="s">
        <v>36</v>
      </c>
      <c r="B99" s="59">
        <v>124265</v>
      </c>
      <c r="D99" s="330"/>
    </row>
    <row r="100" spans="1:16352">
      <c r="A100" s="296" t="s">
        <v>37</v>
      </c>
      <c r="B100" s="60">
        <v>32960</v>
      </c>
      <c r="D100" s="330"/>
    </row>
    <row r="101" spans="1:16352">
      <c r="A101" s="295" t="s">
        <v>38</v>
      </c>
      <c r="B101" s="59">
        <v>6708</v>
      </c>
      <c r="D101" s="330"/>
    </row>
    <row r="102" spans="1:16352">
      <c r="A102" s="296" t="s">
        <v>39</v>
      </c>
      <c r="B102" s="60">
        <v>30191</v>
      </c>
      <c r="D102" s="330"/>
    </row>
    <row r="103" spans="1:16352">
      <c r="A103" s="295" t="s">
        <v>40</v>
      </c>
      <c r="B103" s="59">
        <v>16111</v>
      </c>
      <c r="D103" s="331"/>
    </row>
    <row r="104" spans="1:16352">
      <c r="A104" s="296" t="s">
        <v>41</v>
      </c>
      <c r="B104" s="60">
        <v>21039</v>
      </c>
      <c r="D104" s="330"/>
    </row>
    <row r="105" spans="1:16352" ht="15" thickBot="1">
      <c r="A105" s="295" t="s">
        <v>42</v>
      </c>
      <c r="B105" s="99">
        <v>15609</v>
      </c>
      <c r="D105" s="330"/>
    </row>
    <row r="106" spans="1:16352">
      <c r="A106" s="297" t="s">
        <v>43</v>
      </c>
      <c r="B106" s="18">
        <v>511915</v>
      </c>
      <c r="D106" s="330"/>
    </row>
    <row r="107" spans="1:16352">
      <c r="A107" s="298" t="s">
        <v>44</v>
      </c>
      <c r="B107" s="20">
        <v>125715</v>
      </c>
      <c r="D107" s="333"/>
    </row>
    <row r="108" spans="1:16352">
      <c r="A108" s="299" t="s">
        <v>45</v>
      </c>
      <c r="B108" s="122">
        <v>637630</v>
      </c>
    </row>
    <row r="109" spans="1:16352" ht="14.25" customHeight="1">
      <c r="A109" s="842" t="s">
        <v>259</v>
      </c>
      <c r="B109" s="842"/>
      <c r="C109" s="106"/>
      <c r="D109" s="106"/>
    </row>
    <row r="110" spans="1:16352" s="254" customFormat="1" ht="79.75" customHeight="1">
      <c r="A110" s="841" t="s">
        <v>256</v>
      </c>
      <c r="B110" s="841"/>
      <c r="C110" s="104"/>
      <c r="D110" s="104"/>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c r="GQ110" s="106"/>
      <c r="GR110" s="106"/>
      <c r="GS110" s="106"/>
      <c r="GT110" s="106"/>
      <c r="GU110" s="106"/>
      <c r="GV110" s="106"/>
      <c r="GW110" s="106"/>
      <c r="GX110" s="106"/>
      <c r="GY110" s="106"/>
      <c r="GZ110" s="106"/>
      <c r="HA110" s="106"/>
      <c r="HB110" s="106"/>
      <c r="HC110" s="106"/>
      <c r="HD110" s="106"/>
      <c r="HE110" s="106"/>
      <c r="HF110" s="106"/>
      <c r="HG110" s="106"/>
      <c r="HH110" s="106"/>
      <c r="HI110" s="106"/>
      <c r="HJ110" s="106"/>
      <c r="HK110" s="106"/>
      <c r="HL110" s="106"/>
      <c r="HM110" s="106"/>
      <c r="HN110" s="106"/>
      <c r="HO110" s="106"/>
      <c r="HP110" s="106"/>
      <c r="HQ110" s="106"/>
      <c r="HR110" s="106"/>
      <c r="HS110" s="106"/>
      <c r="HT110" s="106"/>
      <c r="HU110" s="106"/>
      <c r="HV110" s="106"/>
      <c r="HW110" s="106"/>
      <c r="HX110" s="106"/>
      <c r="HY110" s="106"/>
      <c r="HZ110" s="106"/>
      <c r="IA110" s="106"/>
      <c r="IB110" s="106"/>
      <c r="IC110" s="106"/>
      <c r="ID110" s="106"/>
      <c r="IE110" s="106"/>
      <c r="IF110" s="106"/>
      <c r="IG110" s="106"/>
      <c r="IH110" s="106"/>
      <c r="II110" s="106"/>
      <c r="IJ110" s="106"/>
      <c r="IK110" s="106"/>
      <c r="IL110" s="106"/>
      <c r="IM110" s="106"/>
      <c r="IN110" s="106"/>
      <c r="IO110" s="106"/>
      <c r="IP110" s="106"/>
      <c r="IQ110" s="106"/>
      <c r="IR110" s="106"/>
      <c r="IS110" s="106"/>
      <c r="IT110" s="106"/>
      <c r="IU110" s="106"/>
      <c r="IV110" s="106"/>
      <c r="IW110" s="106"/>
      <c r="IX110" s="106"/>
      <c r="IY110" s="106"/>
      <c r="IZ110" s="106"/>
      <c r="JA110" s="106"/>
      <c r="JB110" s="106"/>
      <c r="JC110" s="106"/>
      <c r="JD110" s="106"/>
      <c r="JE110" s="106"/>
      <c r="JF110" s="106"/>
      <c r="JG110" s="106"/>
      <c r="JH110" s="106"/>
      <c r="JI110" s="106"/>
      <c r="JJ110" s="106"/>
      <c r="JK110" s="106"/>
      <c r="JL110" s="106"/>
      <c r="JM110" s="106"/>
      <c r="JN110" s="106"/>
      <c r="JO110" s="106"/>
      <c r="JP110" s="106"/>
      <c r="JQ110" s="106"/>
      <c r="JR110" s="106"/>
      <c r="JS110" s="106"/>
      <c r="JT110" s="106"/>
      <c r="JU110" s="106"/>
      <c r="JV110" s="106"/>
      <c r="JW110" s="106"/>
      <c r="JX110" s="106"/>
      <c r="JY110" s="106"/>
      <c r="JZ110" s="106"/>
      <c r="KA110" s="106"/>
      <c r="KB110" s="106"/>
      <c r="KC110" s="106"/>
      <c r="KD110" s="106"/>
      <c r="KE110" s="106"/>
      <c r="KF110" s="106"/>
      <c r="KG110" s="106"/>
      <c r="KH110" s="106"/>
      <c r="KI110" s="106"/>
      <c r="KJ110" s="106"/>
      <c r="KK110" s="106"/>
      <c r="KL110" s="106"/>
      <c r="KM110" s="106"/>
      <c r="KN110" s="106"/>
      <c r="KO110" s="106"/>
      <c r="KP110" s="106"/>
      <c r="KQ110" s="106"/>
      <c r="KR110" s="106"/>
      <c r="KS110" s="106"/>
      <c r="KT110" s="106"/>
      <c r="KU110" s="106"/>
      <c r="KV110" s="106"/>
      <c r="KW110" s="106"/>
      <c r="KX110" s="106"/>
      <c r="KY110" s="106"/>
      <c r="KZ110" s="106"/>
      <c r="LA110" s="106"/>
      <c r="LB110" s="106"/>
      <c r="LC110" s="106"/>
      <c r="LD110" s="106"/>
      <c r="LE110" s="106"/>
      <c r="LF110" s="106"/>
      <c r="LG110" s="106"/>
      <c r="LH110" s="106"/>
      <c r="LI110" s="106"/>
      <c r="LJ110" s="106"/>
      <c r="LK110" s="106"/>
      <c r="LL110" s="106"/>
      <c r="LM110" s="106"/>
      <c r="LN110" s="106"/>
      <c r="LO110" s="106"/>
      <c r="LP110" s="106"/>
      <c r="LQ110" s="106"/>
      <c r="LR110" s="106"/>
      <c r="LS110" s="106"/>
      <c r="LT110" s="106"/>
      <c r="LU110" s="106"/>
      <c r="LV110" s="106"/>
      <c r="LW110" s="106"/>
      <c r="LX110" s="106"/>
      <c r="LY110" s="106"/>
      <c r="LZ110" s="106"/>
      <c r="MA110" s="106"/>
      <c r="MB110" s="106"/>
      <c r="MC110" s="106"/>
      <c r="MD110" s="106"/>
      <c r="ME110" s="106"/>
      <c r="MF110" s="106"/>
      <c r="MG110" s="106"/>
      <c r="MH110" s="106"/>
      <c r="MI110" s="106"/>
      <c r="MJ110" s="106"/>
      <c r="MK110" s="106"/>
      <c r="ML110" s="106"/>
      <c r="MM110" s="106"/>
      <c r="MN110" s="106"/>
      <c r="MO110" s="106"/>
      <c r="MP110" s="106"/>
      <c r="MQ110" s="106"/>
      <c r="MR110" s="106"/>
      <c r="MS110" s="106"/>
      <c r="MT110" s="106"/>
      <c r="MU110" s="106"/>
      <c r="MV110" s="106"/>
      <c r="MW110" s="106"/>
      <c r="MX110" s="106"/>
      <c r="MY110" s="106"/>
      <c r="MZ110" s="106"/>
      <c r="NA110" s="106"/>
      <c r="NB110" s="106"/>
      <c r="NC110" s="106"/>
      <c r="ND110" s="106"/>
      <c r="NE110" s="106"/>
      <c r="NF110" s="106"/>
      <c r="NG110" s="106"/>
      <c r="NH110" s="106"/>
      <c r="NI110" s="106"/>
      <c r="NJ110" s="106"/>
      <c r="NK110" s="106"/>
      <c r="NL110" s="106"/>
      <c r="NM110" s="106"/>
      <c r="NN110" s="106"/>
      <c r="NO110" s="106"/>
      <c r="NP110" s="106"/>
      <c r="NQ110" s="106"/>
      <c r="NR110" s="106"/>
      <c r="NS110" s="106"/>
      <c r="NT110" s="106"/>
      <c r="NU110" s="106"/>
      <c r="NV110" s="106"/>
      <c r="NW110" s="106"/>
      <c r="NX110" s="106"/>
      <c r="NY110" s="106"/>
      <c r="NZ110" s="106"/>
      <c r="OA110" s="106"/>
      <c r="OB110" s="106"/>
      <c r="OC110" s="106"/>
      <c r="OD110" s="106"/>
      <c r="OE110" s="106"/>
      <c r="OF110" s="106"/>
      <c r="OG110" s="106"/>
      <c r="OH110" s="106"/>
      <c r="OI110" s="106"/>
      <c r="OJ110" s="106"/>
      <c r="OK110" s="106"/>
      <c r="OL110" s="106"/>
      <c r="OM110" s="106"/>
      <c r="ON110" s="106"/>
      <c r="OO110" s="106"/>
      <c r="OP110" s="106"/>
      <c r="OQ110" s="106"/>
      <c r="OR110" s="106"/>
      <c r="OS110" s="106"/>
      <c r="OT110" s="106"/>
      <c r="OU110" s="106"/>
      <c r="OV110" s="106"/>
      <c r="OW110" s="106"/>
      <c r="OX110" s="106"/>
      <c r="OY110" s="106"/>
      <c r="OZ110" s="106"/>
      <c r="PA110" s="106"/>
      <c r="PB110" s="106"/>
      <c r="PC110" s="106"/>
      <c r="PD110" s="106"/>
      <c r="PE110" s="106"/>
      <c r="PF110" s="106"/>
      <c r="PG110" s="106"/>
      <c r="PH110" s="106"/>
      <c r="PI110" s="106"/>
      <c r="PJ110" s="106"/>
      <c r="PK110" s="106"/>
      <c r="PL110" s="106"/>
      <c r="PM110" s="106"/>
      <c r="PN110" s="106"/>
      <c r="PO110" s="106"/>
      <c r="PP110" s="106"/>
      <c r="PQ110" s="106"/>
      <c r="PR110" s="106"/>
      <c r="PS110" s="106"/>
      <c r="PT110" s="106"/>
      <c r="PU110" s="106"/>
      <c r="PV110" s="106"/>
      <c r="PW110" s="106"/>
      <c r="PX110" s="106"/>
      <c r="PY110" s="106"/>
      <c r="PZ110" s="106"/>
      <c r="QA110" s="106"/>
      <c r="QB110" s="106"/>
      <c r="QC110" s="106"/>
      <c r="QD110" s="106"/>
      <c r="QE110" s="106"/>
      <c r="QF110" s="106"/>
      <c r="QG110" s="106"/>
      <c r="QH110" s="106"/>
      <c r="QI110" s="106"/>
      <c r="QJ110" s="106"/>
      <c r="QK110" s="106"/>
      <c r="QL110" s="106"/>
      <c r="QM110" s="106"/>
      <c r="QN110" s="106"/>
      <c r="QO110" s="106"/>
      <c r="QP110" s="106"/>
      <c r="QQ110" s="106"/>
      <c r="QR110" s="106"/>
      <c r="QS110" s="106"/>
      <c r="QT110" s="106"/>
      <c r="QU110" s="106"/>
      <c r="QV110" s="106"/>
      <c r="QW110" s="106"/>
      <c r="QX110" s="106"/>
      <c r="QY110" s="106"/>
      <c r="QZ110" s="106"/>
      <c r="RA110" s="106"/>
      <c r="RB110" s="106"/>
      <c r="RC110" s="106"/>
      <c r="RD110" s="106"/>
      <c r="RE110" s="106"/>
      <c r="RF110" s="106"/>
      <c r="RG110" s="106"/>
      <c r="RH110" s="106"/>
      <c r="RI110" s="106"/>
      <c r="RJ110" s="106"/>
      <c r="RK110" s="106"/>
      <c r="RL110" s="106"/>
      <c r="RM110" s="106"/>
      <c r="RN110" s="106"/>
      <c r="RO110" s="106"/>
      <c r="RP110" s="106"/>
      <c r="RQ110" s="106"/>
      <c r="RR110" s="106"/>
      <c r="RS110" s="106"/>
      <c r="RT110" s="106"/>
      <c r="RU110" s="106"/>
      <c r="RV110" s="106"/>
      <c r="RW110" s="106"/>
      <c r="RX110" s="106"/>
      <c r="RY110" s="106"/>
      <c r="RZ110" s="106"/>
      <c r="SA110" s="106"/>
      <c r="SB110" s="106"/>
      <c r="SC110" s="106"/>
      <c r="SD110" s="106"/>
      <c r="SE110" s="106"/>
      <c r="SF110" s="106"/>
      <c r="SG110" s="106"/>
      <c r="SH110" s="106"/>
      <c r="SI110" s="106"/>
      <c r="SJ110" s="106"/>
      <c r="SK110" s="106"/>
      <c r="SL110" s="106"/>
      <c r="SM110" s="106"/>
      <c r="SN110" s="106"/>
      <c r="SO110" s="106"/>
      <c r="SP110" s="106"/>
      <c r="SQ110" s="106"/>
      <c r="SR110" s="106"/>
      <c r="SS110" s="106"/>
      <c r="ST110" s="106"/>
      <c r="SU110" s="106"/>
      <c r="SV110" s="106"/>
      <c r="SW110" s="106"/>
      <c r="SX110" s="106"/>
      <c r="SY110" s="106"/>
      <c r="SZ110" s="106"/>
      <c r="TA110" s="106"/>
      <c r="TB110" s="106"/>
      <c r="TC110" s="106"/>
      <c r="TD110" s="106"/>
      <c r="TE110" s="106"/>
      <c r="TF110" s="106"/>
      <c r="TG110" s="106"/>
      <c r="TH110" s="106"/>
      <c r="TI110" s="106"/>
      <c r="TJ110" s="106"/>
      <c r="TK110" s="106"/>
      <c r="TL110" s="106"/>
      <c r="TM110" s="106"/>
      <c r="TN110" s="106"/>
      <c r="TO110" s="106"/>
      <c r="TP110" s="106"/>
      <c r="TQ110" s="106"/>
      <c r="TR110" s="106"/>
      <c r="TS110" s="106"/>
      <c r="TT110" s="106"/>
      <c r="TU110" s="106"/>
      <c r="TV110" s="106"/>
      <c r="TW110" s="106"/>
      <c r="TX110" s="106"/>
      <c r="TY110" s="106"/>
      <c r="TZ110" s="106"/>
      <c r="UA110" s="106"/>
      <c r="UB110" s="106"/>
      <c r="UC110" s="106"/>
      <c r="UD110" s="106"/>
      <c r="UE110" s="106"/>
      <c r="UF110" s="106"/>
      <c r="UG110" s="106"/>
      <c r="UH110" s="106"/>
      <c r="UI110" s="106"/>
      <c r="UJ110" s="106"/>
      <c r="UK110" s="106"/>
      <c r="UL110" s="106"/>
      <c r="UM110" s="106"/>
      <c r="UN110" s="106"/>
      <c r="UO110" s="106"/>
      <c r="UP110" s="106"/>
      <c r="UQ110" s="106"/>
      <c r="UR110" s="106"/>
      <c r="US110" s="106"/>
      <c r="UT110" s="106"/>
      <c r="UU110" s="106"/>
      <c r="UV110" s="106"/>
      <c r="UW110" s="106"/>
      <c r="UX110" s="106"/>
      <c r="UY110" s="106"/>
      <c r="UZ110" s="106"/>
      <c r="VA110" s="106"/>
      <c r="VB110" s="106"/>
      <c r="VC110" s="106"/>
      <c r="VD110" s="106"/>
      <c r="VE110" s="106"/>
      <c r="VF110" s="106"/>
      <c r="VG110" s="106"/>
      <c r="VH110" s="106"/>
      <c r="VI110" s="106"/>
      <c r="VJ110" s="106"/>
      <c r="VK110" s="106"/>
      <c r="VL110" s="106"/>
      <c r="VM110" s="106"/>
      <c r="VN110" s="106"/>
      <c r="VO110" s="106"/>
      <c r="VP110" s="106"/>
      <c r="VQ110" s="106"/>
      <c r="VR110" s="106"/>
      <c r="VS110" s="106"/>
      <c r="VT110" s="106"/>
      <c r="VU110" s="106"/>
      <c r="VV110" s="106"/>
      <c r="VW110" s="106"/>
      <c r="VX110" s="106"/>
      <c r="VY110" s="106"/>
      <c r="VZ110" s="106"/>
      <c r="WA110" s="106"/>
      <c r="WB110" s="106"/>
      <c r="WC110" s="106"/>
      <c r="WD110" s="106"/>
      <c r="WE110" s="106"/>
      <c r="WF110" s="106"/>
      <c r="WG110" s="106"/>
      <c r="WH110" s="106"/>
      <c r="WI110" s="106"/>
      <c r="WJ110" s="106"/>
      <c r="WK110" s="106"/>
      <c r="WL110" s="106"/>
      <c r="WM110" s="106"/>
      <c r="WN110" s="106"/>
      <c r="WO110" s="106"/>
      <c r="WP110" s="106"/>
      <c r="WQ110" s="106"/>
      <c r="WR110" s="106"/>
      <c r="WS110" s="106"/>
      <c r="WT110" s="106"/>
      <c r="WU110" s="106"/>
      <c r="WV110" s="106"/>
      <c r="WW110" s="106"/>
      <c r="WX110" s="106"/>
      <c r="WY110" s="106"/>
      <c r="WZ110" s="106"/>
      <c r="XA110" s="106"/>
      <c r="XB110" s="106"/>
      <c r="XC110" s="106"/>
      <c r="XD110" s="106"/>
      <c r="XE110" s="106"/>
      <c r="XF110" s="106"/>
      <c r="XG110" s="106"/>
      <c r="XH110" s="106"/>
      <c r="XI110" s="106"/>
      <c r="XJ110" s="106"/>
      <c r="XK110" s="106"/>
      <c r="XL110" s="106"/>
      <c r="XM110" s="106"/>
      <c r="XN110" s="106"/>
      <c r="XO110" s="106"/>
      <c r="XP110" s="106"/>
      <c r="XQ110" s="106"/>
      <c r="XR110" s="106"/>
      <c r="XS110" s="106"/>
      <c r="XT110" s="106"/>
      <c r="XU110" s="106"/>
      <c r="XV110" s="106"/>
      <c r="XW110" s="106"/>
      <c r="XX110" s="106"/>
      <c r="XY110" s="106"/>
      <c r="XZ110" s="106"/>
      <c r="YA110" s="106"/>
      <c r="YB110" s="106"/>
      <c r="YC110" s="106"/>
      <c r="YD110" s="106"/>
      <c r="YE110" s="106"/>
      <c r="YF110" s="106"/>
      <c r="YG110" s="106"/>
      <c r="YH110" s="106"/>
      <c r="YI110" s="106"/>
      <c r="YJ110" s="106"/>
      <c r="YK110" s="106"/>
      <c r="YL110" s="106"/>
      <c r="YM110" s="106"/>
      <c r="YN110" s="106"/>
      <c r="YO110" s="106"/>
      <c r="YP110" s="106"/>
      <c r="YQ110" s="106"/>
      <c r="YR110" s="106"/>
      <c r="YS110" s="106"/>
      <c r="YT110" s="106"/>
      <c r="YU110" s="106"/>
      <c r="YV110" s="106"/>
      <c r="YW110" s="106"/>
      <c r="YX110" s="106"/>
      <c r="YY110" s="106"/>
      <c r="YZ110" s="106"/>
      <c r="ZA110" s="106"/>
      <c r="ZB110" s="106"/>
      <c r="ZC110" s="106"/>
      <c r="ZD110" s="106"/>
      <c r="ZE110" s="106"/>
      <c r="ZF110" s="106"/>
      <c r="ZG110" s="106"/>
      <c r="ZH110" s="106"/>
      <c r="ZI110" s="106"/>
      <c r="ZJ110" s="106"/>
      <c r="ZK110" s="106"/>
      <c r="ZL110" s="106"/>
      <c r="ZM110" s="106"/>
      <c r="ZN110" s="106"/>
      <c r="ZO110" s="106"/>
      <c r="ZP110" s="106"/>
      <c r="ZQ110" s="106"/>
      <c r="ZR110" s="106"/>
      <c r="ZS110" s="106"/>
      <c r="ZT110" s="106"/>
      <c r="ZU110" s="106"/>
      <c r="ZV110" s="106"/>
      <c r="ZW110" s="106"/>
      <c r="ZX110" s="106"/>
      <c r="ZY110" s="106"/>
      <c r="ZZ110" s="106"/>
      <c r="AAA110" s="106"/>
      <c r="AAB110" s="106"/>
      <c r="AAC110" s="106"/>
      <c r="AAD110" s="106"/>
      <c r="AAE110" s="106"/>
      <c r="AAF110" s="106"/>
      <c r="AAG110" s="106"/>
      <c r="AAH110" s="106"/>
      <c r="AAI110" s="106"/>
      <c r="AAJ110" s="106"/>
      <c r="AAK110" s="106"/>
      <c r="AAL110" s="106"/>
      <c r="AAM110" s="106"/>
      <c r="AAN110" s="106"/>
      <c r="AAO110" s="106"/>
      <c r="AAP110" s="106"/>
      <c r="AAQ110" s="106"/>
      <c r="AAR110" s="106"/>
      <c r="AAS110" s="106"/>
      <c r="AAT110" s="106"/>
      <c r="AAU110" s="106"/>
      <c r="AAV110" s="106"/>
      <c r="AAW110" s="106"/>
      <c r="AAX110" s="106"/>
      <c r="AAY110" s="106"/>
      <c r="AAZ110" s="106"/>
      <c r="ABA110" s="106"/>
      <c r="ABB110" s="106"/>
      <c r="ABC110" s="106"/>
      <c r="ABD110" s="106"/>
      <c r="ABE110" s="106"/>
      <c r="ABF110" s="106"/>
      <c r="ABG110" s="106"/>
      <c r="ABH110" s="106"/>
      <c r="ABI110" s="106"/>
      <c r="ABJ110" s="106"/>
      <c r="ABK110" s="106"/>
      <c r="ABL110" s="106"/>
      <c r="ABM110" s="106"/>
      <c r="ABN110" s="106"/>
      <c r="ABO110" s="106"/>
      <c r="ABP110" s="106"/>
      <c r="ABQ110" s="106"/>
      <c r="ABR110" s="106"/>
      <c r="ABS110" s="106"/>
      <c r="ABT110" s="106"/>
      <c r="ABU110" s="106"/>
      <c r="ABV110" s="106"/>
      <c r="ABW110" s="106"/>
      <c r="ABX110" s="106"/>
      <c r="ABY110" s="106"/>
      <c r="ABZ110" s="106"/>
      <c r="ACA110" s="106"/>
      <c r="ACB110" s="106"/>
      <c r="ACC110" s="106"/>
      <c r="ACD110" s="106"/>
      <c r="ACE110" s="106"/>
      <c r="ACF110" s="106"/>
      <c r="ACG110" s="106"/>
      <c r="ACH110" s="106"/>
      <c r="ACI110" s="106"/>
      <c r="ACJ110" s="106"/>
      <c r="ACK110" s="106"/>
      <c r="ACL110" s="106"/>
      <c r="ACM110" s="106"/>
      <c r="ACN110" s="106"/>
      <c r="ACO110" s="106"/>
      <c r="ACP110" s="106"/>
      <c r="ACQ110" s="106"/>
      <c r="ACR110" s="106"/>
      <c r="ACS110" s="106"/>
      <c r="ACT110" s="106"/>
      <c r="ACU110" s="106"/>
      <c r="ACV110" s="106"/>
      <c r="ACW110" s="106"/>
      <c r="ACX110" s="106"/>
      <c r="ACY110" s="106"/>
      <c r="ACZ110" s="106"/>
      <c r="ADA110" s="106"/>
      <c r="ADB110" s="106"/>
      <c r="ADC110" s="106"/>
      <c r="ADD110" s="106"/>
      <c r="ADE110" s="106"/>
      <c r="ADF110" s="106"/>
      <c r="ADG110" s="106"/>
      <c r="ADH110" s="106"/>
      <c r="ADI110" s="106"/>
      <c r="ADJ110" s="106"/>
      <c r="ADK110" s="106"/>
      <c r="ADL110" s="106"/>
      <c r="ADM110" s="106"/>
      <c r="ADN110" s="106"/>
      <c r="ADO110" s="106"/>
      <c r="ADP110" s="106"/>
      <c r="ADQ110" s="106"/>
      <c r="ADR110" s="106"/>
      <c r="ADS110" s="106"/>
      <c r="ADT110" s="106"/>
      <c r="ADU110" s="106"/>
      <c r="ADV110" s="106"/>
      <c r="ADW110" s="106"/>
      <c r="ADX110" s="106"/>
      <c r="ADY110" s="106"/>
      <c r="ADZ110" s="106"/>
      <c r="AEA110" s="106"/>
      <c r="AEB110" s="106"/>
      <c r="AEC110" s="106"/>
      <c r="AED110" s="106"/>
      <c r="AEE110" s="106"/>
      <c r="AEF110" s="106"/>
      <c r="AEG110" s="106"/>
      <c r="AEH110" s="106"/>
      <c r="AEI110" s="106"/>
      <c r="AEJ110" s="106"/>
      <c r="AEK110" s="106"/>
      <c r="AEL110" s="106"/>
      <c r="AEM110" s="106"/>
      <c r="AEN110" s="106"/>
      <c r="AEO110" s="106"/>
      <c r="AEP110" s="106"/>
      <c r="AEQ110" s="106"/>
      <c r="AER110" s="106"/>
      <c r="AES110" s="106"/>
      <c r="AET110" s="106"/>
      <c r="AEU110" s="106"/>
      <c r="AEV110" s="106"/>
      <c r="AEW110" s="106"/>
      <c r="AEX110" s="106"/>
      <c r="AEY110" s="106"/>
      <c r="AEZ110" s="106"/>
      <c r="AFA110" s="106"/>
      <c r="AFB110" s="106"/>
      <c r="AFC110" s="106"/>
      <c r="AFD110" s="106"/>
      <c r="AFE110" s="106"/>
      <c r="AFF110" s="106"/>
      <c r="AFG110" s="106"/>
      <c r="AFH110" s="106"/>
      <c r="AFI110" s="106"/>
      <c r="AFJ110" s="106"/>
      <c r="AFK110" s="106"/>
      <c r="AFL110" s="106"/>
      <c r="AFM110" s="106"/>
      <c r="AFN110" s="106"/>
      <c r="AFO110" s="106"/>
      <c r="AFP110" s="106"/>
      <c r="AFQ110" s="106"/>
      <c r="AFR110" s="106"/>
      <c r="AFS110" s="106"/>
      <c r="AFT110" s="106"/>
      <c r="AFU110" s="106"/>
      <c r="AFV110" s="106"/>
      <c r="AFW110" s="106"/>
      <c r="AFX110" s="106"/>
      <c r="AFY110" s="106"/>
      <c r="AFZ110" s="106"/>
      <c r="AGA110" s="106"/>
      <c r="AGB110" s="106"/>
      <c r="AGC110" s="106"/>
      <c r="AGD110" s="106"/>
      <c r="AGE110" s="106"/>
      <c r="AGF110" s="106"/>
      <c r="AGG110" s="106"/>
      <c r="AGH110" s="106"/>
      <c r="AGI110" s="106"/>
      <c r="AGJ110" s="106"/>
      <c r="AGK110" s="106"/>
      <c r="AGL110" s="106"/>
      <c r="AGM110" s="106"/>
      <c r="AGN110" s="106"/>
      <c r="AGO110" s="106"/>
      <c r="AGP110" s="106"/>
      <c r="AGQ110" s="106"/>
      <c r="AGR110" s="106"/>
      <c r="AGS110" s="106"/>
      <c r="AGT110" s="106"/>
      <c r="AGU110" s="106"/>
      <c r="AGV110" s="106"/>
      <c r="AGW110" s="106"/>
      <c r="AGX110" s="106"/>
      <c r="AGY110" s="106"/>
      <c r="AGZ110" s="106"/>
      <c r="AHA110" s="106"/>
      <c r="AHB110" s="106"/>
      <c r="AHC110" s="106"/>
      <c r="AHD110" s="106"/>
      <c r="AHE110" s="106"/>
      <c r="AHF110" s="106"/>
      <c r="AHG110" s="106"/>
      <c r="AHH110" s="106"/>
      <c r="AHI110" s="106"/>
      <c r="AHJ110" s="106"/>
      <c r="AHK110" s="106"/>
      <c r="AHL110" s="106"/>
      <c r="AHM110" s="106"/>
      <c r="AHN110" s="106"/>
      <c r="AHO110" s="106"/>
      <c r="AHP110" s="106"/>
      <c r="AHQ110" s="106"/>
      <c r="AHR110" s="106"/>
      <c r="AHS110" s="106"/>
      <c r="AHT110" s="106"/>
      <c r="AHU110" s="106"/>
      <c r="AHV110" s="106"/>
      <c r="AHW110" s="106"/>
      <c r="AHX110" s="106"/>
      <c r="AHY110" s="106"/>
      <c r="AHZ110" s="106"/>
      <c r="AIA110" s="106"/>
      <c r="AIB110" s="106"/>
      <c r="AIC110" s="106"/>
      <c r="AID110" s="106"/>
      <c r="AIE110" s="106"/>
      <c r="AIF110" s="106"/>
      <c r="AIG110" s="106"/>
      <c r="AIH110" s="106"/>
      <c r="AII110" s="106"/>
      <c r="AIJ110" s="106"/>
      <c r="AIK110" s="106"/>
      <c r="AIL110" s="106"/>
      <c r="AIM110" s="106"/>
      <c r="AIN110" s="106"/>
      <c r="AIO110" s="106"/>
      <c r="AIP110" s="106"/>
      <c r="AIQ110" s="106"/>
      <c r="AIR110" s="106"/>
      <c r="AIS110" s="106"/>
      <c r="AIT110" s="106"/>
      <c r="AIU110" s="106"/>
      <c r="AIV110" s="106"/>
      <c r="AIW110" s="106"/>
      <c r="AIX110" s="106"/>
      <c r="AIY110" s="106"/>
      <c r="AIZ110" s="106"/>
      <c r="AJA110" s="106"/>
      <c r="AJB110" s="106"/>
      <c r="AJC110" s="106"/>
      <c r="AJD110" s="106"/>
      <c r="AJE110" s="106"/>
      <c r="AJF110" s="106"/>
      <c r="AJG110" s="106"/>
      <c r="AJH110" s="106"/>
      <c r="AJI110" s="106"/>
      <c r="AJJ110" s="106"/>
      <c r="AJK110" s="106"/>
      <c r="AJL110" s="106"/>
      <c r="AJM110" s="106"/>
      <c r="AJN110" s="106"/>
      <c r="AJO110" s="106"/>
      <c r="AJP110" s="106"/>
      <c r="AJQ110" s="106"/>
      <c r="AJR110" s="106"/>
      <c r="AJS110" s="106"/>
      <c r="AJT110" s="106"/>
      <c r="AJU110" s="106"/>
      <c r="AJV110" s="106"/>
      <c r="AJW110" s="106"/>
      <c r="AJX110" s="106"/>
      <c r="AJY110" s="106"/>
      <c r="AJZ110" s="106"/>
      <c r="AKA110" s="106"/>
      <c r="AKB110" s="106"/>
      <c r="AKC110" s="106"/>
      <c r="AKD110" s="106"/>
      <c r="AKE110" s="106"/>
      <c r="AKF110" s="106"/>
      <c r="AKG110" s="106"/>
      <c r="AKH110" s="106"/>
      <c r="AKI110" s="106"/>
      <c r="AKJ110" s="106"/>
      <c r="AKK110" s="106"/>
      <c r="AKL110" s="106"/>
      <c r="AKM110" s="106"/>
      <c r="AKN110" s="106"/>
      <c r="AKO110" s="106"/>
      <c r="AKP110" s="106"/>
      <c r="AKQ110" s="106"/>
      <c r="AKR110" s="106"/>
      <c r="AKS110" s="106"/>
      <c r="AKT110" s="106"/>
      <c r="AKU110" s="106"/>
      <c r="AKV110" s="106"/>
      <c r="AKW110" s="106"/>
      <c r="AKX110" s="106"/>
      <c r="AKY110" s="106"/>
      <c r="AKZ110" s="106"/>
      <c r="ALA110" s="106"/>
      <c r="ALB110" s="106"/>
      <c r="ALC110" s="106"/>
      <c r="ALD110" s="106"/>
      <c r="ALE110" s="106"/>
      <c r="ALF110" s="106"/>
      <c r="ALG110" s="106"/>
      <c r="ALH110" s="106"/>
      <c r="ALI110" s="106"/>
      <c r="ALJ110" s="106"/>
      <c r="ALK110" s="106"/>
      <c r="ALL110" s="106"/>
      <c r="ALM110" s="106"/>
      <c r="ALN110" s="106"/>
      <c r="ALO110" s="106"/>
      <c r="ALP110" s="106"/>
      <c r="ALQ110" s="106"/>
      <c r="ALR110" s="106"/>
      <c r="ALS110" s="106"/>
      <c r="ALT110" s="106"/>
      <c r="ALU110" s="106"/>
      <c r="ALV110" s="106"/>
      <c r="ALW110" s="106"/>
      <c r="ALX110" s="106"/>
      <c r="ALY110" s="106"/>
      <c r="ALZ110" s="106"/>
      <c r="AMA110" s="106"/>
      <c r="AMB110" s="106"/>
      <c r="AMC110" s="106"/>
      <c r="AMD110" s="106"/>
      <c r="AME110" s="106"/>
      <c r="AMF110" s="106"/>
      <c r="AMG110" s="106"/>
      <c r="AMH110" s="106"/>
      <c r="AMI110" s="106"/>
      <c r="AMJ110" s="106"/>
      <c r="AMK110" s="106"/>
      <c r="AML110" s="106"/>
      <c r="AMM110" s="106"/>
      <c r="AMN110" s="106"/>
      <c r="AMO110" s="106"/>
      <c r="AMP110" s="106"/>
      <c r="AMQ110" s="106"/>
      <c r="AMR110" s="106"/>
      <c r="AMS110" s="106"/>
      <c r="AMT110" s="106"/>
      <c r="AMU110" s="106"/>
      <c r="AMV110" s="106"/>
      <c r="AMW110" s="106"/>
      <c r="AMX110" s="106"/>
      <c r="AMY110" s="106"/>
      <c r="AMZ110" s="106"/>
      <c r="ANA110" s="106"/>
      <c r="ANB110" s="106"/>
      <c r="ANC110" s="106"/>
      <c r="AND110" s="106"/>
      <c r="ANE110" s="106"/>
      <c r="ANF110" s="106"/>
      <c r="ANG110" s="106"/>
      <c r="ANH110" s="106"/>
      <c r="ANI110" s="106"/>
      <c r="ANJ110" s="106"/>
      <c r="ANK110" s="106"/>
      <c r="ANL110" s="106"/>
      <c r="ANM110" s="106"/>
      <c r="ANN110" s="106"/>
      <c r="ANO110" s="106"/>
      <c r="ANP110" s="106"/>
      <c r="ANQ110" s="106"/>
      <c r="ANR110" s="106"/>
      <c r="ANS110" s="106"/>
      <c r="ANT110" s="106"/>
      <c r="ANU110" s="106"/>
      <c r="ANV110" s="106"/>
      <c r="ANW110" s="106"/>
      <c r="ANX110" s="106"/>
      <c r="ANY110" s="106"/>
      <c r="ANZ110" s="106"/>
      <c r="AOA110" s="106"/>
      <c r="AOB110" s="106"/>
      <c r="AOC110" s="106"/>
      <c r="AOD110" s="106"/>
      <c r="AOE110" s="106"/>
      <c r="AOF110" s="106"/>
      <c r="AOG110" s="106"/>
      <c r="AOH110" s="106"/>
      <c r="AOI110" s="106"/>
      <c r="AOJ110" s="106"/>
      <c r="AOK110" s="106"/>
      <c r="AOL110" s="106"/>
      <c r="AOM110" s="106"/>
      <c r="AON110" s="106"/>
      <c r="AOO110" s="106"/>
      <c r="AOP110" s="106"/>
      <c r="AOQ110" s="106"/>
      <c r="AOR110" s="106"/>
      <c r="AOS110" s="106"/>
      <c r="AOT110" s="106"/>
      <c r="AOU110" s="106"/>
      <c r="AOV110" s="106"/>
      <c r="AOW110" s="106"/>
      <c r="AOX110" s="106"/>
      <c r="AOY110" s="106"/>
      <c r="AOZ110" s="106"/>
      <c r="APA110" s="106"/>
      <c r="APB110" s="106"/>
      <c r="APC110" s="106"/>
      <c r="APD110" s="106"/>
      <c r="APE110" s="106"/>
      <c r="APF110" s="106"/>
      <c r="APG110" s="106"/>
      <c r="APH110" s="106"/>
      <c r="API110" s="106"/>
      <c r="APJ110" s="106"/>
      <c r="APK110" s="106"/>
      <c r="APL110" s="106"/>
      <c r="APM110" s="106"/>
      <c r="APN110" s="106"/>
      <c r="APO110" s="106"/>
      <c r="APP110" s="106"/>
      <c r="APQ110" s="106"/>
      <c r="APR110" s="106"/>
      <c r="APS110" s="106"/>
      <c r="APT110" s="106"/>
      <c r="APU110" s="106"/>
      <c r="APV110" s="106"/>
      <c r="APW110" s="106"/>
      <c r="APX110" s="106"/>
      <c r="APY110" s="106"/>
      <c r="APZ110" s="106"/>
      <c r="AQA110" s="106"/>
      <c r="AQB110" s="106"/>
      <c r="AQC110" s="106"/>
      <c r="AQD110" s="106"/>
      <c r="AQE110" s="106"/>
      <c r="AQF110" s="106"/>
      <c r="AQG110" s="106"/>
      <c r="AQH110" s="106"/>
      <c r="AQI110" s="106"/>
      <c r="AQJ110" s="106"/>
      <c r="AQK110" s="106"/>
      <c r="AQL110" s="106"/>
      <c r="AQM110" s="106"/>
      <c r="AQN110" s="106"/>
      <c r="AQO110" s="106"/>
      <c r="AQP110" s="106"/>
      <c r="AQQ110" s="106"/>
      <c r="AQR110" s="106"/>
      <c r="AQS110" s="106"/>
      <c r="AQT110" s="106"/>
      <c r="AQU110" s="106"/>
      <c r="AQV110" s="106"/>
      <c r="AQW110" s="106"/>
      <c r="AQX110" s="106"/>
      <c r="AQY110" s="106"/>
      <c r="AQZ110" s="106"/>
      <c r="ARA110" s="106"/>
      <c r="ARB110" s="106"/>
      <c r="ARC110" s="106"/>
      <c r="ARD110" s="106"/>
      <c r="ARE110" s="106"/>
      <c r="ARF110" s="106"/>
      <c r="ARG110" s="106"/>
      <c r="ARH110" s="106"/>
      <c r="ARI110" s="106"/>
      <c r="ARJ110" s="106"/>
      <c r="ARK110" s="106"/>
      <c r="ARL110" s="106"/>
      <c r="ARM110" s="106"/>
      <c r="ARN110" s="106"/>
      <c r="ARO110" s="106"/>
      <c r="ARP110" s="106"/>
      <c r="ARQ110" s="106"/>
      <c r="ARR110" s="106"/>
      <c r="ARS110" s="106"/>
      <c r="ART110" s="106"/>
      <c r="ARU110" s="106"/>
      <c r="ARV110" s="106"/>
      <c r="ARW110" s="106"/>
      <c r="ARX110" s="106"/>
      <c r="ARY110" s="106"/>
      <c r="ARZ110" s="106"/>
      <c r="ASA110" s="106"/>
      <c r="ASB110" s="106"/>
      <c r="ASC110" s="106"/>
      <c r="ASD110" s="106"/>
      <c r="ASE110" s="106"/>
      <c r="ASF110" s="106"/>
      <c r="ASG110" s="106"/>
      <c r="ASH110" s="106"/>
      <c r="ASI110" s="106"/>
      <c r="ASJ110" s="106"/>
      <c r="ASK110" s="106"/>
      <c r="ASL110" s="106"/>
      <c r="ASM110" s="106"/>
      <c r="ASN110" s="106"/>
      <c r="ASO110" s="106"/>
      <c r="ASP110" s="106"/>
      <c r="ASQ110" s="106"/>
      <c r="ASR110" s="106"/>
      <c r="ASS110" s="106"/>
      <c r="AST110" s="106"/>
      <c r="ASU110" s="106"/>
      <c r="ASV110" s="106"/>
      <c r="ASW110" s="106"/>
      <c r="ASX110" s="106"/>
      <c r="ASY110" s="106"/>
      <c r="ASZ110" s="106"/>
      <c r="ATA110" s="106"/>
      <c r="ATB110" s="106"/>
      <c r="ATC110" s="106"/>
      <c r="ATD110" s="106"/>
      <c r="ATE110" s="106"/>
      <c r="ATF110" s="106"/>
      <c r="ATG110" s="106"/>
      <c r="ATH110" s="106"/>
      <c r="ATI110" s="106"/>
      <c r="ATJ110" s="106"/>
      <c r="ATK110" s="106"/>
      <c r="ATL110" s="106"/>
      <c r="ATM110" s="106"/>
      <c r="ATN110" s="106"/>
      <c r="ATO110" s="106"/>
      <c r="ATP110" s="106"/>
      <c r="ATQ110" s="106"/>
      <c r="ATR110" s="106"/>
      <c r="ATS110" s="106"/>
      <c r="ATT110" s="106"/>
      <c r="ATU110" s="106"/>
      <c r="ATV110" s="106"/>
      <c r="ATW110" s="106"/>
      <c r="ATX110" s="106"/>
      <c r="ATY110" s="106"/>
      <c r="ATZ110" s="106"/>
      <c r="AUA110" s="106"/>
      <c r="AUB110" s="106"/>
      <c r="AUC110" s="106"/>
      <c r="AUD110" s="106"/>
      <c r="AUE110" s="106"/>
      <c r="AUF110" s="106"/>
      <c r="AUG110" s="106"/>
      <c r="AUH110" s="106"/>
      <c r="AUI110" s="106"/>
      <c r="AUJ110" s="106"/>
      <c r="AUK110" s="106"/>
      <c r="AUL110" s="106"/>
      <c r="AUM110" s="106"/>
      <c r="AUN110" s="106"/>
      <c r="AUO110" s="106"/>
      <c r="AUP110" s="106"/>
      <c r="AUQ110" s="106"/>
      <c r="AUR110" s="106"/>
      <c r="AUS110" s="106"/>
      <c r="AUT110" s="106"/>
      <c r="AUU110" s="106"/>
      <c r="AUV110" s="106"/>
      <c r="AUW110" s="106"/>
      <c r="AUX110" s="106"/>
      <c r="AUY110" s="106"/>
      <c r="AUZ110" s="106"/>
      <c r="AVA110" s="106"/>
      <c r="AVB110" s="106"/>
      <c r="AVC110" s="106"/>
      <c r="AVD110" s="106"/>
      <c r="AVE110" s="106"/>
      <c r="AVF110" s="106"/>
      <c r="AVG110" s="106"/>
      <c r="AVH110" s="106"/>
      <c r="AVI110" s="106"/>
      <c r="AVJ110" s="106"/>
      <c r="AVK110" s="106"/>
      <c r="AVL110" s="106"/>
      <c r="AVM110" s="106"/>
      <c r="AVN110" s="106"/>
      <c r="AVO110" s="106"/>
      <c r="AVP110" s="106"/>
      <c r="AVQ110" s="106"/>
      <c r="AVR110" s="106"/>
      <c r="AVS110" s="106"/>
      <c r="AVT110" s="106"/>
      <c r="AVU110" s="106"/>
      <c r="AVV110" s="106"/>
      <c r="AVW110" s="106"/>
      <c r="AVX110" s="106"/>
      <c r="AVY110" s="106"/>
      <c r="AVZ110" s="106"/>
      <c r="AWA110" s="106"/>
      <c r="AWB110" s="106"/>
      <c r="AWC110" s="106"/>
      <c r="AWD110" s="106"/>
      <c r="AWE110" s="106"/>
      <c r="AWF110" s="106"/>
      <c r="AWG110" s="106"/>
      <c r="AWH110" s="106"/>
      <c r="AWI110" s="106"/>
      <c r="AWJ110" s="106"/>
      <c r="AWK110" s="106"/>
      <c r="AWL110" s="106"/>
      <c r="AWM110" s="106"/>
      <c r="AWN110" s="106"/>
      <c r="AWO110" s="106"/>
      <c r="AWP110" s="106"/>
      <c r="AWQ110" s="106"/>
      <c r="AWR110" s="106"/>
      <c r="AWS110" s="106"/>
      <c r="AWT110" s="106"/>
      <c r="AWU110" s="106"/>
      <c r="AWV110" s="106"/>
      <c r="AWW110" s="106"/>
      <c r="AWX110" s="106"/>
      <c r="AWY110" s="106"/>
      <c r="AWZ110" s="106"/>
      <c r="AXA110" s="106"/>
      <c r="AXB110" s="106"/>
      <c r="AXC110" s="106"/>
      <c r="AXD110" s="106"/>
      <c r="AXE110" s="106"/>
      <c r="AXF110" s="106"/>
      <c r="AXG110" s="106"/>
      <c r="AXH110" s="106"/>
      <c r="AXI110" s="106"/>
      <c r="AXJ110" s="106"/>
      <c r="AXK110" s="106"/>
      <c r="AXL110" s="106"/>
      <c r="AXM110" s="106"/>
      <c r="AXN110" s="106"/>
      <c r="AXO110" s="106"/>
      <c r="AXP110" s="106"/>
      <c r="AXQ110" s="106"/>
      <c r="AXR110" s="106"/>
      <c r="AXS110" s="106"/>
      <c r="AXT110" s="106"/>
      <c r="AXU110" s="106"/>
      <c r="AXV110" s="106"/>
      <c r="AXW110" s="106"/>
      <c r="AXX110" s="106"/>
      <c r="AXY110" s="106"/>
      <c r="AXZ110" s="106"/>
      <c r="AYA110" s="106"/>
      <c r="AYB110" s="106"/>
      <c r="AYC110" s="106"/>
      <c r="AYD110" s="106"/>
      <c r="AYE110" s="106"/>
      <c r="AYF110" s="106"/>
      <c r="AYG110" s="106"/>
      <c r="AYH110" s="106"/>
      <c r="AYI110" s="106"/>
      <c r="AYJ110" s="106"/>
      <c r="AYK110" s="106"/>
      <c r="AYL110" s="106"/>
      <c r="AYM110" s="106"/>
      <c r="AYN110" s="106"/>
      <c r="AYO110" s="106"/>
      <c r="AYP110" s="106"/>
      <c r="AYQ110" s="106"/>
      <c r="AYR110" s="106"/>
      <c r="AYS110" s="106"/>
      <c r="AYT110" s="106"/>
      <c r="AYU110" s="106"/>
      <c r="AYV110" s="106"/>
      <c r="AYW110" s="106"/>
      <c r="AYX110" s="106"/>
      <c r="AYY110" s="106"/>
      <c r="AYZ110" s="106"/>
      <c r="AZA110" s="106"/>
      <c r="AZB110" s="106"/>
      <c r="AZC110" s="106"/>
      <c r="AZD110" s="106"/>
      <c r="AZE110" s="106"/>
      <c r="AZF110" s="106"/>
      <c r="AZG110" s="106"/>
      <c r="AZH110" s="106"/>
      <c r="AZI110" s="106"/>
      <c r="AZJ110" s="106"/>
      <c r="AZK110" s="106"/>
      <c r="AZL110" s="106"/>
      <c r="AZM110" s="106"/>
      <c r="AZN110" s="106"/>
      <c r="AZO110" s="106"/>
      <c r="AZP110" s="106"/>
      <c r="AZQ110" s="106"/>
      <c r="AZR110" s="106"/>
      <c r="AZS110" s="106"/>
      <c r="AZT110" s="106"/>
      <c r="AZU110" s="106"/>
      <c r="AZV110" s="106"/>
      <c r="AZW110" s="106"/>
      <c r="AZX110" s="106"/>
      <c r="AZY110" s="106"/>
      <c r="AZZ110" s="106"/>
      <c r="BAA110" s="106"/>
      <c r="BAB110" s="106"/>
      <c r="BAC110" s="106"/>
      <c r="BAD110" s="106"/>
      <c r="BAE110" s="106"/>
      <c r="BAF110" s="106"/>
      <c r="BAG110" s="106"/>
      <c r="BAH110" s="106"/>
      <c r="BAI110" s="106"/>
      <c r="BAJ110" s="106"/>
      <c r="BAK110" s="106"/>
      <c r="BAL110" s="106"/>
      <c r="BAM110" s="106"/>
      <c r="BAN110" s="106"/>
      <c r="BAO110" s="106"/>
      <c r="BAP110" s="106"/>
      <c r="BAQ110" s="106"/>
      <c r="BAR110" s="106"/>
      <c r="BAS110" s="106"/>
      <c r="BAT110" s="106"/>
      <c r="BAU110" s="106"/>
      <c r="BAV110" s="106"/>
      <c r="BAW110" s="106"/>
      <c r="BAX110" s="106"/>
      <c r="BAY110" s="106"/>
      <c r="BAZ110" s="106"/>
      <c r="BBA110" s="106"/>
      <c r="BBB110" s="106"/>
      <c r="BBC110" s="106"/>
      <c r="BBD110" s="106"/>
      <c r="BBE110" s="106"/>
      <c r="BBF110" s="106"/>
      <c r="BBG110" s="106"/>
      <c r="BBH110" s="106"/>
      <c r="BBI110" s="106"/>
      <c r="BBJ110" s="106"/>
      <c r="BBK110" s="106"/>
      <c r="BBL110" s="106"/>
      <c r="BBM110" s="106"/>
      <c r="BBN110" s="106"/>
      <c r="BBO110" s="106"/>
      <c r="BBP110" s="106"/>
      <c r="BBQ110" s="106"/>
      <c r="BBR110" s="106"/>
      <c r="BBS110" s="106"/>
      <c r="BBT110" s="106"/>
      <c r="BBU110" s="106"/>
      <c r="BBV110" s="106"/>
      <c r="BBW110" s="106"/>
      <c r="BBX110" s="106"/>
      <c r="BBY110" s="106"/>
      <c r="BBZ110" s="106"/>
      <c r="BCA110" s="106"/>
      <c r="BCB110" s="106"/>
      <c r="BCC110" s="106"/>
      <c r="BCD110" s="106"/>
      <c r="BCE110" s="106"/>
      <c r="BCF110" s="106"/>
      <c r="BCG110" s="106"/>
      <c r="BCH110" s="106"/>
      <c r="BCI110" s="106"/>
      <c r="BCJ110" s="106"/>
      <c r="BCK110" s="106"/>
      <c r="BCL110" s="106"/>
      <c r="BCM110" s="106"/>
      <c r="BCN110" s="106"/>
      <c r="BCO110" s="106"/>
      <c r="BCP110" s="106"/>
      <c r="BCQ110" s="106"/>
      <c r="BCR110" s="106"/>
      <c r="BCS110" s="106"/>
      <c r="BCT110" s="106"/>
      <c r="BCU110" s="106"/>
      <c r="BCV110" s="106"/>
      <c r="BCW110" s="106"/>
      <c r="BCX110" s="106"/>
      <c r="BCY110" s="106"/>
      <c r="BCZ110" s="106"/>
      <c r="BDA110" s="106"/>
      <c r="BDB110" s="106"/>
      <c r="BDC110" s="106"/>
      <c r="BDD110" s="106"/>
      <c r="BDE110" s="106"/>
      <c r="BDF110" s="106"/>
      <c r="BDG110" s="106"/>
      <c r="BDH110" s="106"/>
      <c r="BDI110" s="106"/>
      <c r="BDJ110" s="106"/>
      <c r="BDK110" s="106"/>
      <c r="BDL110" s="106"/>
      <c r="BDM110" s="106"/>
      <c r="BDN110" s="106"/>
      <c r="BDO110" s="106"/>
      <c r="BDP110" s="106"/>
      <c r="BDQ110" s="106"/>
      <c r="BDR110" s="106"/>
      <c r="BDS110" s="106"/>
      <c r="BDT110" s="106"/>
      <c r="BDU110" s="106"/>
      <c r="BDV110" s="106"/>
      <c r="BDW110" s="106"/>
      <c r="BDX110" s="106"/>
      <c r="BDY110" s="106"/>
      <c r="BDZ110" s="106"/>
      <c r="BEA110" s="106"/>
      <c r="BEB110" s="106"/>
      <c r="BEC110" s="106"/>
      <c r="BED110" s="106"/>
      <c r="BEE110" s="106"/>
      <c r="BEF110" s="106"/>
      <c r="BEG110" s="106"/>
      <c r="BEH110" s="106"/>
      <c r="BEI110" s="106"/>
      <c r="BEJ110" s="106"/>
      <c r="BEK110" s="106"/>
      <c r="BEL110" s="106"/>
      <c r="BEM110" s="106"/>
      <c r="BEN110" s="106"/>
      <c r="BEO110" s="106"/>
      <c r="BEP110" s="106"/>
      <c r="BEQ110" s="106"/>
      <c r="BER110" s="106"/>
      <c r="BES110" s="106"/>
      <c r="BET110" s="106"/>
      <c r="BEU110" s="106"/>
      <c r="BEV110" s="106"/>
      <c r="BEW110" s="106"/>
      <c r="BEX110" s="106"/>
      <c r="BEY110" s="106"/>
      <c r="BEZ110" s="106"/>
      <c r="BFA110" s="106"/>
      <c r="BFB110" s="106"/>
      <c r="BFC110" s="106"/>
      <c r="BFD110" s="106"/>
      <c r="BFE110" s="106"/>
      <c r="BFF110" s="106"/>
      <c r="BFG110" s="106"/>
      <c r="BFH110" s="106"/>
      <c r="BFI110" s="106"/>
      <c r="BFJ110" s="106"/>
      <c r="BFK110" s="106"/>
      <c r="BFL110" s="106"/>
      <c r="BFM110" s="106"/>
      <c r="BFN110" s="106"/>
      <c r="BFO110" s="106"/>
      <c r="BFP110" s="106"/>
      <c r="BFQ110" s="106"/>
      <c r="BFR110" s="106"/>
      <c r="BFS110" s="106"/>
      <c r="BFT110" s="106"/>
      <c r="BFU110" s="106"/>
      <c r="BFV110" s="106"/>
      <c r="BFW110" s="106"/>
      <c r="BFX110" s="106"/>
      <c r="BFY110" s="106"/>
      <c r="BFZ110" s="106"/>
      <c r="BGA110" s="106"/>
      <c r="BGB110" s="106"/>
      <c r="BGC110" s="106"/>
      <c r="BGD110" s="106"/>
      <c r="BGE110" s="106"/>
      <c r="BGF110" s="106"/>
      <c r="BGG110" s="106"/>
      <c r="BGH110" s="106"/>
      <c r="BGI110" s="106"/>
      <c r="BGJ110" s="106"/>
      <c r="BGK110" s="106"/>
      <c r="BGL110" s="106"/>
      <c r="BGM110" s="106"/>
      <c r="BGN110" s="106"/>
      <c r="BGO110" s="106"/>
      <c r="BGP110" s="106"/>
      <c r="BGQ110" s="106"/>
      <c r="BGR110" s="106"/>
      <c r="BGS110" s="106"/>
      <c r="BGT110" s="106"/>
      <c r="BGU110" s="106"/>
      <c r="BGV110" s="106"/>
      <c r="BGW110" s="106"/>
      <c r="BGX110" s="106"/>
      <c r="BGY110" s="106"/>
      <c r="BGZ110" s="106"/>
      <c r="BHA110" s="106"/>
      <c r="BHB110" s="106"/>
      <c r="BHC110" s="106"/>
      <c r="BHD110" s="106"/>
      <c r="BHE110" s="106"/>
      <c r="BHF110" s="106"/>
      <c r="BHG110" s="106"/>
      <c r="BHH110" s="106"/>
      <c r="BHI110" s="106"/>
      <c r="BHJ110" s="106"/>
      <c r="BHK110" s="106"/>
      <c r="BHL110" s="106"/>
      <c r="BHM110" s="106"/>
      <c r="BHN110" s="106"/>
      <c r="BHO110" s="106"/>
      <c r="BHP110" s="106"/>
      <c r="BHQ110" s="106"/>
      <c r="BHR110" s="106"/>
      <c r="BHS110" s="106"/>
      <c r="BHT110" s="106"/>
      <c r="BHU110" s="106"/>
      <c r="BHV110" s="106"/>
      <c r="BHW110" s="106"/>
      <c r="BHX110" s="106"/>
      <c r="BHY110" s="106"/>
      <c r="BHZ110" s="106"/>
      <c r="BIA110" s="106"/>
      <c r="BIB110" s="106"/>
      <c r="BIC110" s="106"/>
      <c r="BID110" s="106"/>
      <c r="BIE110" s="106"/>
      <c r="BIF110" s="106"/>
      <c r="BIG110" s="106"/>
      <c r="BIH110" s="106"/>
      <c r="BII110" s="106"/>
      <c r="BIJ110" s="106"/>
      <c r="BIK110" s="106"/>
      <c r="BIL110" s="106"/>
      <c r="BIM110" s="106"/>
      <c r="BIN110" s="106"/>
      <c r="BIO110" s="106"/>
      <c r="BIP110" s="106"/>
      <c r="BIQ110" s="106"/>
      <c r="BIR110" s="106"/>
      <c r="BIS110" s="106"/>
      <c r="BIT110" s="106"/>
      <c r="BIU110" s="106"/>
      <c r="BIV110" s="106"/>
      <c r="BIW110" s="106"/>
      <c r="BIX110" s="106"/>
      <c r="BIY110" s="106"/>
      <c r="BIZ110" s="106"/>
      <c r="BJA110" s="106"/>
      <c r="BJB110" s="106"/>
      <c r="BJC110" s="106"/>
      <c r="BJD110" s="106"/>
      <c r="BJE110" s="106"/>
      <c r="BJF110" s="106"/>
      <c r="BJG110" s="106"/>
      <c r="BJH110" s="106"/>
      <c r="BJI110" s="106"/>
      <c r="BJJ110" s="106"/>
      <c r="BJK110" s="106"/>
      <c r="BJL110" s="106"/>
      <c r="BJM110" s="106"/>
      <c r="BJN110" s="106"/>
      <c r="BJO110" s="106"/>
      <c r="BJP110" s="106"/>
      <c r="BJQ110" s="106"/>
      <c r="BJR110" s="106"/>
      <c r="BJS110" s="106"/>
      <c r="BJT110" s="106"/>
      <c r="BJU110" s="106"/>
      <c r="BJV110" s="106"/>
      <c r="BJW110" s="106"/>
      <c r="BJX110" s="106"/>
      <c r="BJY110" s="106"/>
      <c r="BJZ110" s="106"/>
      <c r="BKA110" s="106"/>
      <c r="BKB110" s="106"/>
      <c r="BKC110" s="106"/>
      <c r="BKD110" s="106"/>
      <c r="BKE110" s="106"/>
      <c r="BKF110" s="106"/>
      <c r="BKG110" s="106"/>
      <c r="BKH110" s="106"/>
      <c r="BKI110" s="106"/>
      <c r="BKJ110" s="106"/>
      <c r="BKK110" s="106"/>
      <c r="BKL110" s="106"/>
      <c r="BKM110" s="106"/>
      <c r="BKN110" s="106"/>
      <c r="BKO110" s="106"/>
      <c r="BKP110" s="106"/>
      <c r="BKQ110" s="106"/>
      <c r="BKR110" s="106"/>
      <c r="BKS110" s="106"/>
      <c r="BKT110" s="106"/>
      <c r="BKU110" s="106"/>
      <c r="BKV110" s="106"/>
      <c r="BKW110" s="106"/>
      <c r="BKX110" s="106"/>
      <c r="BKY110" s="106"/>
      <c r="BKZ110" s="106"/>
      <c r="BLA110" s="106"/>
      <c r="BLB110" s="106"/>
      <c r="BLC110" s="106"/>
      <c r="BLD110" s="106"/>
      <c r="BLE110" s="106"/>
      <c r="BLF110" s="106"/>
      <c r="BLG110" s="106"/>
      <c r="BLH110" s="106"/>
      <c r="BLI110" s="106"/>
      <c r="BLJ110" s="106"/>
      <c r="BLK110" s="106"/>
      <c r="BLL110" s="106"/>
      <c r="BLM110" s="106"/>
      <c r="BLN110" s="106"/>
      <c r="BLO110" s="106"/>
      <c r="BLP110" s="106"/>
      <c r="BLQ110" s="106"/>
      <c r="BLR110" s="106"/>
      <c r="BLS110" s="106"/>
      <c r="BLT110" s="106"/>
      <c r="BLU110" s="106"/>
      <c r="BLV110" s="106"/>
      <c r="BLW110" s="106"/>
      <c r="BLX110" s="106"/>
      <c r="BLY110" s="106"/>
      <c r="BLZ110" s="106"/>
      <c r="BMA110" s="106"/>
      <c r="BMB110" s="106"/>
      <c r="BMC110" s="106"/>
      <c r="BMD110" s="106"/>
      <c r="BME110" s="106"/>
      <c r="BMF110" s="106"/>
      <c r="BMG110" s="106"/>
      <c r="BMH110" s="106"/>
      <c r="BMI110" s="106"/>
      <c r="BMJ110" s="106"/>
      <c r="BMK110" s="106"/>
      <c r="BML110" s="106"/>
      <c r="BMM110" s="106"/>
      <c r="BMN110" s="106"/>
      <c r="BMO110" s="106"/>
      <c r="BMP110" s="106"/>
      <c r="BMQ110" s="106"/>
      <c r="BMR110" s="106"/>
      <c r="BMS110" s="106"/>
      <c r="BMT110" s="106"/>
      <c r="BMU110" s="106"/>
      <c r="BMV110" s="106"/>
      <c r="BMW110" s="106"/>
      <c r="BMX110" s="106"/>
      <c r="BMY110" s="106"/>
      <c r="BMZ110" s="106"/>
      <c r="BNA110" s="106"/>
      <c r="BNB110" s="106"/>
      <c r="BNC110" s="106"/>
      <c r="BND110" s="106"/>
      <c r="BNE110" s="106"/>
      <c r="BNF110" s="106"/>
      <c r="BNG110" s="106"/>
      <c r="BNH110" s="106"/>
      <c r="BNI110" s="106"/>
      <c r="BNJ110" s="106"/>
      <c r="BNK110" s="106"/>
      <c r="BNL110" s="106"/>
      <c r="BNM110" s="106"/>
      <c r="BNN110" s="106"/>
      <c r="BNO110" s="106"/>
      <c r="BNP110" s="106"/>
      <c r="BNQ110" s="106"/>
      <c r="BNR110" s="106"/>
      <c r="BNS110" s="106"/>
      <c r="BNT110" s="106"/>
      <c r="BNU110" s="106"/>
      <c r="BNV110" s="106"/>
      <c r="BNW110" s="106"/>
      <c r="BNX110" s="106"/>
      <c r="BNY110" s="106"/>
      <c r="BNZ110" s="106"/>
      <c r="BOA110" s="106"/>
      <c r="BOB110" s="106"/>
      <c r="BOC110" s="106"/>
      <c r="BOD110" s="106"/>
      <c r="BOE110" s="106"/>
      <c r="BOF110" s="106"/>
      <c r="BOG110" s="106"/>
      <c r="BOH110" s="106"/>
      <c r="BOI110" s="106"/>
      <c r="BOJ110" s="106"/>
      <c r="BOK110" s="106"/>
      <c r="BOL110" s="106"/>
      <c r="BOM110" s="106"/>
      <c r="BON110" s="106"/>
      <c r="BOO110" s="106"/>
      <c r="BOP110" s="106"/>
      <c r="BOQ110" s="106"/>
      <c r="BOR110" s="106"/>
      <c r="BOS110" s="106"/>
      <c r="BOT110" s="106"/>
      <c r="BOU110" s="106"/>
      <c r="BOV110" s="106"/>
      <c r="BOW110" s="106"/>
      <c r="BOX110" s="106"/>
      <c r="BOY110" s="106"/>
      <c r="BOZ110" s="106"/>
      <c r="BPA110" s="106"/>
      <c r="BPB110" s="106"/>
      <c r="BPC110" s="106"/>
      <c r="BPD110" s="106"/>
      <c r="BPE110" s="106"/>
      <c r="BPF110" s="106"/>
      <c r="BPG110" s="106"/>
      <c r="BPH110" s="106"/>
      <c r="BPI110" s="106"/>
      <c r="BPJ110" s="106"/>
      <c r="BPK110" s="106"/>
      <c r="BPL110" s="106"/>
      <c r="BPM110" s="106"/>
      <c r="BPN110" s="106"/>
      <c r="BPO110" s="106"/>
      <c r="BPP110" s="106"/>
      <c r="BPQ110" s="106"/>
      <c r="BPR110" s="106"/>
      <c r="BPS110" s="106"/>
      <c r="BPT110" s="106"/>
      <c r="BPU110" s="106"/>
      <c r="BPV110" s="106"/>
      <c r="BPW110" s="106"/>
      <c r="BPX110" s="106"/>
      <c r="BPY110" s="106"/>
      <c r="BPZ110" s="106"/>
      <c r="BQA110" s="106"/>
      <c r="BQB110" s="106"/>
      <c r="BQC110" s="106"/>
      <c r="BQD110" s="106"/>
      <c r="BQE110" s="106"/>
      <c r="BQF110" s="106"/>
      <c r="BQG110" s="106"/>
      <c r="BQH110" s="106"/>
      <c r="BQI110" s="106"/>
      <c r="BQJ110" s="106"/>
      <c r="BQK110" s="106"/>
      <c r="BQL110" s="106"/>
      <c r="BQM110" s="106"/>
      <c r="BQN110" s="106"/>
      <c r="BQO110" s="106"/>
      <c r="BQP110" s="106"/>
      <c r="BQQ110" s="106"/>
      <c r="BQR110" s="106"/>
      <c r="BQS110" s="106"/>
      <c r="BQT110" s="106"/>
      <c r="BQU110" s="106"/>
      <c r="BQV110" s="106"/>
      <c r="BQW110" s="106"/>
      <c r="BQX110" s="106"/>
      <c r="BQY110" s="106"/>
      <c r="BQZ110" s="106"/>
      <c r="BRA110" s="106"/>
      <c r="BRB110" s="106"/>
      <c r="BRC110" s="106"/>
      <c r="BRD110" s="106"/>
      <c r="BRE110" s="106"/>
      <c r="BRF110" s="106"/>
      <c r="BRG110" s="106"/>
      <c r="BRH110" s="106"/>
      <c r="BRI110" s="106"/>
      <c r="BRJ110" s="106"/>
      <c r="BRK110" s="106"/>
      <c r="BRL110" s="106"/>
      <c r="BRM110" s="106"/>
      <c r="BRN110" s="106"/>
      <c r="BRO110" s="106"/>
      <c r="BRP110" s="106"/>
      <c r="BRQ110" s="106"/>
      <c r="BRR110" s="106"/>
      <c r="BRS110" s="106"/>
      <c r="BRT110" s="106"/>
      <c r="BRU110" s="106"/>
      <c r="BRV110" s="106"/>
      <c r="BRW110" s="106"/>
      <c r="BRX110" s="106"/>
      <c r="BRY110" s="106"/>
      <c r="BRZ110" s="106"/>
      <c r="BSA110" s="106"/>
      <c r="BSB110" s="106"/>
      <c r="BSC110" s="106"/>
      <c r="BSD110" s="106"/>
      <c r="BSE110" s="106"/>
      <c r="BSF110" s="106"/>
      <c r="BSG110" s="106"/>
      <c r="BSH110" s="106"/>
      <c r="BSI110" s="106"/>
      <c r="BSJ110" s="106"/>
      <c r="BSK110" s="106"/>
      <c r="BSL110" s="106"/>
      <c r="BSM110" s="106"/>
      <c r="BSN110" s="106"/>
      <c r="BSO110" s="106"/>
      <c r="BSP110" s="106"/>
      <c r="BSQ110" s="106"/>
      <c r="BSR110" s="106"/>
      <c r="BSS110" s="106"/>
      <c r="BST110" s="106"/>
      <c r="BSU110" s="106"/>
      <c r="BSV110" s="106"/>
      <c r="BSW110" s="106"/>
      <c r="BSX110" s="106"/>
      <c r="BSY110" s="106"/>
      <c r="BSZ110" s="106"/>
      <c r="BTA110" s="106"/>
      <c r="BTB110" s="106"/>
      <c r="BTC110" s="106"/>
      <c r="BTD110" s="106"/>
      <c r="BTE110" s="106"/>
      <c r="BTF110" s="106"/>
      <c r="BTG110" s="106"/>
      <c r="BTH110" s="106"/>
      <c r="BTI110" s="106"/>
      <c r="BTJ110" s="106"/>
      <c r="BTK110" s="106"/>
      <c r="BTL110" s="106"/>
      <c r="BTM110" s="106"/>
      <c r="BTN110" s="106"/>
      <c r="BTO110" s="106"/>
      <c r="BTP110" s="106"/>
      <c r="BTQ110" s="106"/>
      <c r="BTR110" s="106"/>
      <c r="BTS110" s="106"/>
      <c r="BTT110" s="106"/>
      <c r="BTU110" s="106"/>
      <c r="BTV110" s="106"/>
      <c r="BTW110" s="106"/>
      <c r="BTX110" s="106"/>
      <c r="BTY110" s="106"/>
      <c r="BTZ110" s="106"/>
      <c r="BUA110" s="106"/>
      <c r="BUB110" s="106"/>
      <c r="BUC110" s="106"/>
      <c r="BUD110" s="106"/>
      <c r="BUE110" s="106"/>
      <c r="BUF110" s="106"/>
      <c r="BUG110" s="106"/>
      <c r="BUH110" s="106"/>
      <c r="BUI110" s="106"/>
      <c r="BUJ110" s="106"/>
      <c r="BUK110" s="106"/>
      <c r="BUL110" s="106"/>
      <c r="BUM110" s="106"/>
      <c r="BUN110" s="106"/>
      <c r="BUO110" s="106"/>
      <c r="BUP110" s="106"/>
      <c r="BUQ110" s="106"/>
      <c r="BUR110" s="106"/>
      <c r="BUS110" s="106"/>
      <c r="BUT110" s="106"/>
      <c r="BUU110" s="106"/>
      <c r="BUV110" s="106"/>
      <c r="BUW110" s="106"/>
      <c r="BUX110" s="106"/>
      <c r="BUY110" s="106"/>
      <c r="BUZ110" s="106"/>
      <c r="BVA110" s="106"/>
      <c r="BVB110" s="106"/>
      <c r="BVC110" s="106"/>
      <c r="BVD110" s="106"/>
      <c r="BVE110" s="106"/>
      <c r="BVF110" s="106"/>
      <c r="BVG110" s="106"/>
      <c r="BVH110" s="106"/>
      <c r="BVI110" s="106"/>
      <c r="BVJ110" s="106"/>
      <c r="BVK110" s="106"/>
      <c r="BVL110" s="106"/>
      <c r="BVM110" s="106"/>
      <c r="BVN110" s="106"/>
      <c r="BVO110" s="106"/>
      <c r="BVP110" s="106"/>
      <c r="BVQ110" s="106"/>
      <c r="BVR110" s="106"/>
      <c r="BVS110" s="106"/>
      <c r="BVT110" s="106"/>
      <c r="BVU110" s="106"/>
      <c r="BVV110" s="106"/>
      <c r="BVW110" s="106"/>
      <c r="BVX110" s="106"/>
      <c r="BVY110" s="106"/>
      <c r="BVZ110" s="106"/>
      <c r="BWA110" s="106"/>
      <c r="BWB110" s="106"/>
      <c r="BWC110" s="106"/>
      <c r="BWD110" s="106"/>
      <c r="BWE110" s="106"/>
      <c r="BWF110" s="106"/>
      <c r="BWG110" s="106"/>
      <c r="BWH110" s="106"/>
      <c r="BWI110" s="106"/>
      <c r="BWJ110" s="106"/>
      <c r="BWK110" s="106"/>
      <c r="BWL110" s="106"/>
      <c r="BWM110" s="106"/>
      <c r="BWN110" s="106"/>
      <c r="BWO110" s="106"/>
      <c r="BWP110" s="106"/>
      <c r="BWQ110" s="106"/>
      <c r="BWR110" s="106"/>
      <c r="BWS110" s="106"/>
      <c r="BWT110" s="106"/>
      <c r="BWU110" s="106"/>
      <c r="BWV110" s="106"/>
      <c r="BWW110" s="106"/>
      <c r="BWX110" s="106"/>
      <c r="BWY110" s="106"/>
      <c r="BWZ110" s="106"/>
      <c r="BXA110" s="106"/>
      <c r="BXB110" s="106"/>
      <c r="BXC110" s="106"/>
      <c r="BXD110" s="106"/>
      <c r="BXE110" s="106"/>
      <c r="BXF110" s="106"/>
      <c r="BXG110" s="106"/>
      <c r="BXH110" s="106"/>
      <c r="BXI110" s="106"/>
      <c r="BXJ110" s="106"/>
      <c r="BXK110" s="106"/>
      <c r="BXL110" s="106"/>
      <c r="BXM110" s="106"/>
      <c r="BXN110" s="106"/>
      <c r="BXO110" s="106"/>
      <c r="BXP110" s="106"/>
      <c r="BXQ110" s="106"/>
      <c r="BXR110" s="106"/>
      <c r="BXS110" s="106"/>
      <c r="BXT110" s="106"/>
      <c r="BXU110" s="106"/>
      <c r="BXV110" s="106"/>
      <c r="BXW110" s="106"/>
      <c r="BXX110" s="106"/>
      <c r="BXY110" s="106"/>
      <c r="BXZ110" s="106"/>
      <c r="BYA110" s="106"/>
      <c r="BYB110" s="106"/>
      <c r="BYC110" s="106"/>
      <c r="BYD110" s="106"/>
      <c r="BYE110" s="106"/>
      <c r="BYF110" s="106"/>
      <c r="BYG110" s="106"/>
      <c r="BYH110" s="106"/>
      <c r="BYI110" s="106"/>
      <c r="BYJ110" s="106"/>
      <c r="BYK110" s="106"/>
      <c r="BYL110" s="106"/>
      <c r="BYM110" s="106"/>
      <c r="BYN110" s="106"/>
      <c r="BYO110" s="106"/>
      <c r="BYP110" s="106"/>
      <c r="BYQ110" s="106"/>
      <c r="BYR110" s="106"/>
      <c r="BYS110" s="106"/>
      <c r="BYT110" s="106"/>
      <c r="BYU110" s="106"/>
      <c r="BYV110" s="106"/>
      <c r="BYW110" s="106"/>
      <c r="BYX110" s="106"/>
      <c r="BYY110" s="106"/>
      <c r="BYZ110" s="106"/>
      <c r="BZA110" s="106"/>
      <c r="BZB110" s="106"/>
      <c r="BZC110" s="106"/>
      <c r="BZD110" s="106"/>
      <c r="BZE110" s="106"/>
      <c r="BZF110" s="106"/>
      <c r="BZG110" s="106"/>
      <c r="BZH110" s="106"/>
      <c r="BZI110" s="106"/>
      <c r="BZJ110" s="106"/>
      <c r="BZK110" s="106"/>
      <c r="BZL110" s="106"/>
      <c r="BZM110" s="106"/>
      <c r="BZN110" s="106"/>
      <c r="BZO110" s="106"/>
      <c r="BZP110" s="106"/>
      <c r="BZQ110" s="106"/>
      <c r="BZR110" s="106"/>
      <c r="BZS110" s="106"/>
      <c r="BZT110" s="106"/>
      <c r="BZU110" s="106"/>
      <c r="BZV110" s="106"/>
      <c r="BZW110" s="106"/>
      <c r="BZX110" s="106"/>
      <c r="BZY110" s="106"/>
      <c r="BZZ110" s="106"/>
      <c r="CAA110" s="106"/>
      <c r="CAB110" s="106"/>
      <c r="CAC110" s="106"/>
      <c r="CAD110" s="106"/>
      <c r="CAE110" s="106"/>
      <c r="CAF110" s="106"/>
      <c r="CAG110" s="106"/>
      <c r="CAH110" s="106"/>
      <c r="CAI110" s="106"/>
      <c r="CAJ110" s="106"/>
      <c r="CAK110" s="106"/>
      <c r="CAL110" s="106"/>
      <c r="CAM110" s="106"/>
      <c r="CAN110" s="106"/>
      <c r="CAO110" s="106"/>
      <c r="CAP110" s="106"/>
      <c r="CAQ110" s="106"/>
      <c r="CAR110" s="106"/>
      <c r="CAS110" s="106"/>
      <c r="CAT110" s="106"/>
      <c r="CAU110" s="106"/>
      <c r="CAV110" s="106"/>
      <c r="CAW110" s="106"/>
      <c r="CAX110" s="106"/>
      <c r="CAY110" s="106"/>
      <c r="CAZ110" s="106"/>
      <c r="CBA110" s="106"/>
      <c r="CBB110" s="106"/>
      <c r="CBC110" s="106"/>
      <c r="CBD110" s="106"/>
      <c r="CBE110" s="106"/>
      <c r="CBF110" s="106"/>
      <c r="CBG110" s="106"/>
      <c r="CBH110" s="106"/>
      <c r="CBI110" s="106"/>
      <c r="CBJ110" s="106"/>
      <c r="CBK110" s="106"/>
      <c r="CBL110" s="106"/>
      <c r="CBM110" s="106"/>
      <c r="CBN110" s="106"/>
      <c r="CBO110" s="106"/>
      <c r="CBP110" s="106"/>
      <c r="CBQ110" s="106"/>
      <c r="CBR110" s="106"/>
      <c r="CBS110" s="106"/>
      <c r="CBT110" s="106"/>
      <c r="CBU110" s="106"/>
      <c r="CBV110" s="106"/>
      <c r="CBW110" s="106"/>
      <c r="CBX110" s="106"/>
      <c r="CBY110" s="106"/>
      <c r="CBZ110" s="106"/>
      <c r="CCA110" s="106"/>
      <c r="CCB110" s="106"/>
      <c r="CCC110" s="106"/>
      <c r="CCD110" s="106"/>
      <c r="CCE110" s="106"/>
      <c r="CCF110" s="106"/>
      <c r="CCG110" s="106"/>
      <c r="CCH110" s="106"/>
      <c r="CCI110" s="106"/>
      <c r="CCJ110" s="106"/>
      <c r="CCK110" s="106"/>
      <c r="CCL110" s="106"/>
      <c r="CCM110" s="106"/>
      <c r="CCN110" s="106"/>
      <c r="CCO110" s="106"/>
      <c r="CCP110" s="106"/>
      <c r="CCQ110" s="106"/>
      <c r="CCR110" s="106"/>
      <c r="CCS110" s="106"/>
      <c r="CCT110" s="106"/>
      <c r="CCU110" s="106"/>
      <c r="CCV110" s="106"/>
      <c r="CCW110" s="106"/>
      <c r="CCX110" s="106"/>
      <c r="CCY110" s="106"/>
      <c r="CCZ110" s="106"/>
      <c r="CDA110" s="106"/>
      <c r="CDB110" s="106"/>
      <c r="CDC110" s="106"/>
      <c r="CDD110" s="106"/>
      <c r="CDE110" s="106"/>
      <c r="CDF110" s="106"/>
      <c r="CDG110" s="106"/>
      <c r="CDH110" s="106"/>
      <c r="CDI110" s="106"/>
      <c r="CDJ110" s="106"/>
      <c r="CDK110" s="106"/>
      <c r="CDL110" s="106"/>
      <c r="CDM110" s="106"/>
      <c r="CDN110" s="106"/>
      <c r="CDO110" s="106"/>
      <c r="CDP110" s="106"/>
      <c r="CDQ110" s="106"/>
      <c r="CDR110" s="106"/>
      <c r="CDS110" s="106"/>
      <c r="CDT110" s="106"/>
      <c r="CDU110" s="106"/>
      <c r="CDV110" s="106"/>
      <c r="CDW110" s="106"/>
      <c r="CDX110" s="106"/>
      <c r="CDY110" s="106"/>
      <c r="CDZ110" s="106"/>
      <c r="CEA110" s="106"/>
      <c r="CEB110" s="106"/>
      <c r="CEC110" s="106"/>
      <c r="CED110" s="106"/>
      <c r="CEE110" s="106"/>
      <c r="CEF110" s="106"/>
      <c r="CEG110" s="106"/>
      <c r="CEH110" s="106"/>
      <c r="CEI110" s="106"/>
      <c r="CEJ110" s="106"/>
      <c r="CEK110" s="106"/>
      <c r="CEL110" s="106"/>
      <c r="CEM110" s="106"/>
      <c r="CEN110" s="106"/>
      <c r="CEO110" s="106"/>
      <c r="CEP110" s="106"/>
      <c r="CEQ110" s="106"/>
      <c r="CER110" s="106"/>
      <c r="CES110" s="106"/>
      <c r="CET110" s="106"/>
      <c r="CEU110" s="106"/>
      <c r="CEV110" s="106"/>
      <c r="CEW110" s="106"/>
      <c r="CEX110" s="106"/>
      <c r="CEY110" s="106"/>
      <c r="CEZ110" s="106"/>
      <c r="CFA110" s="106"/>
      <c r="CFB110" s="106"/>
      <c r="CFC110" s="106"/>
      <c r="CFD110" s="106"/>
      <c r="CFE110" s="106"/>
      <c r="CFF110" s="106"/>
      <c r="CFG110" s="106"/>
      <c r="CFH110" s="106"/>
      <c r="CFI110" s="106"/>
      <c r="CFJ110" s="106"/>
      <c r="CFK110" s="106"/>
      <c r="CFL110" s="106"/>
      <c r="CFM110" s="106"/>
      <c r="CFN110" s="106"/>
      <c r="CFO110" s="106"/>
      <c r="CFP110" s="106"/>
      <c r="CFQ110" s="106"/>
      <c r="CFR110" s="106"/>
      <c r="CFS110" s="106"/>
      <c r="CFT110" s="106"/>
      <c r="CFU110" s="106"/>
      <c r="CFV110" s="106"/>
      <c r="CFW110" s="106"/>
      <c r="CFX110" s="106"/>
      <c r="CFY110" s="106"/>
      <c r="CFZ110" s="106"/>
      <c r="CGA110" s="106"/>
      <c r="CGB110" s="106"/>
      <c r="CGC110" s="106"/>
      <c r="CGD110" s="106"/>
      <c r="CGE110" s="106"/>
      <c r="CGF110" s="106"/>
      <c r="CGG110" s="106"/>
      <c r="CGH110" s="106"/>
      <c r="CGI110" s="106"/>
      <c r="CGJ110" s="106"/>
      <c r="CGK110" s="106"/>
      <c r="CGL110" s="106"/>
      <c r="CGM110" s="106"/>
      <c r="CGN110" s="106"/>
      <c r="CGO110" s="106"/>
      <c r="CGP110" s="106"/>
      <c r="CGQ110" s="106"/>
      <c r="CGR110" s="106"/>
      <c r="CGS110" s="106"/>
      <c r="CGT110" s="106"/>
      <c r="CGU110" s="106"/>
      <c r="CGV110" s="106"/>
      <c r="CGW110" s="106"/>
      <c r="CGX110" s="106"/>
      <c r="CGY110" s="106"/>
      <c r="CGZ110" s="106"/>
      <c r="CHA110" s="106"/>
      <c r="CHB110" s="106"/>
      <c r="CHC110" s="106"/>
      <c r="CHD110" s="106"/>
      <c r="CHE110" s="106"/>
      <c r="CHF110" s="106"/>
      <c r="CHG110" s="106"/>
      <c r="CHH110" s="106"/>
      <c r="CHI110" s="106"/>
      <c r="CHJ110" s="106"/>
      <c r="CHK110" s="106"/>
      <c r="CHL110" s="106"/>
      <c r="CHM110" s="106"/>
      <c r="CHN110" s="106"/>
      <c r="CHO110" s="106"/>
      <c r="CHP110" s="106"/>
      <c r="CHQ110" s="106"/>
      <c r="CHR110" s="106"/>
      <c r="CHS110" s="106"/>
      <c r="CHT110" s="106"/>
      <c r="CHU110" s="106"/>
      <c r="CHV110" s="106"/>
      <c r="CHW110" s="106"/>
      <c r="CHX110" s="106"/>
      <c r="CHY110" s="106"/>
      <c r="CHZ110" s="106"/>
      <c r="CIA110" s="106"/>
      <c r="CIB110" s="106"/>
      <c r="CIC110" s="106"/>
      <c r="CID110" s="106"/>
      <c r="CIE110" s="106"/>
      <c r="CIF110" s="106"/>
      <c r="CIG110" s="106"/>
      <c r="CIH110" s="106"/>
      <c r="CII110" s="106"/>
      <c r="CIJ110" s="106"/>
      <c r="CIK110" s="106"/>
      <c r="CIL110" s="106"/>
      <c r="CIM110" s="106"/>
      <c r="CIN110" s="106"/>
      <c r="CIO110" s="106"/>
      <c r="CIP110" s="106"/>
      <c r="CIQ110" s="106"/>
      <c r="CIR110" s="106"/>
      <c r="CIS110" s="106"/>
      <c r="CIT110" s="106"/>
      <c r="CIU110" s="106"/>
      <c r="CIV110" s="106"/>
      <c r="CIW110" s="106"/>
      <c r="CIX110" s="106"/>
      <c r="CIY110" s="106"/>
      <c r="CIZ110" s="106"/>
      <c r="CJA110" s="106"/>
      <c r="CJB110" s="106"/>
      <c r="CJC110" s="106"/>
      <c r="CJD110" s="106"/>
      <c r="CJE110" s="106"/>
      <c r="CJF110" s="106"/>
      <c r="CJG110" s="106"/>
      <c r="CJH110" s="106"/>
      <c r="CJI110" s="106"/>
      <c r="CJJ110" s="106"/>
      <c r="CJK110" s="106"/>
      <c r="CJL110" s="106"/>
      <c r="CJM110" s="106"/>
      <c r="CJN110" s="106"/>
      <c r="CJO110" s="106"/>
      <c r="CJP110" s="106"/>
      <c r="CJQ110" s="106"/>
      <c r="CJR110" s="106"/>
      <c r="CJS110" s="106"/>
      <c r="CJT110" s="106"/>
      <c r="CJU110" s="106"/>
      <c r="CJV110" s="106"/>
      <c r="CJW110" s="106"/>
      <c r="CJX110" s="106"/>
      <c r="CJY110" s="106"/>
      <c r="CJZ110" s="106"/>
      <c r="CKA110" s="106"/>
      <c r="CKB110" s="106"/>
      <c r="CKC110" s="106"/>
      <c r="CKD110" s="106"/>
      <c r="CKE110" s="106"/>
      <c r="CKF110" s="106"/>
      <c r="CKG110" s="106"/>
      <c r="CKH110" s="106"/>
      <c r="CKI110" s="106"/>
      <c r="CKJ110" s="106"/>
      <c r="CKK110" s="106"/>
      <c r="CKL110" s="106"/>
      <c r="CKM110" s="106"/>
      <c r="CKN110" s="106"/>
      <c r="CKO110" s="106"/>
      <c r="CKP110" s="106"/>
      <c r="CKQ110" s="106"/>
      <c r="CKR110" s="106"/>
      <c r="CKS110" s="106"/>
      <c r="CKT110" s="106"/>
      <c r="CKU110" s="106"/>
      <c r="CKV110" s="106"/>
      <c r="CKW110" s="106"/>
      <c r="CKX110" s="106"/>
      <c r="CKY110" s="106"/>
      <c r="CKZ110" s="106"/>
      <c r="CLA110" s="106"/>
      <c r="CLB110" s="106"/>
      <c r="CLC110" s="106"/>
      <c r="CLD110" s="106"/>
      <c r="CLE110" s="106"/>
      <c r="CLF110" s="106"/>
      <c r="CLG110" s="106"/>
      <c r="CLH110" s="106"/>
      <c r="CLI110" s="106"/>
      <c r="CLJ110" s="106"/>
      <c r="CLK110" s="106"/>
      <c r="CLL110" s="106"/>
      <c r="CLM110" s="106"/>
      <c r="CLN110" s="106"/>
      <c r="CLO110" s="106"/>
      <c r="CLP110" s="106"/>
      <c r="CLQ110" s="106"/>
      <c r="CLR110" s="106"/>
      <c r="CLS110" s="106"/>
      <c r="CLT110" s="106"/>
      <c r="CLU110" s="106"/>
      <c r="CLV110" s="106"/>
      <c r="CLW110" s="106"/>
      <c r="CLX110" s="106"/>
      <c r="CLY110" s="106"/>
      <c r="CLZ110" s="106"/>
      <c r="CMA110" s="106"/>
      <c r="CMB110" s="106"/>
      <c r="CMC110" s="106"/>
      <c r="CMD110" s="106"/>
      <c r="CME110" s="106"/>
      <c r="CMF110" s="106"/>
      <c r="CMG110" s="106"/>
      <c r="CMH110" s="106"/>
      <c r="CMI110" s="106"/>
      <c r="CMJ110" s="106"/>
      <c r="CMK110" s="106"/>
      <c r="CML110" s="106"/>
      <c r="CMM110" s="106"/>
      <c r="CMN110" s="106"/>
      <c r="CMO110" s="106"/>
      <c r="CMP110" s="106"/>
      <c r="CMQ110" s="106"/>
      <c r="CMR110" s="106"/>
      <c r="CMS110" s="106"/>
      <c r="CMT110" s="106"/>
      <c r="CMU110" s="106"/>
      <c r="CMV110" s="106"/>
      <c r="CMW110" s="106"/>
      <c r="CMX110" s="106"/>
      <c r="CMY110" s="106"/>
      <c r="CMZ110" s="106"/>
      <c r="CNA110" s="106"/>
      <c r="CNB110" s="106"/>
      <c r="CNC110" s="106"/>
      <c r="CND110" s="106"/>
      <c r="CNE110" s="106"/>
      <c r="CNF110" s="106"/>
      <c r="CNG110" s="106"/>
      <c r="CNH110" s="106"/>
      <c r="CNI110" s="106"/>
      <c r="CNJ110" s="106"/>
      <c r="CNK110" s="106"/>
      <c r="CNL110" s="106"/>
      <c r="CNM110" s="106"/>
      <c r="CNN110" s="106"/>
      <c r="CNO110" s="106"/>
      <c r="CNP110" s="106"/>
      <c r="CNQ110" s="106"/>
      <c r="CNR110" s="106"/>
      <c r="CNS110" s="106"/>
      <c r="CNT110" s="106"/>
      <c r="CNU110" s="106"/>
      <c r="CNV110" s="106"/>
      <c r="CNW110" s="106"/>
      <c r="CNX110" s="106"/>
      <c r="CNY110" s="106"/>
      <c r="CNZ110" s="106"/>
      <c r="COA110" s="106"/>
      <c r="COB110" s="106"/>
      <c r="COC110" s="106"/>
      <c r="COD110" s="106"/>
      <c r="COE110" s="106"/>
      <c r="COF110" s="106"/>
      <c r="COG110" s="106"/>
      <c r="COH110" s="106"/>
      <c r="COI110" s="106"/>
      <c r="COJ110" s="106"/>
      <c r="COK110" s="106"/>
      <c r="COL110" s="106"/>
      <c r="COM110" s="106"/>
      <c r="CON110" s="106"/>
      <c r="COO110" s="106"/>
      <c r="COP110" s="106"/>
      <c r="COQ110" s="106"/>
      <c r="COR110" s="106"/>
      <c r="COS110" s="106"/>
      <c r="COT110" s="106"/>
      <c r="COU110" s="106"/>
      <c r="COV110" s="106"/>
      <c r="COW110" s="106"/>
      <c r="COX110" s="106"/>
      <c r="COY110" s="106"/>
      <c r="COZ110" s="106"/>
      <c r="CPA110" s="106"/>
      <c r="CPB110" s="106"/>
      <c r="CPC110" s="106"/>
      <c r="CPD110" s="106"/>
      <c r="CPE110" s="106"/>
      <c r="CPF110" s="106"/>
      <c r="CPG110" s="106"/>
      <c r="CPH110" s="106"/>
      <c r="CPI110" s="106"/>
      <c r="CPJ110" s="106"/>
      <c r="CPK110" s="106"/>
      <c r="CPL110" s="106"/>
      <c r="CPM110" s="106"/>
      <c r="CPN110" s="106"/>
      <c r="CPO110" s="106"/>
      <c r="CPP110" s="106"/>
      <c r="CPQ110" s="106"/>
      <c r="CPR110" s="106"/>
      <c r="CPS110" s="106"/>
      <c r="CPT110" s="106"/>
      <c r="CPU110" s="106"/>
      <c r="CPV110" s="106"/>
      <c r="CPW110" s="106"/>
      <c r="CPX110" s="106"/>
      <c r="CPY110" s="106"/>
      <c r="CPZ110" s="106"/>
      <c r="CQA110" s="106"/>
      <c r="CQB110" s="106"/>
      <c r="CQC110" s="106"/>
      <c r="CQD110" s="106"/>
      <c r="CQE110" s="106"/>
      <c r="CQF110" s="106"/>
      <c r="CQG110" s="106"/>
      <c r="CQH110" s="106"/>
      <c r="CQI110" s="106"/>
      <c r="CQJ110" s="106"/>
      <c r="CQK110" s="106"/>
      <c r="CQL110" s="106"/>
      <c r="CQM110" s="106"/>
      <c r="CQN110" s="106"/>
      <c r="CQO110" s="106"/>
      <c r="CQP110" s="106"/>
      <c r="CQQ110" s="106"/>
      <c r="CQR110" s="106"/>
      <c r="CQS110" s="106"/>
      <c r="CQT110" s="106"/>
      <c r="CQU110" s="106"/>
      <c r="CQV110" s="106"/>
      <c r="CQW110" s="106"/>
      <c r="CQX110" s="106"/>
      <c r="CQY110" s="106"/>
      <c r="CQZ110" s="106"/>
      <c r="CRA110" s="106"/>
      <c r="CRB110" s="106"/>
      <c r="CRC110" s="106"/>
      <c r="CRD110" s="106"/>
      <c r="CRE110" s="106"/>
      <c r="CRF110" s="106"/>
      <c r="CRG110" s="106"/>
      <c r="CRH110" s="106"/>
      <c r="CRI110" s="106"/>
      <c r="CRJ110" s="106"/>
      <c r="CRK110" s="106"/>
      <c r="CRL110" s="106"/>
      <c r="CRM110" s="106"/>
      <c r="CRN110" s="106"/>
      <c r="CRO110" s="106"/>
      <c r="CRP110" s="106"/>
      <c r="CRQ110" s="106"/>
      <c r="CRR110" s="106"/>
      <c r="CRS110" s="106"/>
      <c r="CRT110" s="106"/>
      <c r="CRU110" s="106"/>
      <c r="CRV110" s="106"/>
      <c r="CRW110" s="106"/>
      <c r="CRX110" s="106"/>
      <c r="CRY110" s="106"/>
      <c r="CRZ110" s="106"/>
      <c r="CSA110" s="106"/>
      <c r="CSB110" s="106"/>
      <c r="CSC110" s="106"/>
      <c r="CSD110" s="106"/>
      <c r="CSE110" s="106"/>
      <c r="CSF110" s="106"/>
      <c r="CSG110" s="106"/>
      <c r="CSH110" s="106"/>
      <c r="CSI110" s="106"/>
      <c r="CSJ110" s="106"/>
      <c r="CSK110" s="106"/>
      <c r="CSL110" s="106"/>
      <c r="CSM110" s="106"/>
      <c r="CSN110" s="106"/>
      <c r="CSO110" s="106"/>
      <c r="CSP110" s="106"/>
      <c r="CSQ110" s="106"/>
      <c r="CSR110" s="106"/>
      <c r="CSS110" s="106"/>
      <c r="CST110" s="106"/>
      <c r="CSU110" s="106"/>
      <c r="CSV110" s="106"/>
      <c r="CSW110" s="106"/>
      <c r="CSX110" s="106"/>
      <c r="CSY110" s="106"/>
      <c r="CSZ110" s="106"/>
      <c r="CTA110" s="106"/>
      <c r="CTB110" s="106"/>
      <c r="CTC110" s="106"/>
      <c r="CTD110" s="106"/>
      <c r="CTE110" s="106"/>
      <c r="CTF110" s="106"/>
      <c r="CTG110" s="106"/>
      <c r="CTH110" s="106"/>
      <c r="CTI110" s="106"/>
      <c r="CTJ110" s="106"/>
      <c r="CTK110" s="106"/>
      <c r="CTL110" s="106"/>
      <c r="CTM110" s="106"/>
      <c r="CTN110" s="106"/>
      <c r="CTO110" s="106"/>
      <c r="CTP110" s="106"/>
      <c r="CTQ110" s="106"/>
      <c r="CTR110" s="106"/>
      <c r="CTS110" s="106"/>
      <c r="CTT110" s="106"/>
      <c r="CTU110" s="106"/>
      <c r="CTV110" s="106"/>
      <c r="CTW110" s="106"/>
      <c r="CTX110" s="106"/>
      <c r="CTY110" s="106"/>
      <c r="CTZ110" s="106"/>
      <c r="CUA110" s="106"/>
      <c r="CUB110" s="106"/>
      <c r="CUC110" s="106"/>
      <c r="CUD110" s="106"/>
      <c r="CUE110" s="106"/>
      <c r="CUF110" s="106"/>
      <c r="CUG110" s="106"/>
      <c r="CUH110" s="106"/>
      <c r="CUI110" s="106"/>
      <c r="CUJ110" s="106"/>
      <c r="CUK110" s="106"/>
      <c r="CUL110" s="106"/>
      <c r="CUM110" s="106"/>
      <c r="CUN110" s="106"/>
      <c r="CUO110" s="106"/>
      <c r="CUP110" s="106"/>
      <c r="CUQ110" s="106"/>
      <c r="CUR110" s="106"/>
      <c r="CUS110" s="106"/>
      <c r="CUT110" s="106"/>
      <c r="CUU110" s="106"/>
      <c r="CUV110" s="106"/>
      <c r="CUW110" s="106"/>
      <c r="CUX110" s="106"/>
      <c r="CUY110" s="106"/>
      <c r="CUZ110" s="106"/>
      <c r="CVA110" s="106"/>
      <c r="CVB110" s="106"/>
      <c r="CVC110" s="106"/>
      <c r="CVD110" s="106"/>
      <c r="CVE110" s="106"/>
      <c r="CVF110" s="106"/>
      <c r="CVG110" s="106"/>
      <c r="CVH110" s="106"/>
      <c r="CVI110" s="106"/>
      <c r="CVJ110" s="106"/>
      <c r="CVK110" s="106"/>
      <c r="CVL110" s="106"/>
      <c r="CVM110" s="106"/>
      <c r="CVN110" s="106"/>
      <c r="CVO110" s="106"/>
      <c r="CVP110" s="106"/>
      <c r="CVQ110" s="106"/>
      <c r="CVR110" s="106"/>
      <c r="CVS110" s="106"/>
      <c r="CVT110" s="106"/>
      <c r="CVU110" s="106"/>
      <c r="CVV110" s="106"/>
      <c r="CVW110" s="106"/>
      <c r="CVX110" s="106"/>
      <c r="CVY110" s="106"/>
      <c r="CVZ110" s="106"/>
      <c r="CWA110" s="106"/>
      <c r="CWB110" s="106"/>
      <c r="CWC110" s="106"/>
      <c r="CWD110" s="106"/>
      <c r="CWE110" s="106"/>
      <c r="CWF110" s="106"/>
      <c r="CWG110" s="106"/>
      <c r="CWH110" s="106"/>
      <c r="CWI110" s="106"/>
      <c r="CWJ110" s="106"/>
      <c r="CWK110" s="106"/>
      <c r="CWL110" s="106"/>
      <c r="CWM110" s="106"/>
      <c r="CWN110" s="106"/>
      <c r="CWO110" s="106"/>
      <c r="CWP110" s="106"/>
      <c r="CWQ110" s="106"/>
      <c r="CWR110" s="106"/>
      <c r="CWS110" s="106"/>
      <c r="CWT110" s="106"/>
      <c r="CWU110" s="106"/>
      <c r="CWV110" s="106"/>
      <c r="CWW110" s="106"/>
      <c r="CWX110" s="106"/>
      <c r="CWY110" s="106"/>
      <c r="CWZ110" s="106"/>
      <c r="CXA110" s="106"/>
      <c r="CXB110" s="106"/>
      <c r="CXC110" s="106"/>
      <c r="CXD110" s="106"/>
      <c r="CXE110" s="106"/>
      <c r="CXF110" s="106"/>
      <c r="CXG110" s="106"/>
      <c r="CXH110" s="106"/>
      <c r="CXI110" s="106"/>
      <c r="CXJ110" s="106"/>
      <c r="CXK110" s="106"/>
      <c r="CXL110" s="106"/>
      <c r="CXM110" s="106"/>
      <c r="CXN110" s="106"/>
      <c r="CXO110" s="106"/>
      <c r="CXP110" s="106"/>
      <c r="CXQ110" s="106"/>
      <c r="CXR110" s="106"/>
      <c r="CXS110" s="106"/>
      <c r="CXT110" s="106"/>
      <c r="CXU110" s="106"/>
      <c r="CXV110" s="106"/>
      <c r="CXW110" s="106"/>
      <c r="CXX110" s="106"/>
      <c r="CXY110" s="106"/>
      <c r="CXZ110" s="106"/>
      <c r="CYA110" s="106"/>
      <c r="CYB110" s="106"/>
      <c r="CYC110" s="106"/>
      <c r="CYD110" s="106"/>
      <c r="CYE110" s="106"/>
      <c r="CYF110" s="106"/>
      <c r="CYG110" s="106"/>
      <c r="CYH110" s="106"/>
      <c r="CYI110" s="106"/>
      <c r="CYJ110" s="106"/>
      <c r="CYK110" s="106"/>
      <c r="CYL110" s="106"/>
      <c r="CYM110" s="106"/>
      <c r="CYN110" s="106"/>
      <c r="CYO110" s="106"/>
      <c r="CYP110" s="106"/>
      <c r="CYQ110" s="106"/>
      <c r="CYR110" s="106"/>
      <c r="CYS110" s="106"/>
      <c r="CYT110" s="106"/>
      <c r="CYU110" s="106"/>
      <c r="CYV110" s="106"/>
      <c r="CYW110" s="106"/>
      <c r="CYX110" s="106"/>
      <c r="CYY110" s="106"/>
      <c r="CYZ110" s="106"/>
      <c r="CZA110" s="106"/>
      <c r="CZB110" s="106"/>
      <c r="CZC110" s="106"/>
      <c r="CZD110" s="106"/>
      <c r="CZE110" s="106"/>
      <c r="CZF110" s="106"/>
      <c r="CZG110" s="106"/>
      <c r="CZH110" s="106"/>
      <c r="CZI110" s="106"/>
      <c r="CZJ110" s="106"/>
      <c r="CZK110" s="106"/>
      <c r="CZL110" s="106"/>
      <c r="CZM110" s="106"/>
      <c r="CZN110" s="106"/>
      <c r="CZO110" s="106"/>
      <c r="CZP110" s="106"/>
      <c r="CZQ110" s="106"/>
      <c r="CZR110" s="106"/>
      <c r="CZS110" s="106"/>
      <c r="CZT110" s="106"/>
      <c r="CZU110" s="106"/>
      <c r="CZV110" s="106"/>
      <c r="CZW110" s="106"/>
      <c r="CZX110" s="106"/>
      <c r="CZY110" s="106"/>
      <c r="CZZ110" s="106"/>
      <c r="DAA110" s="106"/>
      <c r="DAB110" s="106"/>
      <c r="DAC110" s="106"/>
      <c r="DAD110" s="106"/>
      <c r="DAE110" s="106"/>
      <c r="DAF110" s="106"/>
      <c r="DAG110" s="106"/>
      <c r="DAH110" s="106"/>
      <c r="DAI110" s="106"/>
      <c r="DAJ110" s="106"/>
      <c r="DAK110" s="106"/>
      <c r="DAL110" s="106"/>
      <c r="DAM110" s="106"/>
      <c r="DAN110" s="106"/>
      <c r="DAO110" s="106"/>
      <c r="DAP110" s="106"/>
      <c r="DAQ110" s="106"/>
      <c r="DAR110" s="106"/>
      <c r="DAS110" s="106"/>
      <c r="DAT110" s="106"/>
      <c r="DAU110" s="106"/>
      <c r="DAV110" s="106"/>
      <c r="DAW110" s="106"/>
      <c r="DAX110" s="106"/>
      <c r="DAY110" s="106"/>
      <c r="DAZ110" s="106"/>
      <c r="DBA110" s="106"/>
      <c r="DBB110" s="106"/>
      <c r="DBC110" s="106"/>
      <c r="DBD110" s="106"/>
      <c r="DBE110" s="106"/>
      <c r="DBF110" s="106"/>
      <c r="DBG110" s="106"/>
      <c r="DBH110" s="106"/>
      <c r="DBI110" s="106"/>
      <c r="DBJ110" s="106"/>
      <c r="DBK110" s="106"/>
      <c r="DBL110" s="106"/>
      <c r="DBM110" s="106"/>
      <c r="DBN110" s="106"/>
      <c r="DBO110" s="106"/>
      <c r="DBP110" s="106"/>
      <c r="DBQ110" s="106"/>
      <c r="DBR110" s="106"/>
      <c r="DBS110" s="106"/>
      <c r="DBT110" s="106"/>
      <c r="DBU110" s="106"/>
      <c r="DBV110" s="106"/>
      <c r="DBW110" s="106"/>
      <c r="DBX110" s="106"/>
      <c r="DBY110" s="106"/>
      <c r="DBZ110" s="106"/>
      <c r="DCA110" s="106"/>
      <c r="DCB110" s="106"/>
      <c r="DCC110" s="106"/>
      <c r="DCD110" s="106"/>
      <c r="DCE110" s="106"/>
      <c r="DCF110" s="106"/>
      <c r="DCG110" s="106"/>
      <c r="DCH110" s="106"/>
      <c r="DCI110" s="106"/>
      <c r="DCJ110" s="106"/>
      <c r="DCK110" s="106"/>
      <c r="DCL110" s="106"/>
      <c r="DCM110" s="106"/>
      <c r="DCN110" s="106"/>
      <c r="DCO110" s="106"/>
      <c r="DCP110" s="106"/>
      <c r="DCQ110" s="106"/>
      <c r="DCR110" s="106"/>
      <c r="DCS110" s="106"/>
      <c r="DCT110" s="106"/>
      <c r="DCU110" s="106"/>
      <c r="DCV110" s="106"/>
      <c r="DCW110" s="106"/>
      <c r="DCX110" s="106"/>
      <c r="DCY110" s="106"/>
      <c r="DCZ110" s="106"/>
      <c r="DDA110" s="106"/>
      <c r="DDB110" s="106"/>
      <c r="DDC110" s="106"/>
      <c r="DDD110" s="106"/>
      <c r="DDE110" s="106"/>
      <c r="DDF110" s="106"/>
      <c r="DDG110" s="106"/>
      <c r="DDH110" s="106"/>
      <c r="DDI110" s="106"/>
      <c r="DDJ110" s="106"/>
      <c r="DDK110" s="106"/>
      <c r="DDL110" s="106"/>
      <c r="DDM110" s="106"/>
      <c r="DDN110" s="106"/>
      <c r="DDO110" s="106"/>
      <c r="DDP110" s="106"/>
      <c r="DDQ110" s="106"/>
      <c r="DDR110" s="106"/>
      <c r="DDS110" s="106"/>
      <c r="DDT110" s="106"/>
      <c r="DDU110" s="106"/>
      <c r="DDV110" s="106"/>
      <c r="DDW110" s="106"/>
      <c r="DDX110" s="106"/>
      <c r="DDY110" s="106"/>
      <c r="DDZ110" s="106"/>
      <c r="DEA110" s="106"/>
      <c r="DEB110" s="106"/>
      <c r="DEC110" s="106"/>
      <c r="DED110" s="106"/>
      <c r="DEE110" s="106"/>
      <c r="DEF110" s="106"/>
      <c r="DEG110" s="106"/>
      <c r="DEH110" s="106"/>
      <c r="DEI110" s="106"/>
      <c r="DEJ110" s="106"/>
      <c r="DEK110" s="106"/>
      <c r="DEL110" s="106"/>
      <c r="DEM110" s="106"/>
      <c r="DEN110" s="106"/>
      <c r="DEO110" s="106"/>
      <c r="DEP110" s="106"/>
      <c r="DEQ110" s="106"/>
      <c r="DER110" s="106"/>
      <c r="DES110" s="106"/>
      <c r="DET110" s="106"/>
      <c r="DEU110" s="106"/>
      <c r="DEV110" s="106"/>
      <c r="DEW110" s="106"/>
      <c r="DEX110" s="106"/>
      <c r="DEY110" s="106"/>
      <c r="DEZ110" s="106"/>
      <c r="DFA110" s="106"/>
      <c r="DFB110" s="106"/>
      <c r="DFC110" s="106"/>
      <c r="DFD110" s="106"/>
      <c r="DFE110" s="106"/>
      <c r="DFF110" s="106"/>
      <c r="DFG110" s="106"/>
      <c r="DFH110" s="106"/>
      <c r="DFI110" s="106"/>
      <c r="DFJ110" s="106"/>
      <c r="DFK110" s="106"/>
      <c r="DFL110" s="106"/>
      <c r="DFM110" s="106"/>
      <c r="DFN110" s="106"/>
      <c r="DFO110" s="106"/>
      <c r="DFP110" s="106"/>
      <c r="DFQ110" s="106"/>
      <c r="DFR110" s="106"/>
      <c r="DFS110" s="106"/>
      <c r="DFT110" s="106"/>
      <c r="DFU110" s="106"/>
      <c r="DFV110" s="106"/>
      <c r="DFW110" s="106"/>
      <c r="DFX110" s="106"/>
      <c r="DFY110" s="106"/>
      <c r="DFZ110" s="106"/>
      <c r="DGA110" s="106"/>
      <c r="DGB110" s="106"/>
      <c r="DGC110" s="106"/>
      <c r="DGD110" s="106"/>
      <c r="DGE110" s="106"/>
      <c r="DGF110" s="106"/>
      <c r="DGG110" s="106"/>
      <c r="DGH110" s="106"/>
      <c r="DGI110" s="106"/>
      <c r="DGJ110" s="106"/>
      <c r="DGK110" s="106"/>
      <c r="DGL110" s="106"/>
      <c r="DGM110" s="106"/>
      <c r="DGN110" s="106"/>
      <c r="DGO110" s="106"/>
      <c r="DGP110" s="106"/>
      <c r="DGQ110" s="106"/>
      <c r="DGR110" s="106"/>
      <c r="DGS110" s="106"/>
      <c r="DGT110" s="106"/>
      <c r="DGU110" s="106"/>
      <c r="DGV110" s="106"/>
      <c r="DGW110" s="106"/>
      <c r="DGX110" s="106"/>
      <c r="DGY110" s="106"/>
      <c r="DGZ110" s="106"/>
      <c r="DHA110" s="106"/>
      <c r="DHB110" s="106"/>
      <c r="DHC110" s="106"/>
      <c r="DHD110" s="106"/>
      <c r="DHE110" s="106"/>
      <c r="DHF110" s="106"/>
      <c r="DHG110" s="106"/>
      <c r="DHH110" s="106"/>
      <c r="DHI110" s="106"/>
      <c r="DHJ110" s="106"/>
      <c r="DHK110" s="106"/>
      <c r="DHL110" s="106"/>
      <c r="DHM110" s="106"/>
      <c r="DHN110" s="106"/>
      <c r="DHO110" s="106"/>
      <c r="DHP110" s="106"/>
      <c r="DHQ110" s="106"/>
      <c r="DHR110" s="106"/>
      <c r="DHS110" s="106"/>
      <c r="DHT110" s="106"/>
      <c r="DHU110" s="106"/>
      <c r="DHV110" s="106"/>
      <c r="DHW110" s="106"/>
      <c r="DHX110" s="106"/>
      <c r="DHY110" s="106"/>
      <c r="DHZ110" s="106"/>
      <c r="DIA110" s="106"/>
      <c r="DIB110" s="106"/>
      <c r="DIC110" s="106"/>
      <c r="DID110" s="106"/>
      <c r="DIE110" s="106"/>
      <c r="DIF110" s="106"/>
      <c r="DIG110" s="106"/>
      <c r="DIH110" s="106"/>
      <c r="DII110" s="106"/>
      <c r="DIJ110" s="106"/>
      <c r="DIK110" s="106"/>
      <c r="DIL110" s="106"/>
      <c r="DIM110" s="106"/>
      <c r="DIN110" s="106"/>
      <c r="DIO110" s="106"/>
      <c r="DIP110" s="106"/>
      <c r="DIQ110" s="106"/>
      <c r="DIR110" s="106"/>
      <c r="DIS110" s="106"/>
      <c r="DIT110" s="106"/>
      <c r="DIU110" s="106"/>
      <c r="DIV110" s="106"/>
      <c r="DIW110" s="106"/>
      <c r="DIX110" s="106"/>
      <c r="DIY110" s="106"/>
      <c r="DIZ110" s="106"/>
      <c r="DJA110" s="106"/>
      <c r="DJB110" s="106"/>
      <c r="DJC110" s="106"/>
      <c r="DJD110" s="106"/>
      <c r="DJE110" s="106"/>
      <c r="DJF110" s="106"/>
      <c r="DJG110" s="106"/>
      <c r="DJH110" s="106"/>
      <c r="DJI110" s="106"/>
      <c r="DJJ110" s="106"/>
      <c r="DJK110" s="106"/>
      <c r="DJL110" s="106"/>
      <c r="DJM110" s="106"/>
      <c r="DJN110" s="106"/>
      <c r="DJO110" s="106"/>
      <c r="DJP110" s="106"/>
      <c r="DJQ110" s="106"/>
      <c r="DJR110" s="106"/>
      <c r="DJS110" s="106"/>
      <c r="DJT110" s="106"/>
      <c r="DJU110" s="106"/>
      <c r="DJV110" s="106"/>
      <c r="DJW110" s="106"/>
      <c r="DJX110" s="106"/>
      <c r="DJY110" s="106"/>
      <c r="DJZ110" s="106"/>
      <c r="DKA110" s="106"/>
      <c r="DKB110" s="106"/>
      <c r="DKC110" s="106"/>
      <c r="DKD110" s="106"/>
      <c r="DKE110" s="106"/>
      <c r="DKF110" s="106"/>
      <c r="DKG110" s="106"/>
      <c r="DKH110" s="106"/>
      <c r="DKI110" s="106"/>
      <c r="DKJ110" s="106"/>
      <c r="DKK110" s="106"/>
      <c r="DKL110" s="106"/>
      <c r="DKM110" s="106"/>
      <c r="DKN110" s="106"/>
      <c r="DKO110" s="106"/>
      <c r="DKP110" s="106"/>
      <c r="DKQ110" s="106"/>
      <c r="DKR110" s="106"/>
      <c r="DKS110" s="106"/>
      <c r="DKT110" s="106"/>
      <c r="DKU110" s="106"/>
      <c r="DKV110" s="106"/>
      <c r="DKW110" s="106"/>
      <c r="DKX110" s="106"/>
      <c r="DKY110" s="106"/>
      <c r="DKZ110" s="106"/>
      <c r="DLA110" s="106"/>
      <c r="DLB110" s="106"/>
      <c r="DLC110" s="106"/>
      <c r="DLD110" s="106"/>
      <c r="DLE110" s="106"/>
      <c r="DLF110" s="106"/>
      <c r="DLG110" s="106"/>
      <c r="DLH110" s="106"/>
      <c r="DLI110" s="106"/>
      <c r="DLJ110" s="106"/>
      <c r="DLK110" s="106"/>
      <c r="DLL110" s="106"/>
      <c r="DLM110" s="106"/>
      <c r="DLN110" s="106"/>
      <c r="DLO110" s="106"/>
      <c r="DLP110" s="106"/>
      <c r="DLQ110" s="106"/>
      <c r="DLR110" s="106"/>
      <c r="DLS110" s="106"/>
      <c r="DLT110" s="106"/>
      <c r="DLU110" s="106"/>
      <c r="DLV110" s="106"/>
      <c r="DLW110" s="106"/>
      <c r="DLX110" s="106"/>
      <c r="DLY110" s="106"/>
      <c r="DLZ110" s="106"/>
      <c r="DMA110" s="106"/>
      <c r="DMB110" s="106"/>
      <c r="DMC110" s="106"/>
      <c r="DMD110" s="106"/>
      <c r="DME110" s="106"/>
      <c r="DMF110" s="106"/>
      <c r="DMG110" s="106"/>
      <c r="DMH110" s="106"/>
      <c r="DMI110" s="106"/>
      <c r="DMJ110" s="106"/>
      <c r="DMK110" s="106"/>
      <c r="DML110" s="106"/>
      <c r="DMM110" s="106"/>
      <c r="DMN110" s="106"/>
      <c r="DMO110" s="106"/>
      <c r="DMP110" s="106"/>
      <c r="DMQ110" s="106"/>
      <c r="DMR110" s="106"/>
      <c r="DMS110" s="106"/>
      <c r="DMT110" s="106"/>
      <c r="DMU110" s="106"/>
      <c r="DMV110" s="106"/>
      <c r="DMW110" s="106"/>
      <c r="DMX110" s="106"/>
      <c r="DMY110" s="106"/>
      <c r="DMZ110" s="106"/>
      <c r="DNA110" s="106"/>
      <c r="DNB110" s="106"/>
      <c r="DNC110" s="106"/>
      <c r="DND110" s="106"/>
      <c r="DNE110" s="106"/>
      <c r="DNF110" s="106"/>
      <c r="DNG110" s="106"/>
      <c r="DNH110" s="106"/>
      <c r="DNI110" s="106"/>
      <c r="DNJ110" s="106"/>
      <c r="DNK110" s="106"/>
      <c r="DNL110" s="106"/>
      <c r="DNM110" s="106"/>
      <c r="DNN110" s="106"/>
      <c r="DNO110" s="106"/>
      <c r="DNP110" s="106"/>
      <c r="DNQ110" s="106"/>
      <c r="DNR110" s="106"/>
      <c r="DNS110" s="106"/>
      <c r="DNT110" s="106"/>
      <c r="DNU110" s="106"/>
      <c r="DNV110" s="106"/>
      <c r="DNW110" s="106"/>
      <c r="DNX110" s="106"/>
      <c r="DNY110" s="106"/>
      <c r="DNZ110" s="106"/>
      <c r="DOA110" s="106"/>
      <c r="DOB110" s="106"/>
      <c r="DOC110" s="106"/>
      <c r="DOD110" s="106"/>
      <c r="DOE110" s="106"/>
      <c r="DOF110" s="106"/>
      <c r="DOG110" s="106"/>
      <c r="DOH110" s="106"/>
      <c r="DOI110" s="106"/>
      <c r="DOJ110" s="106"/>
      <c r="DOK110" s="106"/>
      <c r="DOL110" s="106"/>
      <c r="DOM110" s="106"/>
      <c r="DON110" s="106"/>
      <c r="DOO110" s="106"/>
      <c r="DOP110" s="106"/>
      <c r="DOQ110" s="106"/>
      <c r="DOR110" s="106"/>
      <c r="DOS110" s="106"/>
      <c r="DOT110" s="106"/>
      <c r="DOU110" s="106"/>
      <c r="DOV110" s="106"/>
      <c r="DOW110" s="106"/>
      <c r="DOX110" s="106"/>
      <c r="DOY110" s="106"/>
      <c r="DOZ110" s="106"/>
      <c r="DPA110" s="106"/>
      <c r="DPB110" s="106"/>
      <c r="DPC110" s="106"/>
      <c r="DPD110" s="106"/>
      <c r="DPE110" s="106"/>
      <c r="DPF110" s="106"/>
      <c r="DPG110" s="106"/>
      <c r="DPH110" s="106"/>
      <c r="DPI110" s="106"/>
      <c r="DPJ110" s="106"/>
      <c r="DPK110" s="106"/>
      <c r="DPL110" s="106"/>
      <c r="DPM110" s="106"/>
      <c r="DPN110" s="106"/>
      <c r="DPO110" s="106"/>
      <c r="DPP110" s="106"/>
      <c r="DPQ110" s="106"/>
      <c r="DPR110" s="106"/>
      <c r="DPS110" s="106"/>
      <c r="DPT110" s="106"/>
      <c r="DPU110" s="106"/>
      <c r="DPV110" s="106"/>
      <c r="DPW110" s="106"/>
      <c r="DPX110" s="106"/>
      <c r="DPY110" s="106"/>
      <c r="DPZ110" s="106"/>
      <c r="DQA110" s="106"/>
      <c r="DQB110" s="106"/>
      <c r="DQC110" s="106"/>
      <c r="DQD110" s="106"/>
      <c r="DQE110" s="106"/>
      <c r="DQF110" s="106"/>
      <c r="DQG110" s="106"/>
      <c r="DQH110" s="106"/>
      <c r="DQI110" s="106"/>
      <c r="DQJ110" s="106"/>
      <c r="DQK110" s="106"/>
      <c r="DQL110" s="106"/>
      <c r="DQM110" s="106"/>
      <c r="DQN110" s="106"/>
      <c r="DQO110" s="106"/>
      <c r="DQP110" s="106"/>
      <c r="DQQ110" s="106"/>
      <c r="DQR110" s="106"/>
      <c r="DQS110" s="106"/>
      <c r="DQT110" s="106"/>
      <c r="DQU110" s="106"/>
      <c r="DQV110" s="106"/>
      <c r="DQW110" s="106"/>
      <c r="DQX110" s="106"/>
      <c r="DQY110" s="106"/>
      <c r="DQZ110" s="106"/>
      <c r="DRA110" s="106"/>
      <c r="DRB110" s="106"/>
      <c r="DRC110" s="106"/>
      <c r="DRD110" s="106"/>
      <c r="DRE110" s="106"/>
      <c r="DRF110" s="106"/>
      <c r="DRG110" s="106"/>
      <c r="DRH110" s="106"/>
      <c r="DRI110" s="106"/>
      <c r="DRJ110" s="106"/>
      <c r="DRK110" s="106"/>
      <c r="DRL110" s="106"/>
      <c r="DRM110" s="106"/>
      <c r="DRN110" s="106"/>
      <c r="DRO110" s="106"/>
      <c r="DRP110" s="106"/>
      <c r="DRQ110" s="106"/>
      <c r="DRR110" s="106"/>
      <c r="DRS110" s="106"/>
      <c r="DRT110" s="106"/>
      <c r="DRU110" s="106"/>
      <c r="DRV110" s="106"/>
      <c r="DRW110" s="106"/>
      <c r="DRX110" s="106"/>
      <c r="DRY110" s="106"/>
      <c r="DRZ110" s="106"/>
      <c r="DSA110" s="106"/>
      <c r="DSB110" s="106"/>
      <c r="DSC110" s="106"/>
      <c r="DSD110" s="106"/>
      <c r="DSE110" s="106"/>
      <c r="DSF110" s="106"/>
      <c r="DSG110" s="106"/>
      <c r="DSH110" s="106"/>
      <c r="DSI110" s="106"/>
      <c r="DSJ110" s="106"/>
      <c r="DSK110" s="106"/>
      <c r="DSL110" s="106"/>
      <c r="DSM110" s="106"/>
      <c r="DSN110" s="106"/>
      <c r="DSO110" s="106"/>
      <c r="DSP110" s="106"/>
      <c r="DSQ110" s="106"/>
      <c r="DSR110" s="106"/>
      <c r="DSS110" s="106"/>
      <c r="DST110" s="106"/>
      <c r="DSU110" s="106"/>
      <c r="DSV110" s="106"/>
      <c r="DSW110" s="106"/>
      <c r="DSX110" s="106"/>
      <c r="DSY110" s="106"/>
      <c r="DSZ110" s="106"/>
      <c r="DTA110" s="106"/>
      <c r="DTB110" s="106"/>
      <c r="DTC110" s="106"/>
      <c r="DTD110" s="106"/>
      <c r="DTE110" s="106"/>
      <c r="DTF110" s="106"/>
      <c r="DTG110" s="106"/>
      <c r="DTH110" s="106"/>
      <c r="DTI110" s="106"/>
      <c r="DTJ110" s="106"/>
      <c r="DTK110" s="106"/>
      <c r="DTL110" s="106"/>
      <c r="DTM110" s="106"/>
      <c r="DTN110" s="106"/>
      <c r="DTO110" s="106"/>
      <c r="DTP110" s="106"/>
      <c r="DTQ110" s="106"/>
      <c r="DTR110" s="106"/>
      <c r="DTS110" s="106"/>
      <c r="DTT110" s="106"/>
      <c r="DTU110" s="106"/>
      <c r="DTV110" s="106"/>
      <c r="DTW110" s="106"/>
      <c r="DTX110" s="106"/>
      <c r="DTY110" s="106"/>
      <c r="DTZ110" s="106"/>
      <c r="DUA110" s="106"/>
      <c r="DUB110" s="106"/>
      <c r="DUC110" s="106"/>
      <c r="DUD110" s="106"/>
      <c r="DUE110" s="106"/>
      <c r="DUF110" s="106"/>
      <c r="DUG110" s="106"/>
      <c r="DUH110" s="106"/>
      <c r="DUI110" s="106"/>
      <c r="DUJ110" s="106"/>
      <c r="DUK110" s="106"/>
      <c r="DUL110" s="106"/>
      <c r="DUM110" s="106"/>
      <c r="DUN110" s="106"/>
      <c r="DUO110" s="106"/>
      <c r="DUP110" s="106"/>
      <c r="DUQ110" s="106"/>
      <c r="DUR110" s="106"/>
      <c r="DUS110" s="106"/>
      <c r="DUT110" s="106"/>
      <c r="DUU110" s="106"/>
      <c r="DUV110" s="106"/>
      <c r="DUW110" s="106"/>
      <c r="DUX110" s="106"/>
      <c r="DUY110" s="106"/>
      <c r="DUZ110" s="106"/>
      <c r="DVA110" s="106"/>
      <c r="DVB110" s="106"/>
      <c r="DVC110" s="106"/>
      <c r="DVD110" s="106"/>
      <c r="DVE110" s="106"/>
      <c r="DVF110" s="106"/>
      <c r="DVG110" s="106"/>
      <c r="DVH110" s="106"/>
      <c r="DVI110" s="106"/>
      <c r="DVJ110" s="106"/>
      <c r="DVK110" s="106"/>
      <c r="DVL110" s="106"/>
      <c r="DVM110" s="106"/>
      <c r="DVN110" s="106"/>
      <c r="DVO110" s="106"/>
      <c r="DVP110" s="106"/>
      <c r="DVQ110" s="106"/>
      <c r="DVR110" s="106"/>
      <c r="DVS110" s="106"/>
      <c r="DVT110" s="106"/>
      <c r="DVU110" s="106"/>
      <c r="DVV110" s="106"/>
      <c r="DVW110" s="106"/>
      <c r="DVX110" s="106"/>
      <c r="DVY110" s="106"/>
      <c r="DVZ110" s="106"/>
      <c r="DWA110" s="106"/>
      <c r="DWB110" s="106"/>
      <c r="DWC110" s="106"/>
      <c r="DWD110" s="106"/>
      <c r="DWE110" s="106"/>
      <c r="DWF110" s="106"/>
      <c r="DWG110" s="106"/>
      <c r="DWH110" s="106"/>
      <c r="DWI110" s="106"/>
      <c r="DWJ110" s="106"/>
      <c r="DWK110" s="106"/>
      <c r="DWL110" s="106"/>
      <c r="DWM110" s="106"/>
      <c r="DWN110" s="106"/>
      <c r="DWO110" s="106"/>
      <c r="DWP110" s="106"/>
      <c r="DWQ110" s="106"/>
      <c r="DWR110" s="106"/>
      <c r="DWS110" s="106"/>
      <c r="DWT110" s="106"/>
      <c r="DWU110" s="106"/>
      <c r="DWV110" s="106"/>
      <c r="DWW110" s="106"/>
      <c r="DWX110" s="106"/>
      <c r="DWY110" s="106"/>
      <c r="DWZ110" s="106"/>
      <c r="DXA110" s="106"/>
      <c r="DXB110" s="106"/>
      <c r="DXC110" s="106"/>
      <c r="DXD110" s="106"/>
      <c r="DXE110" s="106"/>
      <c r="DXF110" s="106"/>
      <c r="DXG110" s="106"/>
      <c r="DXH110" s="106"/>
      <c r="DXI110" s="106"/>
      <c r="DXJ110" s="106"/>
      <c r="DXK110" s="106"/>
      <c r="DXL110" s="106"/>
      <c r="DXM110" s="106"/>
      <c r="DXN110" s="106"/>
      <c r="DXO110" s="106"/>
      <c r="DXP110" s="106"/>
      <c r="DXQ110" s="106"/>
      <c r="DXR110" s="106"/>
      <c r="DXS110" s="106"/>
      <c r="DXT110" s="106"/>
      <c r="DXU110" s="106"/>
      <c r="DXV110" s="106"/>
      <c r="DXW110" s="106"/>
      <c r="DXX110" s="106"/>
      <c r="DXY110" s="106"/>
      <c r="DXZ110" s="106"/>
      <c r="DYA110" s="106"/>
      <c r="DYB110" s="106"/>
      <c r="DYC110" s="106"/>
      <c r="DYD110" s="106"/>
      <c r="DYE110" s="106"/>
      <c r="DYF110" s="106"/>
      <c r="DYG110" s="106"/>
      <c r="DYH110" s="106"/>
      <c r="DYI110" s="106"/>
      <c r="DYJ110" s="106"/>
      <c r="DYK110" s="106"/>
      <c r="DYL110" s="106"/>
      <c r="DYM110" s="106"/>
      <c r="DYN110" s="106"/>
      <c r="DYO110" s="106"/>
      <c r="DYP110" s="106"/>
      <c r="DYQ110" s="106"/>
      <c r="DYR110" s="106"/>
      <c r="DYS110" s="106"/>
      <c r="DYT110" s="106"/>
      <c r="DYU110" s="106"/>
      <c r="DYV110" s="106"/>
      <c r="DYW110" s="106"/>
      <c r="DYX110" s="106"/>
      <c r="DYY110" s="106"/>
      <c r="DYZ110" s="106"/>
      <c r="DZA110" s="106"/>
      <c r="DZB110" s="106"/>
      <c r="DZC110" s="106"/>
      <c r="DZD110" s="106"/>
      <c r="DZE110" s="106"/>
      <c r="DZF110" s="106"/>
      <c r="DZG110" s="106"/>
      <c r="DZH110" s="106"/>
      <c r="DZI110" s="106"/>
      <c r="DZJ110" s="106"/>
      <c r="DZK110" s="106"/>
      <c r="DZL110" s="106"/>
      <c r="DZM110" s="106"/>
      <c r="DZN110" s="106"/>
      <c r="DZO110" s="106"/>
      <c r="DZP110" s="106"/>
      <c r="DZQ110" s="106"/>
      <c r="DZR110" s="106"/>
      <c r="DZS110" s="106"/>
      <c r="DZT110" s="106"/>
      <c r="DZU110" s="106"/>
      <c r="DZV110" s="106"/>
      <c r="DZW110" s="106"/>
      <c r="DZX110" s="106"/>
      <c r="DZY110" s="106"/>
      <c r="DZZ110" s="106"/>
      <c r="EAA110" s="106"/>
      <c r="EAB110" s="106"/>
      <c r="EAC110" s="106"/>
      <c r="EAD110" s="106"/>
      <c r="EAE110" s="106"/>
      <c r="EAF110" s="106"/>
      <c r="EAG110" s="106"/>
      <c r="EAH110" s="106"/>
      <c r="EAI110" s="106"/>
      <c r="EAJ110" s="106"/>
      <c r="EAK110" s="106"/>
      <c r="EAL110" s="106"/>
      <c r="EAM110" s="106"/>
      <c r="EAN110" s="106"/>
      <c r="EAO110" s="106"/>
      <c r="EAP110" s="106"/>
      <c r="EAQ110" s="106"/>
      <c r="EAR110" s="106"/>
      <c r="EAS110" s="106"/>
      <c r="EAT110" s="106"/>
      <c r="EAU110" s="106"/>
      <c r="EAV110" s="106"/>
      <c r="EAW110" s="106"/>
      <c r="EAX110" s="106"/>
      <c r="EAY110" s="106"/>
      <c r="EAZ110" s="106"/>
      <c r="EBA110" s="106"/>
      <c r="EBB110" s="106"/>
      <c r="EBC110" s="106"/>
      <c r="EBD110" s="106"/>
      <c r="EBE110" s="106"/>
      <c r="EBF110" s="106"/>
      <c r="EBG110" s="106"/>
      <c r="EBH110" s="106"/>
      <c r="EBI110" s="106"/>
      <c r="EBJ110" s="106"/>
      <c r="EBK110" s="106"/>
      <c r="EBL110" s="106"/>
      <c r="EBM110" s="106"/>
      <c r="EBN110" s="106"/>
      <c r="EBO110" s="106"/>
      <c r="EBP110" s="106"/>
      <c r="EBQ110" s="106"/>
      <c r="EBR110" s="106"/>
      <c r="EBS110" s="106"/>
      <c r="EBT110" s="106"/>
      <c r="EBU110" s="106"/>
      <c r="EBV110" s="106"/>
      <c r="EBW110" s="106"/>
      <c r="EBX110" s="106"/>
      <c r="EBY110" s="106"/>
      <c r="EBZ110" s="106"/>
      <c r="ECA110" s="106"/>
      <c r="ECB110" s="106"/>
      <c r="ECC110" s="106"/>
      <c r="ECD110" s="106"/>
      <c r="ECE110" s="106"/>
      <c r="ECF110" s="106"/>
      <c r="ECG110" s="106"/>
      <c r="ECH110" s="106"/>
      <c r="ECI110" s="106"/>
      <c r="ECJ110" s="106"/>
      <c r="ECK110" s="106"/>
      <c r="ECL110" s="106"/>
      <c r="ECM110" s="106"/>
      <c r="ECN110" s="106"/>
      <c r="ECO110" s="106"/>
      <c r="ECP110" s="106"/>
      <c r="ECQ110" s="106"/>
      <c r="ECR110" s="106"/>
      <c r="ECS110" s="106"/>
      <c r="ECT110" s="106"/>
      <c r="ECU110" s="106"/>
      <c r="ECV110" s="106"/>
      <c r="ECW110" s="106"/>
      <c r="ECX110" s="106"/>
      <c r="ECY110" s="106"/>
      <c r="ECZ110" s="106"/>
      <c r="EDA110" s="106"/>
      <c r="EDB110" s="106"/>
      <c r="EDC110" s="106"/>
      <c r="EDD110" s="106"/>
      <c r="EDE110" s="106"/>
      <c r="EDF110" s="106"/>
      <c r="EDG110" s="106"/>
      <c r="EDH110" s="106"/>
      <c r="EDI110" s="106"/>
      <c r="EDJ110" s="106"/>
      <c r="EDK110" s="106"/>
      <c r="EDL110" s="106"/>
      <c r="EDM110" s="106"/>
      <c r="EDN110" s="106"/>
      <c r="EDO110" s="106"/>
      <c r="EDP110" s="106"/>
      <c r="EDQ110" s="106"/>
      <c r="EDR110" s="106"/>
      <c r="EDS110" s="106"/>
      <c r="EDT110" s="106"/>
      <c r="EDU110" s="106"/>
      <c r="EDV110" s="106"/>
      <c r="EDW110" s="106"/>
      <c r="EDX110" s="106"/>
      <c r="EDY110" s="106"/>
      <c r="EDZ110" s="106"/>
      <c r="EEA110" s="106"/>
      <c r="EEB110" s="106"/>
      <c r="EEC110" s="106"/>
      <c r="EED110" s="106"/>
      <c r="EEE110" s="106"/>
      <c r="EEF110" s="106"/>
      <c r="EEG110" s="106"/>
      <c r="EEH110" s="106"/>
      <c r="EEI110" s="106"/>
      <c r="EEJ110" s="106"/>
      <c r="EEK110" s="106"/>
      <c r="EEL110" s="106"/>
      <c r="EEM110" s="106"/>
      <c r="EEN110" s="106"/>
      <c r="EEO110" s="106"/>
      <c r="EEP110" s="106"/>
      <c r="EEQ110" s="106"/>
      <c r="EER110" s="106"/>
      <c r="EES110" s="106"/>
      <c r="EET110" s="106"/>
      <c r="EEU110" s="106"/>
      <c r="EEV110" s="106"/>
      <c r="EEW110" s="106"/>
      <c r="EEX110" s="106"/>
      <c r="EEY110" s="106"/>
      <c r="EEZ110" s="106"/>
      <c r="EFA110" s="106"/>
      <c r="EFB110" s="106"/>
      <c r="EFC110" s="106"/>
      <c r="EFD110" s="106"/>
      <c r="EFE110" s="106"/>
      <c r="EFF110" s="106"/>
      <c r="EFG110" s="106"/>
      <c r="EFH110" s="106"/>
      <c r="EFI110" s="106"/>
      <c r="EFJ110" s="106"/>
      <c r="EFK110" s="106"/>
      <c r="EFL110" s="106"/>
      <c r="EFM110" s="106"/>
      <c r="EFN110" s="106"/>
      <c r="EFO110" s="106"/>
      <c r="EFP110" s="106"/>
      <c r="EFQ110" s="106"/>
      <c r="EFR110" s="106"/>
      <c r="EFS110" s="106"/>
      <c r="EFT110" s="106"/>
      <c r="EFU110" s="106"/>
      <c r="EFV110" s="106"/>
      <c r="EFW110" s="106"/>
      <c r="EFX110" s="106"/>
      <c r="EFY110" s="106"/>
      <c r="EFZ110" s="106"/>
      <c r="EGA110" s="106"/>
      <c r="EGB110" s="106"/>
      <c r="EGC110" s="106"/>
      <c r="EGD110" s="106"/>
      <c r="EGE110" s="106"/>
      <c r="EGF110" s="106"/>
      <c r="EGG110" s="106"/>
      <c r="EGH110" s="106"/>
      <c r="EGI110" s="106"/>
      <c r="EGJ110" s="106"/>
      <c r="EGK110" s="106"/>
      <c r="EGL110" s="106"/>
      <c r="EGM110" s="106"/>
      <c r="EGN110" s="106"/>
      <c r="EGO110" s="106"/>
      <c r="EGP110" s="106"/>
      <c r="EGQ110" s="106"/>
      <c r="EGR110" s="106"/>
      <c r="EGS110" s="106"/>
      <c r="EGT110" s="106"/>
      <c r="EGU110" s="106"/>
      <c r="EGV110" s="106"/>
      <c r="EGW110" s="106"/>
      <c r="EGX110" s="106"/>
      <c r="EGY110" s="106"/>
      <c r="EGZ110" s="106"/>
      <c r="EHA110" s="106"/>
      <c r="EHB110" s="106"/>
      <c r="EHC110" s="106"/>
      <c r="EHD110" s="106"/>
      <c r="EHE110" s="106"/>
      <c r="EHF110" s="106"/>
      <c r="EHG110" s="106"/>
      <c r="EHH110" s="106"/>
      <c r="EHI110" s="106"/>
      <c r="EHJ110" s="106"/>
      <c r="EHK110" s="106"/>
      <c r="EHL110" s="106"/>
      <c r="EHM110" s="106"/>
      <c r="EHN110" s="106"/>
      <c r="EHO110" s="106"/>
      <c r="EHP110" s="106"/>
      <c r="EHQ110" s="106"/>
      <c r="EHR110" s="106"/>
      <c r="EHS110" s="106"/>
      <c r="EHT110" s="106"/>
      <c r="EHU110" s="106"/>
      <c r="EHV110" s="106"/>
      <c r="EHW110" s="106"/>
      <c r="EHX110" s="106"/>
      <c r="EHY110" s="106"/>
      <c r="EHZ110" s="106"/>
      <c r="EIA110" s="106"/>
      <c r="EIB110" s="106"/>
      <c r="EIC110" s="106"/>
      <c r="EID110" s="106"/>
      <c r="EIE110" s="106"/>
      <c r="EIF110" s="106"/>
      <c r="EIG110" s="106"/>
      <c r="EIH110" s="106"/>
      <c r="EII110" s="106"/>
      <c r="EIJ110" s="106"/>
      <c r="EIK110" s="106"/>
      <c r="EIL110" s="106"/>
      <c r="EIM110" s="106"/>
      <c r="EIN110" s="106"/>
      <c r="EIO110" s="106"/>
      <c r="EIP110" s="106"/>
      <c r="EIQ110" s="106"/>
      <c r="EIR110" s="106"/>
      <c r="EIS110" s="106"/>
      <c r="EIT110" s="106"/>
      <c r="EIU110" s="106"/>
      <c r="EIV110" s="106"/>
      <c r="EIW110" s="106"/>
      <c r="EIX110" s="106"/>
      <c r="EIY110" s="106"/>
      <c r="EIZ110" s="106"/>
      <c r="EJA110" s="106"/>
      <c r="EJB110" s="106"/>
      <c r="EJC110" s="106"/>
      <c r="EJD110" s="106"/>
      <c r="EJE110" s="106"/>
      <c r="EJF110" s="106"/>
      <c r="EJG110" s="106"/>
      <c r="EJH110" s="106"/>
      <c r="EJI110" s="106"/>
      <c r="EJJ110" s="106"/>
      <c r="EJK110" s="106"/>
      <c r="EJL110" s="106"/>
      <c r="EJM110" s="106"/>
      <c r="EJN110" s="106"/>
      <c r="EJO110" s="106"/>
      <c r="EJP110" s="106"/>
      <c r="EJQ110" s="106"/>
      <c r="EJR110" s="106"/>
      <c r="EJS110" s="106"/>
      <c r="EJT110" s="106"/>
      <c r="EJU110" s="106"/>
      <c r="EJV110" s="106"/>
      <c r="EJW110" s="106"/>
      <c r="EJX110" s="106"/>
      <c r="EJY110" s="106"/>
      <c r="EJZ110" s="106"/>
      <c r="EKA110" s="106"/>
      <c r="EKB110" s="106"/>
      <c r="EKC110" s="106"/>
      <c r="EKD110" s="106"/>
      <c r="EKE110" s="106"/>
      <c r="EKF110" s="106"/>
      <c r="EKG110" s="106"/>
      <c r="EKH110" s="106"/>
      <c r="EKI110" s="106"/>
      <c r="EKJ110" s="106"/>
      <c r="EKK110" s="106"/>
      <c r="EKL110" s="106"/>
      <c r="EKM110" s="106"/>
      <c r="EKN110" s="106"/>
      <c r="EKO110" s="106"/>
      <c r="EKP110" s="106"/>
      <c r="EKQ110" s="106"/>
      <c r="EKR110" s="106"/>
      <c r="EKS110" s="106"/>
      <c r="EKT110" s="106"/>
      <c r="EKU110" s="106"/>
      <c r="EKV110" s="106"/>
      <c r="EKW110" s="106"/>
      <c r="EKX110" s="106"/>
      <c r="EKY110" s="106"/>
      <c r="EKZ110" s="106"/>
      <c r="ELA110" s="106"/>
      <c r="ELB110" s="106"/>
      <c r="ELC110" s="106"/>
      <c r="ELD110" s="106"/>
      <c r="ELE110" s="106"/>
      <c r="ELF110" s="106"/>
      <c r="ELG110" s="106"/>
      <c r="ELH110" s="106"/>
      <c r="ELI110" s="106"/>
      <c r="ELJ110" s="106"/>
      <c r="ELK110" s="106"/>
      <c r="ELL110" s="106"/>
      <c r="ELM110" s="106"/>
      <c r="ELN110" s="106"/>
      <c r="ELO110" s="106"/>
      <c r="ELP110" s="106"/>
      <c r="ELQ110" s="106"/>
      <c r="ELR110" s="106"/>
      <c r="ELS110" s="106"/>
      <c r="ELT110" s="106"/>
      <c r="ELU110" s="106"/>
      <c r="ELV110" s="106"/>
      <c r="ELW110" s="106"/>
      <c r="ELX110" s="106"/>
      <c r="ELY110" s="106"/>
      <c r="ELZ110" s="106"/>
      <c r="EMA110" s="106"/>
      <c r="EMB110" s="106"/>
      <c r="EMC110" s="106"/>
      <c r="EMD110" s="106"/>
      <c r="EME110" s="106"/>
      <c r="EMF110" s="106"/>
      <c r="EMG110" s="106"/>
      <c r="EMH110" s="106"/>
      <c r="EMI110" s="106"/>
      <c r="EMJ110" s="106"/>
      <c r="EMK110" s="106"/>
      <c r="EML110" s="106"/>
      <c r="EMM110" s="106"/>
      <c r="EMN110" s="106"/>
      <c r="EMO110" s="106"/>
      <c r="EMP110" s="106"/>
      <c r="EMQ110" s="106"/>
      <c r="EMR110" s="106"/>
      <c r="EMS110" s="106"/>
      <c r="EMT110" s="106"/>
      <c r="EMU110" s="106"/>
      <c r="EMV110" s="106"/>
      <c r="EMW110" s="106"/>
      <c r="EMX110" s="106"/>
      <c r="EMY110" s="106"/>
      <c r="EMZ110" s="106"/>
      <c r="ENA110" s="106"/>
      <c r="ENB110" s="106"/>
      <c r="ENC110" s="106"/>
      <c r="END110" s="106"/>
      <c r="ENE110" s="106"/>
      <c r="ENF110" s="106"/>
      <c r="ENG110" s="106"/>
      <c r="ENH110" s="106"/>
      <c r="ENI110" s="106"/>
      <c r="ENJ110" s="106"/>
      <c r="ENK110" s="106"/>
      <c r="ENL110" s="106"/>
      <c r="ENM110" s="106"/>
      <c r="ENN110" s="106"/>
      <c r="ENO110" s="106"/>
      <c r="ENP110" s="106"/>
      <c r="ENQ110" s="106"/>
      <c r="ENR110" s="106"/>
      <c r="ENS110" s="106"/>
      <c r="ENT110" s="106"/>
      <c r="ENU110" s="106"/>
      <c r="ENV110" s="106"/>
      <c r="ENW110" s="106"/>
      <c r="ENX110" s="106"/>
      <c r="ENY110" s="106"/>
      <c r="ENZ110" s="106"/>
      <c r="EOA110" s="106"/>
      <c r="EOB110" s="106"/>
      <c r="EOC110" s="106"/>
      <c r="EOD110" s="106"/>
      <c r="EOE110" s="106"/>
      <c r="EOF110" s="106"/>
      <c r="EOG110" s="106"/>
      <c r="EOH110" s="106"/>
      <c r="EOI110" s="106"/>
      <c r="EOJ110" s="106"/>
      <c r="EOK110" s="106"/>
      <c r="EOL110" s="106"/>
      <c r="EOM110" s="106"/>
      <c r="EON110" s="106"/>
      <c r="EOO110" s="106"/>
      <c r="EOP110" s="106"/>
      <c r="EOQ110" s="106"/>
      <c r="EOR110" s="106"/>
      <c r="EOS110" s="106"/>
      <c r="EOT110" s="106"/>
      <c r="EOU110" s="106"/>
      <c r="EOV110" s="106"/>
      <c r="EOW110" s="106"/>
      <c r="EOX110" s="106"/>
      <c r="EOY110" s="106"/>
      <c r="EOZ110" s="106"/>
      <c r="EPA110" s="106"/>
      <c r="EPB110" s="106"/>
      <c r="EPC110" s="106"/>
      <c r="EPD110" s="106"/>
      <c r="EPE110" s="106"/>
      <c r="EPF110" s="106"/>
      <c r="EPG110" s="106"/>
      <c r="EPH110" s="106"/>
      <c r="EPI110" s="106"/>
      <c r="EPJ110" s="106"/>
      <c r="EPK110" s="106"/>
      <c r="EPL110" s="106"/>
      <c r="EPM110" s="106"/>
      <c r="EPN110" s="106"/>
      <c r="EPO110" s="106"/>
      <c r="EPP110" s="106"/>
      <c r="EPQ110" s="106"/>
      <c r="EPR110" s="106"/>
      <c r="EPS110" s="106"/>
      <c r="EPT110" s="106"/>
      <c r="EPU110" s="106"/>
      <c r="EPV110" s="106"/>
      <c r="EPW110" s="106"/>
      <c r="EPX110" s="106"/>
      <c r="EPY110" s="106"/>
      <c r="EPZ110" s="106"/>
      <c r="EQA110" s="106"/>
      <c r="EQB110" s="106"/>
      <c r="EQC110" s="106"/>
      <c r="EQD110" s="106"/>
      <c r="EQE110" s="106"/>
      <c r="EQF110" s="106"/>
      <c r="EQG110" s="106"/>
      <c r="EQH110" s="106"/>
      <c r="EQI110" s="106"/>
      <c r="EQJ110" s="106"/>
      <c r="EQK110" s="106"/>
      <c r="EQL110" s="106"/>
      <c r="EQM110" s="106"/>
      <c r="EQN110" s="106"/>
      <c r="EQO110" s="106"/>
      <c r="EQP110" s="106"/>
      <c r="EQQ110" s="106"/>
      <c r="EQR110" s="106"/>
      <c r="EQS110" s="106"/>
      <c r="EQT110" s="106"/>
      <c r="EQU110" s="106"/>
      <c r="EQV110" s="106"/>
      <c r="EQW110" s="106"/>
      <c r="EQX110" s="106"/>
      <c r="EQY110" s="106"/>
      <c r="EQZ110" s="106"/>
      <c r="ERA110" s="106"/>
      <c r="ERB110" s="106"/>
      <c r="ERC110" s="106"/>
      <c r="ERD110" s="106"/>
      <c r="ERE110" s="106"/>
      <c r="ERF110" s="106"/>
      <c r="ERG110" s="106"/>
      <c r="ERH110" s="106"/>
      <c r="ERI110" s="106"/>
      <c r="ERJ110" s="106"/>
      <c r="ERK110" s="106"/>
      <c r="ERL110" s="106"/>
      <c r="ERM110" s="106"/>
      <c r="ERN110" s="106"/>
      <c r="ERO110" s="106"/>
      <c r="ERP110" s="106"/>
      <c r="ERQ110" s="106"/>
      <c r="ERR110" s="106"/>
      <c r="ERS110" s="106"/>
      <c r="ERT110" s="106"/>
      <c r="ERU110" s="106"/>
      <c r="ERV110" s="106"/>
      <c r="ERW110" s="106"/>
      <c r="ERX110" s="106"/>
      <c r="ERY110" s="106"/>
      <c r="ERZ110" s="106"/>
      <c r="ESA110" s="106"/>
      <c r="ESB110" s="106"/>
      <c r="ESC110" s="106"/>
      <c r="ESD110" s="106"/>
      <c r="ESE110" s="106"/>
      <c r="ESF110" s="106"/>
      <c r="ESG110" s="106"/>
      <c r="ESH110" s="106"/>
      <c r="ESI110" s="106"/>
      <c r="ESJ110" s="106"/>
      <c r="ESK110" s="106"/>
      <c r="ESL110" s="106"/>
      <c r="ESM110" s="106"/>
      <c r="ESN110" s="106"/>
      <c r="ESO110" s="106"/>
      <c r="ESP110" s="106"/>
      <c r="ESQ110" s="106"/>
      <c r="ESR110" s="106"/>
      <c r="ESS110" s="106"/>
      <c r="EST110" s="106"/>
      <c r="ESU110" s="106"/>
      <c r="ESV110" s="106"/>
      <c r="ESW110" s="106"/>
      <c r="ESX110" s="106"/>
      <c r="ESY110" s="106"/>
      <c r="ESZ110" s="106"/>
      <c r="ETA110" s="106"/>
      <c r="ETB110" s="106"/>
      <c r="ETC110" s="106"/>
      <c r="ETD110" s="106"/>
      <c r="ETE110" s="106"/>
      <c r="ETF110" s="106"/>
      <c r="ETG110" s="106"/>
      <c r="ETH110" s="106"/>
      <c r="ETI110" s="106"/>
      <c r="ETJ110" s="106"/>
      <c r="ETK110" s="106"/>
      <c r="ETL110" s="106"/>
      <c r="ETM110" s="106"/>
      <c r="ETN110" s="106"/>
      <c r="ETO110" s="106"/>
      <c r="ETP110" s="106"/>
      <c r="ETQ110" s="106"/>
      <c r="ETR110" s="106"/>
      <c r="ETS110" s="106"/>
      <c r="ETT110" s="106"/>
      <c r="ETU110" s="106"/>
      <c r="ETV110" s="106"/>
      <c r="ETW110" s="106"/>
      <c r="ETX110" s="106"/>
      <c r="ETY110" s="106"/>
      <c r="ETZ110" s="106"/>
      <c r="EUA110" s="106"/>
      <c r="EUB110" s="106"/>
      <c r="EUC110" s="106"/>
      <c r="EUD110" s="106"/>
      <c r="EUE110" s="106"/>
      <c r="EUF110" s="106"/>
      <c r="EUG110" s="106"/>
      <c r="EUH110" s="106"/>
      <c r="EUI110" s="106"/>
      <c r="EUJ110" s="106"/>
      <c r="EUK110" s="106"/>
      <c r="EUL110" s="106"/>
      <c r="EUM110" s="106"/>
      <c r="EUN110" s="106"/>
      <c r="EUO110" s="106"/>
      <c r="EUP110" s="106"/>
      <c r="EUQ110" s="106"/>
      <c r="EUR110" s="106"/>
      <c r="EUS110" s="106"/>
      <c r="EUT110" s="106"/>
      <c r="EUU110" s="106"/>
      <c r="EUV110" s="106"/>
      <c r="EUW110" s="106"/>
      <c r="EUX110" s="106"/>
      <c r="EUY110" s="106"/>
      <c r="EUZ110" s="106"/>
      <c r="EVA110" s="106"/>
      <c r="EVB110" s="106"/>
      <c r="EVC110" s="106"/>
      <c r="EVD110" s="106"/>
      <c r="EVE110" s="106"/>
      <c r="EVF110" s="106"/>
      <c r="EVG110" s="106"/>
      <c r="EVH110" s="106"/>
      <c r="EVI110" s="106"/>
      <c r="EVJ110" s="106"/>
      <c r="EVK110" s="106"/>
      <c r="EVL110" s="106"/>
      <c r="EVM110" s="106"/>
      <c r="EVN110" s="106"/>
      <c r="EVO110" s="106"/>
      <c r="EVP110" s="106"/>
      <c r="EVQ110" s="106"/>
      <c r="EVR110" s="106"/>
      <c r="EVS110" s="106"/>
      <c r="EVT110" s="106"/>
      <c r="EVU110" s="106"/>
      <c r="EVV110" s="106"/>
      <c r="EVW110" s="106"/>
      <c r="EVX110" s="106"/>
      <c r="EVY110" s="106"/>
      <c r="EVZ110" s="106"/>
      <c r="EWA110" s="106"/>
      <c r="EWB110" s="106"/>
      <c r="EWC110" s="106"/>
      <c r="EWD110" s="106"/>
      <c r="EWE110" s="106"/>
      <c r="EWF110" s="106"/>
      <c r="EWG110" s="106"/>
      <c r="EWH110" s="106"/>
      <c r="EWI110" s="106"/>
      <c r="EWJ110" s="106"/>
      <c r="EWK110" s="106"/>
      <c r="EWL110" s="106"/>
      <c r="EWM110" s="106"/>
      <c r="EWN110" s="106"/>
      <c r="EWO110" s="106"/>
      <c r="EWP110" s="106"/>
      <c r="EWQ110" s="106"/>
      <c r="EWR110" s="106"/>
      <c r="EWS110" s="106"/>
      <c r="EWT110" s="106"/>
      <c r="EWU110" s="106"/>
      <c r="EWV110" s="106"/>
      <c r="EWW110" s="106"/>
      <c r="EWX110" s="106"/>
      <c r="EWY110" s="106"/>
      <c r="EWZ110" s="106"/>
      <c r="EXA110" s="106"/>
      <c r="EXB110" s="106"/>
      <c r="EXC110" s="106"/>
      <c r="EXD110" s="106"/>
      <c r="EXE110" s="106"/>
      <c r="EXF110" s="106"/>
      <c r="EXG110" s="106"/>
      <c r="EXH110" s="106"/>
      <c r="EXI110" s="106"/>
      <c r="EXJ110" s="106"/>
      <c r="EXK110" s="106"/>
      <c r="EXL110" s="106"/>
      <c r="EXM110" s="106"/>
      <c r="EXN110" s="106"/>
      <c r="EXO110" s="106"/>
      <c r="EXP110" s="106"/>
      <c r="EXQ110" s="106"/>
      <c r="EXR110" s="106"/>
      <c r="EXS110" s="106"/>
      <c r="EXT110" s="106"/>
      <c r="EXU110" s="106"/>
      <c r="EXV110" s="106"/>
      <c r="EXW110" s="106"/>
      <c r="EXX110" s="106"/>
      <c r="EXY110" s="106"/>
      <c r="EXZ110" s="106"/>
      <c r="EYA110" s="106"/>
      <c r="EYB110" s="106"/>
      <c r="EYC110" s="106"/>
      <c r="EYD110" s="106"/>
      <c r="EYE110" s="106"/>
      <c r="EYF110" s="106"/>
      <c r="EYG110" s="106"/>
      <c r="EYH110" s="106"/>
      <c r="EYI110" s="106"/>
      <c r="EYJ110" s="106"/>
      <c r="EYK110" s="106"/>
      <c r="EYL110" s="106"/>
      <c r="EYM110" s="106"/>
      <c r="EYN110" s="106"/>
      <c r="EYO110" s="106"/>
      <c r="EYP110" s="106"/>
      <c r="EYQ110" s="106"/>
      <c r="EYR110" s="106"/>
      <c r="EYS110" s="106"/>
      <c r="EYT110" s="106"/>
      <c r="EYU110" s="106"/>
      <c r="EYV110" s="106"/>
      <c r="EYW110" s="106"/>
      <c r="EYX110" s="106"/>
      <c r="EYY110" s="106"/>
      <c r="EYZ110" s="106"/>
      <c r="EZA110" s="106"/>
      <c r="EZB110" s="106"/>
      <c r="EZC110" s="106"/>
      <c r="EZD110" s="106"/>
      <c r="EZE110" s="106"/>
      <c r="EZF110" s="106"/>
      <c r="EZG110" s="106"/>
      <c r="EZH110" s="106"/>
      <c r="EZI110" s="106"/>
      <c r="EZJ110" s="106"/>
      <c r="EZK110" s="106"/>
      <c r="EZL110" s="106"/>
      <c r="EZM110" s="106"/>
      <c r="EZN110" s="106"/>
      <c r="EZO110" s="106"/>
      <c r="EZP110" s="106"/>
      <c r="EZQ110" s="106"/>
      <c r="EZR110" s="106"/>
      <c r="EZS110" s="106"/>
      <c r="EZT110" s="106"/>
      <c r="EZU110" s="106"/>
      <c r="EZV110" s="106"/>
      <c r="EZW110" s="106"/>
      <c r="EZX110" s="106"/>
      <c r="EZY110" s="106"/>
      <c r="EZZ110" s="106"/>
      <c r="FAA110" s="106"/>
      <c r="FAB110" s="106"/>
      <c r="FAC110" s="106"/>
      <c r="FAD110" s="106"/>
      <c r="FAE110" s="106"/>
      <c r="FAF110" s="106"/>
      <c r="FAG110" s="106"/>
      <c r="FAH110" s="106"/>
      <c r="FAI110" s="106"/>
      <c r="FAJ110" s="106"/>
      <c r="FAK110" s="106"/>
      <c r="FAL110" s="106"/>
      <c r="FAM110" s="106"/>
      <c r="FAN110" s="106"/>
      <c r="FAO110" s="106"/>
      <c r="FAP110" s="106"/>
      <c r="FAQ110" s="106"/>
      <c r="FAR110" s="106"/>
      <c r="FAS110" s="106"/>
      <c r="FAT110" s="106"/>
      <c r="FAU110" s="106"/>
      <c r="FAV110" s="106"/>
      <c r="FAW110" s="106"/>
      <c r="FAX110" s="106"/>
      <c r="FAY110" s="106"/>
      <c r="FAZ110" s="106"/>
      <c r="FBA110" s="106"/>
      <c r="FBB110" s="106"/>
      <c r="FBC110" s="106"/>
      <c r="FBD110" s="106"/>
      <c r="FBE110" s="106"/>
      <c r="FBF110" s="106"/>
      <c r="FBG110" s="106"/>
      <c r="FBH110" s="106"/>
      <c r="FBI110" s="106"/>
      <c r="FBJ110" s="106"/>
      <c r="FBK110" s="106"/>
      <c r="FBL110" s="106"/>
      <c r="FBM110" s="106"/>
      <c r="FBN110" s="106"/>
      <c r="FBO110" s="106"/>
      <c r="FBP110" s="106"/>
      <c r="FBQ110" s="106"/>
      <c r="FBR110" s="106"/>
      <c r="FBS110" s="106"/>
      <c r="FBT110" s="106"/>
      <c r="FBU110" s="106"/>
      <c r="FBV110" s="106"/>
      <c r="FBW110" s="106"/>
      <c r="FBX110" s="106"/>
      <c r="FBY110" s="106"/>
      <c r="FBZ110" s="106"/>
      <c r="FCA110" s="106"/>
      <c r="FCB110" s="106"/>
      <c r="FCC110" s="106"/>
      <c r="FCD110" s="106"/>
      <c r="FCE110" s="106"/>
      <c r="FCF110" s="106"/>
      <c r="FCG110" s="106"/>
      <c r="FCH110" s="106"/>
      <c r="FCI110" s="106"/>
      <c r="FCJ110" s="106"/>
      <c r="FCK110" s="106"/>
      <c r="FCL110" s="106"/>
      <c r="FCM110" s="106"/>
      <c r="FCN110" s="106"/>
      <c r="FCO110" s="106"/>
      <c r="FCP110" s="106"/>
      <c r="FCQ110" s="106"/>
      <c r="FCR110" s="106"/>
      <c r="FCS110" s="106"/>
      <c r="FCT110" s="106"/>
      <c r="FCU110" s="106"/>
      <c r="FCV110" s="106"/>
      <c r="FCW110" s="106"/>
      <c r="FCX110" s="106"/>
      <c r="FCY110" s="106"/>
      <c r="FCZ110" s="106"/>
      <c r="FDA110" s="106"/>
      <c r="FDB110" s="106"/>
      <c r="FDC110" s="106"/>
      <c r="FDD110" s="106"/>
      <c r="FDE110" s="106"/>
      <c r="FDF110" s="106"/>
      <c r="FDG110" s="106"/>
      <c r="FDH110" s="106"/>
      <c r="FDI110" s="106"/>
      <c r="FDJ110" s="106"/>
      <c r="FDK110" s="106"/>
      <c r="FDL110" s="106"/>
      <c r="FDM110" s="106"/>
      <c r="FDN110" s="106"/>
      <c r="FDO110" s="106"/>
      <c r="FDP110" s="106"/>
      <c r="FDQ110" s="106"/>
      <c r="FDR110" s="106"/>
      <c r="FDS110" s="106"/>
      <c r="FDT110" s="106"/>
      <c r="FDU110" s="106"/>
      <c r="FDV110" s="106"/>
      <c r="FDW110" s="106"/>
      <c r="FDX110" s="106"/>
      <c r="FDY110" s="106"/>
      <c r="FDZ110" s="106"/>
      <c r="FEA110" s="106"/>
      <c r="FEB110" s="106"/>
      <c r="FEC110" s="106"/>
      <c r="FED110" s="106"/>
      <c r="FEE110" s="106"/>
      <c r="FEF110" s="106"/>
      <c r="FEG110" s="106"/>
      <c r="FEH110" s="106"/>
      <c r="FEI110" s="106"/>
      <c r="FEJ110" s="106"/>
      <c r="FEK110" s="106"/>
      <c r="FEL110" s="106"/>
      <c r="FEM110" s="106"/>
      <c r="FEN110" s="106"/>
      <c r="FEO110" s="106"/>
      <c r="FEP110" s="106"/>
      <c r="FEQ110" s="106"/>
      <c r="FER110" s="106"/>
      <c r="FES110" s="106"/>
      <c r="FET110" s="106"/>
      <c r="FEU110" s="106"/>
      <c r="FEV110" s="106"/>
      <c r="FEW110" s="106"/>
      <c r="FEX110" s="106"/>
      <c r="FEY110" s="106"/>
      <c r="FEZ110" s="106"/>
      <c r="FFA110" s="106"/>
      <c r="FFB110" s="106"/>
      <c r="FFC110" s="106"/>
      <c r="FFD110" s="106"/>
      <c r="FFE110" s="106"/>
      <c r="FFF110" s="106"/>
      <c r="FFG110" s="106"/>
      <c r="FFH110" s="106"/>
      <c r="FFI110" s="106"/>
      <c r="FFJ110" s="106"/>
      <c r="FFK110" s="106"/>
      <c r="FFL110" s="106"/>
      <c r="FFM110" s="106"/>
      <c r="FFN110" s="106"/>
      <c r="FFO110" s="106"/>
      <c r="FFP110" s="106"/>
      <c r="FFQ110" s="106"/>
      <c r="FFR110" s="106"/>
      <c r="FFS110" s="106"/>
      <c r="FFT110" s="106"/>
      <c r="FFU110" s="106"/>
      <c r="FFV110" s="106"/>
      <c r="FFW110" s="106"/>
      <c r="FFX110" s="106"/>
      <c r="FFY110" s="106"/>
      <c r="FFZ110" s="106"/>
      <c r="FGA110" s="106"/>
      <c r="FGB110" s="106"/>
      <c r="FGC110" s="106"/>
      <c r="FGD110" s="106"/>
      <c r="FGE110" s="106"/>
      <c r="FGF110" s="106"/>
      <c r="FGG110" s="106"/>
      <c r="FGH110" s="106"/>
      <c r="FGI110" s="106"/>
      <c r="FGJ110" s="106"/>
      <c r="FGK110" s="106"/>
      <c r="FGL110" s="106"/>
      <c r="FGM110" s="106"/>
      <c r="FGN110" s="106"/>
      <c r="FGO110" s="106"/>
      <c r="FGP110" s="106"/>
      <c r="FGQ110" s="106"/>
      <c r="FGR110" s="106"/>
      <c r="FGS110" s="106"/>
      <c r="FGT110" s="106"/>
      <c r="FGU110" s="106"/>
      <c r="FGV110" s="106"/>
      <c r="FGW110" s="106"/>
      <c r="FGX110" s="106"/>
      <c r="FGY110" s="106"/>
      <c r="FGZ110" s="106"/>
      <c r="FHA110" s="106"/>
      <c r="FHB110" s="106"/>
      <c r="FHC110" s="106"/>
      <c r="FHD110" s="106"/>
      <c r="FHE110" s="106"/>
      <c r="FHF110" s="106"/>
      <c r="FHG110" s="106"/>
      <c r="FHH110" s="106"/>
      <c r="FHI110" s="106"/>
      <c r="FHJ110" s="106"/>
      <c r="FHK110" s="106"/>
      <c r="FHL110" s="106"/>
      <c r="FHM110" s="106"/>
      <c r="FHN110" s="106"/>
      <c r="FHO110" s="106"/>
      <c r="FHP110" s="106"/>
      <c r="FHQ110" s="106"/>
      <c r="FHR110" s="106"/>
      <c r="FHS110" s="106"/>
      <c r="FHT110" s="106"/>
      <c r="FHU110" s="106"/>
      <c r="FHV110" s="106"/>
      <c r="FHW110" s="106"/>
      <c r="FHX110" s="106"/>
      <c r="FHY110" s="106"/>
      <c r="FHZ110" s="106"/>
      <c r="FIA110" s="106"/>
      <c r="FIB110" s="106"/>
      <c r="FIC110" s="106"/>
      <c r="FID110" s="106"/>
      <c r="FIE110" s="106"/>
      <c r="FIF110" s="106"/>
      <c r="FIG110" s="106"/>
      <c r="FIH110" s="106"/>
      <c r="FII110" s="106"/>
      <c r="FIJ110" s="106"/>
      <c r="FIK110" s="106"/>
      <c r="FIL110" s="106"/>
      <c r="FIM110" s="106"/>
      <c r="FIN110" s="106"/>
      <c r="FIO110" s="106"/>
      <c r="FIP110" s="106"/>
      <c r="FIQ110" s="106"/>
      <c r="FIR110" s="106"/>
      <c r="FIS110" s="106"/>
      <c r="FIT110" s="106"/>
      <c r="FIU110" s="106"/>
      <c r="FIV110" s="106"/>
      <c r="FIW110" s="106"/>
      <c r="FIX110" s="106"/>
      <c r="FIY110" s="106"/>
      <c r="FIZ110" s="106"/>
      <c r="FJA110" s="106"/>
      <c r="FJB110" s="106"/>
      <c r="FJC110" s="106"/>
      <c r="FJD110" s="106"/>
      <c r="FJE110" s="106"/>
      <c r="FJF110" s="106"/>
      <c r="FJG110" s="106"/>
      <c r="FJH110" s="106"/>
      <c r="FJI110" s="106"/>
      <c r="FJJ110" s="106"/>
      <c r="FJK110" s="106"/>
      <c r="FJL110" s="106"/>
      <c r="FJM110" s="106"/>
      <c r="FJN110" s="106"/>
      <c r="FJO110" s="106"/>
      <c r="FJP110" s="106"/>
      <c r="FJQ110" s="106"/>
      <c r="FJR110" s="106"/>
      <c r="FJS110" s="106"/>
      <c r="FJT110" s="106"/>
      <c r="FJU110" s="106"/>
      <c r="FJV110" s="106"/>
      <c r="FJW110" s="106"/>
      <c r="FJX110" s="106"/>
      <c r="FJY110" s="106"/>
      <c r="FJZ110" s="106"/>
      <c r="FKA110" s="106"/>
      <c r="FKB110" s="106"/>
      <c r="FKC110" s="106"/>
      <c r="FKD110" s="106"/>
      <c r="FKE110" s="106"/>
      <c r="FKF110" s="106"/>
      <c r="FKG110" s="106"/>
      <c r="FKH110" s="106"/>
      <c r="FKI110" s="106"/>
      <c r="FKJ110" s="106"/>
      <c r="FKK110" s="106"/>
      <c r="FKL110" s="106"/>
      <c r="FKM110" s="106"/>
      <c r="FKN110" s="106"/>
      <c r="FKO110" s="106"/>
      <c r="FKP110" s="106"/>
      <c r="FKQ110" s="106"/>
      <c r="FKR110" s="106"/>
      <c r="FKS110" s="106"/>
      <c r="FKT110" s="106"/>
      <c r="FKU110" s="106"/>
      <c r="FKV110" s="106"/>
      <c r="FKW110" s="106"/>
      <c r="FKX110" s="106"/>
      <c r="FKY110" s="106"/>
      <c r="FKZ110" s="106"/>
      <c r="FLA110" s="106"/>
      <c r="FLB110" s="106"/>
      <c r="FLC110" s="106"/>
      <c r="FLD110" s="106"/>
      <c r="FLE110" s="106"/>
      <c r="FLF110" s="106"/>
      <c r="FLG110" s="106"/>
      <c r="FLH110" s="106"/>
      <c r="FLI110" s="106"/>
      <c r="FLJ110" s="106"/>
      <c r="FLK110" s="106"/>
      <c r="FLL110" s="106"/>
      <c r="FLM110" s="106"/>
      <c r="FLN110" s="106"/>
      <c r="FLO110" s="106"/>
      <c r="FLP110" s="106"/>
      <c r="FLQ110" s="106"/>
      <c r="FLR110" s="106"/>
      <c r="FLS110" s="106"/>
      <c r="FLT110" s="106"/>
      <c r="FLU110" s="106"/>
      <c r="FLV110" s="106"/>
      <c r="FLW110" s="106"/>
      <c r="FLX110" s="106"/>
      <c r="FLY110" s="106"/>
      <c r="FLZ110" s="106"/>
      <c r="FMA110" s="106"/>
      <c r="FMB110" s="106"/>
      <c r="FMC110" s="106"/>
      <c r="FMD110" s="106"/>
      <c r="FME110" s="106"/>
      <c r="FMF110" s="106"/>
      <c r="FMG110" s="106"/>
      <c r="FMH110" s="106"/>
      <c r="FMI110" s="106"/>
      <c r="FMJ110" s="106"/>
      <c r="FMK110" s="106"/>
      <c r="FML110" s="106"/>
      <c r="FMM110" s="106"/>
      <c r="FMN110" s="106"/>
      <c r="FMO110" s="106"/>
      <c r="FMP110" s="106"/>
      <c r="FMQ110" s="106"/>
      <c r="FMR110" s="106"/>
      <c r="FMS110" s="106"/>
      <c r="FMT110" s="106"/>
      <c r="FMU110" s="106"/>
      <c r="FMV110" s="106"/>
      <c r="FMW110" s="106"/>
      <c r="FMX110" s="106"/>
      <c r="FMY110" s="106"/>
      <c r="FMZ110" s="106"/>
      <c r="FNA110" s="106"/>
      <c r="FNB110" s="106"/>
      <c r="FNC110" s="106"/>
      <c r="FND110" s="106"/>
      <c r="FNE110" s="106"/>
      <c r="FNF110" s="106"/>
      <c r="FNG110" s="106"/>
      <c r="FNH110" s="106"/>
      <c r="FNI110" s="106"/>
      <c r="FNJ110" s="106"/>
      <c r="FNK110" s="106"/>
      <c r="FNL110" s="106"/>
      <c r="FNM110" s="106"/>
      <c r="FNN110" s="106"/>
      <c r="FNO110" s="106"/>
      <c r="FNP110" s="106"/>
      <c r="FNQ110" s="106"/>
      <c r="FNR110" s="106"/>
      <c r="FNS110" s="106"/>
      <c r="FNT110" s="106"/>
      <c r="FNU110" s="106"/>
      <c r="FNV110" s="106"/>
      <c r="FNW110" s="106"/>
      <c r="FNX110" s="106"/>
      <c r="FNY110" s="106"/>
      <c r="FNZ110" s="106"/>
      <c r="FOA110" s="106"/>
      <c r="FOB110" s="106"/>
      <c r="FOC110" s="106"/>
      <c r="FOD110" s="106"/>
      <c r="FOE110" s="106"/>
      <c r="FOF110" s="106"/>
      <c r="FOG110" s="106"/>
      <c r="FOH110" s="106"/>
      <c r="FOI110" s="106"/>
      <c r="FOJ110" s="106"/>
      <c r="FOK110" s="106"/>
      <c r="FOL110" s="106"/>
      <c r="FOM110" s="106"/>
      <c r="FON110" s="106"/>
      <c r="FOO110" s="106"/>
      <c r="FOP110" s="106"/>
      <c r="FOQ110" s="106"/>
      <c r="FOR110" s="106"/>
      <c r="FOS110" s="106"/>
      <c r="FOT110" s="106"/>
      <c r="FOU110" s="106"/>
      <c r="FOV110" s="106"/>
      <c r="FOW110" s="106"/>
      <c r="FOX110" s="106"/>
      <c r="FOY110" s="106"/>
      <c r="FOZ110" s="106"/>
      <c r="FPA110" s="106"/>
      <c r="FPB110" s="106"/>
      <c r="FPC110" s="106"/>
      <c r="FPD110" s="106"/>
      <c r="FPE110" s="106"/>
      <c r="FPF110" s="106"/>
      <c r="FPG110" s="106"/>
      <c r="FPH110" s="106"/>
      <c r="FPI110" s="106"/>
      <c r="FPJ110" s="106"/>
      <c r="FPK110" s="106"/>
      <c r="FPL110" s="106"/>
      <c r="FPM110" s="106"/>
      <c r="FPN110" s="106"/>
      <c r="FPO110" s="106"/>
      <c r="FPP110" s="106"/>
      <c r="FPQ110" s="106"/>
      <c r="FPR110" s="106"/>
      <c r="FPS110" s="106"/>
      <c r="FPT110" s="106"/>
      <c r="FPU110" s="106"/>
      <c r="FPV110" s="106"/>
      <c r="FPW110" s="106"/>
      <c r="FPX110" s="106"/>
      <c r="FPY110" s="106"/>
      <c r="FPZ110" s="106"/>
      <c r="FQA110" s="106"/>
      <c r="FQB110" s="106"/>
      <c r="FQC110" s="106"/>
      <c r="FQD110" s="106"/>
      <c r="FQE110" s="106"/>
      <c r="FQF110" s="106"/>
      <c r="FQG110" s="106"/>
      <c r="FQH110" s="106"/>
      <c r="FQI110" s="106"/>
      <c r="FQJ110" s="106"/>
      <c r="FQK110" s="106"/>
      <c r="FQL110" s="106"/>
      <c r="FQM110" s="106"/>
      <c r="FQN110" s="106"/>
      <c r="FQO110" s="106"/>
      <c r="FQP110" s="106"/>
      <c r="FQQ110" s="106"/>
      <c r="FQR110" s="106"/>
      <c r="FQS110" s="106"/>
      <c r="FQT110" s="106"/>
      <c r="FQU110" s="106"/>
      <c r="FQV110" s="106"/>
      <c r="FQW110" s="106"/>
      <c r="FQX110" s="106"/>
      <c r="FQY110" s="106"/>
      <c r="FQZ110" s="106"/>
      <c r="FRA110" s="106"/>
      <c r="FRB110" s="106"/>
      <c r="FRC110" s="106"/>
      <c r="FRD110" s="106"/>
      <c r="FRE110" s="106"/>
      <c r="FRF110" s="106"/>
      <c r="FRG110" s="106"/>
      <c r="FRH110" s="106"/>
      <c r="FRI110" s="106"/>
      <c r="FRJ110" s="106"/>
      <c r="FRK110" s="106"/>
      <c r="FRL110" s="106"/>
      <c r="FRM110" s="106"/>
      <c r="FRN110" s="106"/>
      <c r="FRO110" s="106"/>
      <c r="FRP110" s="106"/>
      <c r="FRQ110" s="106"/>
      <c r="FRR110" s="106"/>
      <c r="FRS110" s="106"/>
      <c r="FRT110" s="106"/>
      <c r="FRU110" s="106"/>
      <c r="FRV110" s="106"/>
      <c r="FRW110" s="106"/>
      <c r="FRX110" s="106"/>
      <c r="FRY110" s="106"/>
      <c r="FRZ110" s="106"/>
      <c r="FSA110" s="106"/>
      <c r="FSB110" s="106"/>
      <c r="FSC110" s="106"/>
      <c r="FSD110" s="106"/>
      <c r="FSE110" s="106"/>
      <c r="FSF110" s="106"/>
      <c r="FSG110" s="106"/>
      <c r="FSH110" s="106"/>
      <c r="FSI110" s="106"/>
      <c r="FSJ110" s="106"/>
      <c r="FSK110" s="106"/>
      <c r="FSL110" s="106"/>
      <c r="FSM110" s="106"/>
      <c r="FSN110" s="106"/>
      <c r="FSO110" s="106"/>
      <c r="FSP110" s="106"/>
      <c r="FSQ110" s="106"/>
      <c r="FSR110" s="106"/>
      <c r="FSS110" s="106"/>
      <c r="FST110" s="106"/>
      <c r="FSU110" s="106"/>
      <c r="FSV110" s="106"/>
      <c r="FSW110" s="106"/>
      <c r="FSX110" s="106"/>
      <c r="FSY110" s="106"/>
      <c r="FSZ110" s="106"/>
      <c r="FTA110" s="106"/>
      <c r="FTB110" s="106"/>
      <c r="FTC110" s="106"/>
      <c r="FTD110" s="106"/>
      <c r="FTE110" s="106"/>
      <c r="FTF110" s="106"/>
      <c r="FTG110" s="106"/>
      <c r="FTH110" s="106"/>
      <c r="FTI110" s="106"/>
      <c r="FTJ110" s="106"/>
      <c r="FTK110" s="106"/>
      <c r="FTL110" s="106"/>
      <c r="FTM110" s="106"/>
      <c r="FTN110" s="106"/>
      <c r="FTO110" s="106"/>
      <c r="FTP110" s="106"/>
      <c r="FTQ110" s="106"/>
      <c r="FTR110" s="106"/>
      <c r="FTS110" s="106"/>
      <c r="FTT110" s="106"/>
      <c r="FTU110" s="106"/>
      <c r="FTV110" s="106"/>
      <c r="FTW110" s="106"/>
      <c r="FTX110" s="106"/>
      <c r="FTY110" s="106"/>
      <c r="FTZ110" s="106"/>
      <c r="FUA110" s="106"/>
      <c r="FUB110" s="106"/>
      <c r="FUC110" s="106"/>
      <c r="FUD110" s="106"/>
      <c r="FUE110" s="106"/>
      <c r="FUF110" s="106"/>
      <c r="FUG110" s="106"/>
      <c r="FUH110" s="106"/>
      <c r="FUI110" s="106"/>
      <c r="FUJ110" s="106"/>
      <c r="FUK110" s="106"/>
      <c r="FUL110" s="106"/>
      <c r="FUM110" s="106"/>
      <c r="FUN110" s="106"/>
      <c r="FUO110" s="106"/>
      <c r="FUP110" s="106"/>
      <c r="FUQ110" s="106"/>
      <c r="FUR110" s="106"/>
      <c r="FUS110" s="106"/>
      <c r="FUT110" s="106"/>
      <c r="FUU110" s="106"/>
      <c r="FUV110" s="106"/>
      <c r="FUW110" s="106"/>
      <c r="FUX110" s="106"/>
      <c r="FUY110" s="106"/>
      <c r="FUZ110" s="106"/>
      <c r="FVA110" s="106"/>
      <c r="FVB110" s="106"/>
      <c r="FVC110" s="106"/>
      <c r="FVD110" s="106"/>
      <c r="FVE110" s="106"/>
      <c r="FVF110" s="106"/>
      <c r="FVG110" s="106"/>
      <c r="FVH110" s="106"/>
      <c r="FVI110" s="106"/>
      <c r="FVJ110" s="106"/>
      <c r="FVK110" s="106"/>
      <c r="FVL110" s="106"/>
      <c r="FVM110" s="106"/>
      <c r="FVN110" s="106"/>
      <c r="FVO110" s="106"/>
      <c r="FVP110" s="106"/>
      <c r="FVQ110" s="106"/>
      <c r="FVR110" s="106"/>
      <c r="FVS110" s="106"/>
      <c r="FVT110" s="106"/>
      <c r="FVU110" s="106"/>
      <c r="FVV110" s="106"/>
      <c r="FVW110" s="106"/>
      <c r="FVX110" s="106"/>
      <c r="FVY110" s="106"/>
      <c r="FVZ110" s="106"/>
      <c r="FWA110" s="106"/>
      <c r="FWB110" s="106"/>
      <c r="FWC110" s="106"/>
      <c r="FWD110" s="106"/>
      <c r="FWE110" s="106"/>
      <c r="FWF110" s="106"/>
      <c r="FWG110" s="106"/>
      <c r="FWH110" s="106"/>
      <c r="FWI110" s="106"/>
      <c r="FWJ110" s="106"/>
      <c r="FWK110" s="106"/>
      <c r="FWL110" s="106"/>
      <c r="FWM110" s="106"/>
      <c r="FWN110" s="106"/>
      <c r="FWO110" s="106"/>
      <c r="FWP110" s="106"/>
      <c r="FWQ110" s="106"/>
      <c r="FWR110" s="106"/>
      <c r="FWS110" s="106"/>
      <c r="FWT110" s="106"/>
      <c r="FWU110" s="106"/>
      <c r="FWV110" s="106"/>
      <c r="FWW110" s="106"/>
      <c r="FWX110" s="106"/>
      <c r="FWY110" s="106"/>
      <c r="FWZ110" s="106"/>
      <c r="FXA110" s="106"/>
      <c r="FXB110" s="106"/>
      <c r="FXC110" s="106"/>
      <c r="FXD110" s="106"/>
      <c r="FXE110" s="106"/>
      <c r="FXF110" s="106"/>
      <c r="FXG110" s="106"/>
      <c r="FXH110" s="106"/>
      <c r="FXI110" s="106"/>
      <c r="FXJ110" s="106"/>
      <c r="FXK110" s="106"/>
      <c r="FXL110" s="106"/>
      <c r="FXM110" s="106"/>
      <c r="FXN110" s="106"/>
      <c r="FXO110" s="106"/>
      <c r="FXP110" s="106"/>
      <c r="FXQ110" s="106"/>
      <c r="FXR110" s="106"/>
      <c r="FXS110" s="106"/>
      <c r="FXT110" s="106"/>
      <c r="FXU110" s="106"/>
      <c r="FXV110" s="106"/>
      <c r="FXW110" s="106"/>
      <c r="FXX110" s="106"/>
      <c r="FXY110" s="106"/>
      <c r="FXZ110" s="106"/>
      <c r="FYA110" s="106"/>
      <c r="FYB110" s="106"/>
      <c r="FYC110" s="106"/>
      <c r="FYD110" s="106"/>
      <c r="FYE110" s="106"/>
      <c r="FYF110" s="106"/>
      <c r="FYG110" s="106"/>
      <c r="FYH110" s="106"/>
      <c r="FYI110" s="106"/>
      <c r="FYJ110" s="106"/>
      <c r="FYK110" s="106"/>
      <c r="FYL110" s="106"/>
      <c r="FYM110" s="106"/>
      <c r="FYN110" s="106"/>
      <c r="FYO110" s="106"/>
      <c r="FYP110" s="106"/>
      <c r="FYQ110" s="106"/>
      <c r="FYR110" s="106"/>
      <c r="FYS110" s="106"/>
      <c r="FYT110" s="106"/>
      <c r="FYU110" s="106"/>
      <c r="FYV110" s="106"/>
      <c r="FYW110" s="106"/>
      <c r="FYX110" s="106"/>
      <c r="FYY110" s="106"/>
      <c r="FYZ110" s="106"/>
      <c r="FZA110" s="106"/>
      <c r="FZB110" s="106"/>
      <c r="FZC110" s="106"/>
      <c r="FZD110" s="106"/>
      <c r="FZE110" s="106"/>
      <c r="FZF110" s="106"/>
      <c r="FZG110" s="106"/>
      <c r="FZH110" s="106"/>
      <c r="FZI110" s="106"/>
      <c r="FZJ110" s="106"/>
      <c r="FZK110" s="106"/>
      <c r="FZL110" s="106"/>
      <c r="FZM110" s="106"/>
      <c r="FZN110" s="106"/>
      <c r="FZO110" s="106"/>
      <c r="FZP110" s="106"/>
      <c r="FZQ110" s="106"/>
      <c r="FZR110" s="106"/>
      <c r="FZS110" s="106"/>
      <c r="FZT110" s="106"/>
      <c r="FZU110" s="106"/>
      <c r="FZV110" s="106"/>
      <c r="FZW110" s="106"/>
      <c r="FZX110" s="106"/>
      <c r="FZY110" s="106"/>
      <c r="FZZ110" s="106"/>
      <c r="GAA110" s="106"/>
      <c r="GAB110" s="106"/>
      <c r="GAC110" s="106"/>
      <c r="GAD110" s="106"/>
      <c r="GAE110" s="106"/>
      <c r="GAF110" s="106"/>
      <c r="GAG110" s="106"/>
      <c r="GAH110" s="106"/>
      <c r="GAI110" s="106"/>
      <c r="GAJ110" s="106"/>
      <c r="GAK110" s="106"/>
      <c r="GAL110" s="106"/>
      <c r="GAM110" s="106"/>
      <c r="GAN110" s="106"/>
      <c r="GAO110" s="106"/>
      <c r="GAP110" s="106"/>
      <c r="GAQ110" s="106"/>
      <c r="GAR110" s="106"/>
      <c r="GAS110" s="106"/>
      <c r="GAT110" s="106"/>
      <c r="GAU110" s="106"/>
      <c r="GAV110" s="106"/>
      <c r="GAW110" s="106"/>
      <c r="GAX110" s="106"/>
      <c r="GAY110" s="106"/>
      <c r="GAZ110" s="106"/>
      <c r="GBA110" s="106"/>
      <c r="GBB110" s="106"/>
      <c r="GBC110" s="106"/>
      <c r="GBD110" s="106"/>
      <c r="GBE110" s="106"/>
      <c r="GBF110" s="106"/>
      <c r="GBG110" s="106"/>
      <c r="GBH110" s="106"/>
      <c r="GBI110" s="106"/>
      <c r="GBJ110" s="106"/>
      <c r="GBK110" s="106"/>
      <c r="GBL110" s="106"/>
      <c r="GBM110" s="106"/>
      <c r="GBN110" s="106"/>
      <c r="GBO110" s="106"/>
      <c r="GBP110" s="106"/>
      <c r="GBQ110" s="106"/>
      <c r="GBR110" s="106"/>
      <c r="GBS110" s="106"/>
      <c r="GBT110" s="106"/>
      <c r="GBU110" s="106"/>
      <c r="GBV110" s="106"/>
      <c r="GBW110" s="106"/>
      <c r="GBX110" s="106"/>
      <c r="GBY110" s="106"/>
      <c r="GBZ110" s="106"/>
      <c r="GCA110" s="106"/>
      <c r="GCB110" s="106"/>
      <c r="GCC110" s="106"/>
      <c r="GCD110" s="106"/>
      <c r="GCE110" s="106"/>
      <c r="GCF110" s="106"/>
      <c r="GCG110" s="106"/>
      <c r="GCH110" s="106"/>
      <c r="GCI110" s="106"/>
      <c r="GCJ110" s="106"/>
      <c r="GCK110" s="106"/>
      <c r="GCL110" s="106"/>
      <c r="GCM110" s="106"/>
      <c r="GCN110" s="106"/>
      <c r="GCO110" s="106"/>
      <c r="GCP110" s="106"/>
      <c r="GCQ110" s="106"/>
      <c r="GCR110" s="106"/>
      <c r="GCS110" s="106"/>
      <c r="GCT110" s="106"/>
      <c r="GCU110" s="106"/>
      <c r="GCV110" s="106"/>
      <c r="GCW110" s="106"/>
      <c r="GCX110" s="106"/>
      <c r="GCY110" s="106"/>
      <c r="GCZ110" s="106"/>
      <c r="GDA110" s="106"/>
      <c r="GDB110" s="106"/>
      <c r="GDC110" s="106"/>
      <c r="GDD110" s="106"/>
      <c r="GDE110" s="106"/>
      <c r="GDF110" s="106"/>
      <c r="GDG110" s="106"/>
      <c r="GDH110" s="106"/>
      <c r="GDI110" s="106"/>
      <c r="GDJ110" s="106"/>
      <c r="GDK110" s="106"/>
      <c r="GDL110" s="106"/>
      <c r="GDM110" s="106"/>
      <c r="GDN110" s="106"/>
      <c r="GDO110" s="106"/>
      <c r="GDP110" s="106"/>
      <c r="GDQ110" s="106"/>
      <c r="GDR110" s="106"/>
      <c r="GDS110" s="106"/>
      <c r="GDT110" s="106"/>
      <c r="GDU110" s="106"/>
      <c r="GDV110" s="106"/>
      <c r="GDW110" s="106"/>
      <c r="GDX110" s="106"/>
      <c r="GDY110" s="106"/>
      <c r="GDZ110" s="106"/>
      <c r="GEA110" s="106"/>
      <c r="GEB110" s="106"/>
      <c r="GEC110" s="106"/>
      <c r="GED110" s="106"/>
      <c r="GEE110" s="106"/>
      <c r="GEF110" s="106"/>
      <c r="GEG110" s="106"/>
      <c r="GEH110" s="106"/>
      <c r="GEI110" s="106"/>
      <c r="GEJ110" s="106"/>
      <c r="GEK110" s="106"/>
      <c r="GEL110" s="106"/>
      <c r="GEM110" s="106"/>
      <c r="GEN110" s="106"/>
      <c r="GEO110" s="106"/>
      <c r="GEP110" s="106"/>
      <c r="GEQ110" s="106"/>
      <c r="GER110" s="106"/>
      <c r="GES110" s="106"/>
      <c r="GET110" s="106"/>
      <c r="GEU110" s="106"/>
      <c r="GEV110" s="106"/>
      <c r="GEW110" s="106"/>
      <c r="GEX110" s="106"/>
      <c r="GEY110" s="106"/>
      <c r="GEZ110" s="106"/>
      <c r="GFA110" s="106"/>
      <c r="GFB110" s="106"/>
      <c r="GFC110" s="106"/>
      <c r="GFD110" s="106"/>
      <c r="GFE110" s="106"/>
      <c r="GFF110" s="106"/>
      <c r="GFG110" s="106"/>
      <c r="GFH110" s="106"/>
      <c r="GFI110" s="106"/>
      <c r="GFJ110" s="106"/>
      <c r="GFK110" s="106"/>
      <c r="GFL110" s="106"/>
      <c r="GFM110" s="106"/>
      <c r="GFN110" s="106"/>
      <c r="GFO110" s="106"/>
      <c r="GFP110" s="106"/>
      <c r="GFQ110" s="106"/>
      <c r="GFR110" s="106"/>
      <c r="GFS110" s="106"/>
      <c r="GFT110" s="106"/>
      <c r="GFU110" s="106"/>
      <c r="GFV110" s="106"/>
      <c r="GFW110" s="106"/>
      <c r="GFX110" s="106"/>
      <c r="GFY110" s="106"/>
      <c r="GFZ110" s="106"/>
      <c r="GGA110" s="106"/>
      <c r="GGB110" s="106"/>
      <c r="GGC110" s="106"/>
      <c r="GGD110" s="106"/>
      <c r="GGE110" s="106"/>
      <c r="GGF110" s="106"/>
      <c r="GGG110" s="106"/>
      <c r="GGH110" s="106"/>
      <c r="GGI110" s="106"/>
      <c r="GGJ110" s="106"/>
      <c r="GGK110" s="106"/>
      <c r="GGL110" s="106"/>
      <c r="GGM110" s="106"/>
      <c r="GGN110" s="106"/>
      <c r="GGO110" s="106"/>
      <c r="GGP110" s="106"/>
      <c r="GGQ110" s="106"/>
      <c r="GGR110" s="106"/>
      <c r="GGS110" s="106"/>
      <c r="GGT110" s="106"/>
      <c r="GGU110" s="106"/>
      <c r="GGV110" s="106"/>
      <c r="GGW110" s="106"/>
      <c r="GGX110" s="106"/>
      <c r="GGY110" s="106"/>
      <c r="GGZ110" s="106"/>
      <c r="GHA110" s="106"/>
      <c r="GHB110" s="106"/>
      <c r="GHC110" s="106"/>
      <c r="GHD110" s="106"/>
      <c r="GHE110" s="106"/>
      <c r="GHF110" s="106"/>
      <c r="GHG110" s="106"/>
      <c r="GHH110" s="106"/>
      <c r="GHI110" s="106"/>
      <c r="GHJ110" s="106"/>
      <c r="GHK110" s="106"/>
      <c r="GHL110" s="106"/>
      <c r="GHM110" s="106"/>
      <c r="GHN110" s="106"/>
      <c r="GHO110" s="106"/>
      <c r="GHP110" s="106"/>
      <c r="GHQ110" s="106"/>
      <c r="GHR110" s="106"/>
      <c r="GHS110" s="106"/>
      <c r="GHT110" s="106"/>
      <c r="GHU110" s="106"/>
      <c r="GHV110" s="106"/>
      <c r="GHW110" s="106"/>
      <c r="GHX110" s="106"/>
      <c r="GHY110" s="106"/>
      <c r="GHZ110" s="106"/>
      <c r="GIA110" s="106"/>
      <c r="GIB110" s="106"/>
      <c r="GIC110" s="106"/>
      <c r="GID110" s="106"/>
      <c r="GIE110" s="106"/>
      <c r="GIF110" s="106"/>
      <c r="GIG110" s="106"/>
      <c r="GIH110" s="106"/>
      <c r="GII110" s="106"/>
      <c r="GIJ110" s="106"/>
      <c r="GIK110" s="106"/>
      <c r="GIL110" s="106"/>
      <c r="GIM110" s="106"/>
      <c r="GIN110" s="106"/>
      <c r="GIO110" s="106"/>
      <c r="GIP110" s="106"/>
      <c r="GIQ110" s="106"/>
      <c r="GIR110" s="106"/>
      <c r="GIS110" s="106"/>
      <c r="GIT110" s="106"/>
      <c r="GIU110" s="106"/>
      <c r="GIV110" s="106"/>
      <c r="GIW110" s="106"/>
      <c r="GIX110" s="106"/>
      <c r="GIY110" s="106"/>
      <c r="GIZ110" s="106"/>
      <c r="GJA110" s="106"/>
      <c r="GJB110" s="106"/>
      <c r="GJC110" s="106"/>
      <c r="GJD110" s="106"/>
      <c r="GJE110" s="106"/>
      <c r="GJF110" s="106"/>
      <c r="GJG110" s="106"/>
      <c r="GJH110" s="106"/>
      <c r="GJI110" s="106"/>
      <c r="GJJ110" s="106"/>
      <c r="GJK110" s="106"/>
      <c r="GJL110" s="106"/>
      <c r="GJM110" s="106"/>
      <c r="GJN110" s="106"/>
      <c r="GJO110" s="106"/>
      <c r="GJP110" s="106"/>
      <c r="GJQ110" s="106"/>
      <c r="GJR110" s="106"/>
      <c r="GJS110" s="106"/>
      <c r="GJT110" s="106"/>
      <c r="GJU110" s="106"/>
      <c r="GJV110" s="106"/>
      <c r="GJW110" s="106"/>
      <c r="GJX110" s="106"/>
      <c r="GJY110" s="106"/>
      <c r="GJZ110" s="106"/>
      <c r="GKA110" s="106"/>
      <c r="GKB110" s="106"/>
      <c r="GKC110" s="106"/>
      <c r="GKD110" s="106"/>
      <c r="GKE110" s="106"/>
      <c r="GKF110" s="106"/>
      <c r="GKG110" s="106"/>
      <c r="GKH110" s="106"/>
      <c r="GKI110" s="106"/>
      <c r="GKJ110" s="106"/>
      <c r="GKK110" s="106"/>
      <c r="GKL110" s="106"/>
      <c r="GKM110" s="106"/>
      <c r="GKN110" s="106"/>
      <c r="GKO110" s="106"/>
      <c r="GKP110" s="106"/>
      <c r="GKQ110" s="106"/>
      <c r="GKR110" s="106"/>
      <c r="GKS110" s="106"/>
      <c r="GKT110" s="106"/>
      <c r="GKU110" s="106"/>
      <c r="GKV110" s="106"/>
      <c r="GKW110" s="106"/>
      <c r="GKX110" s="106"/>
      <c r="GKY110" s="106"/>
      <c r="GKZ110" s="106"/>
      <c r="GLA110" s="106"/>
      <c r="GLB110" s="106"/>
      <c r="GLC110" s="106"/>
      <c r="GLD110" s="106"/>
      <c r="GLE110" s="106"/>
      <c r="GLF110" s="106"/>
      <c r="GLG110" s="106"/>
      <c r="GLH110" s="106"/>
      <c r="GLI110" s="106"/>
      <c r="GLJ110" s="106"/>
      <c r="GLK110" s="106"/>
      <c r="GLL110" s="106"/>
      <c r="GLM110" s="106"/>
      <c r="GLN110" s="106"/>
      <c r="GLO110" s="106"/>
      <c r="GLP110" s="106"/>
      <c r="GLQ110" s="106"/>
      <c r="GLR110" s="106"/>
      <c r="GLS110" s="106"/>
      <c r="GLT110" s="106"/>
      <c r="GLU110" s="106"/>
      <c r="GLV110" s="106"/>
      <c r="GLW110" s="106"/>
      <c r="GLX110" s="106"/>
      <c r="GLY110" s="106"/>
      <c r="GLZ110" s="106"/>
      <c r="GMA110" s="106"/>
      <c r="GMB110" s="106"/>
      <c r="GMC110" s="106"/>
      <c r="GMD110" s="106"/>
      <c r="GME110" s="106"/>
      <c r="GMF110" s="106"/>
      <c r="GMG110" s="106"/>
      <c r="GMH110" s="106"/>
      <c r="GMI110" s="106"/>
      <c r="GMJ110" s="106"/>
      <c r="GMK110" s="106"/>
      <c r="GML110" s="106"/>
      <c r="GMM110" s="106"/>
      <c r="GMN110" s="106"/>
      <c r="GMO110" s="106"/>
      <c r="GMP110" s="106"/>
      <c r="GMQ110" s="106"/>
      <c r="GMR110" s="106"/>
      <c r="GMS110" s="106"/>
      <c r="GMT110" s="106"/>
      <c r="GMU110" s="106"/>
      <c r="GMV110" s="106"/>
      <c r="GMW110" s="106"/>
      <c r="GMX110" s="106"/>
      <c r="GMY110" s="106"/>
      <c r="GMZ110" s="106"/>
      <c r="GNA110" s="106"/>
      <c r="GNB110" s="106"/>
      <c r="GNC110" s="106"/>
      <c r="GND110" s="106"/>
      <c r="GNE110" s="106"/>
      <c r="GNF110" s="106"/>
      <c r="GNG110" s="106"/>
      <c r="GNH110" s="106"/>
      <c r="GNI110" s="106"/>
      <c r="GNJ110" s="106"/>
      <c r="GNK110" s="106"/>
      <c r="GNL110" s="106"/>
      <c r="GNM110" s="106"/>
      <c r="GNN110" s="106"/>
      <c r="GNO110" s="106"/>
      <c r="GNP110" s="106"/>
      <c r="GNQ110" s="106"/>
      <c r="GNR110" s="106"/>
      <c r="GNS110" s="106"/>
      <c r="GNT110" s="106"/>
      <c r="GNU110" s="106"/>
      <c r="GNV110" s="106"/>
      <c r="GNW110" s="106"/>
      <c r="GNX110" s="106"/>
      <c r="GNY110" s="106"/>
      <c r="GNZ110" s="106"/>
      <c r="GOA110" s="106"/>
      <c r="GOB110" s="106"/>
      <c r="GOC110" s="106"/>
      <c r="GOD110" s="106"/>
      <c r="GOE110" s="106"/>
      <c r="GOF110" s="106"/>
      <c r="GOG110" s="106"/>
      <c r="GOH110" s="106"/>
      <c r="GOI110" s="106"/>
      <c r="GOJ110" s="106"/>
      <c r="GOK110" s="106"/>
      <c r="GOL110" s="106"/>
      <c r="GOM110" s="106"/>
      <c r="GON110" s="106"/>
      <c r="GOO110" s="106"/>
      <c r="GOP110" s="106"/>
      <c r="GOQ110" s="106"/>
      <c r="GOR110" s="106"/>
      <c r="GOS110" s="106"/>
      <c r="GOT110" s="106"/>
      <c r="GOU110" s="106"/>
      <c r="GOV110" s="106"/>
      <c r="GOW110" s="106"/>
      <c r="GOX110" s="106"/>
      <c r="GOY110" s="106"/>
      <c r="GOZ110" s="106"/>
      <c r="GPA110" s="106"/>
      <c r="GPB110" s="106"/>
      <c r="GPC110" s="106"/>
      <c r="GPD110" s="106"/>
      <c r="GPE110" s="106"/>
      <c r="GPF110" s="106"/>
      <c r="GPG110" s="106"/>
      <c r="GPH110" s="106"/>
      <c r="GPI110" s="106"/>
      <c r="GPJ110" s="106"/>
      <c r="GPK110" s="106"/>
      <c r="GPL110" s="106"/>
      <c r="GPM110" s="106"/>
      <c r="GPN110" s="106"/>
      <c r="GPO110" s="106"/>
      <c r="GPP110" s="106"/>
      <c r="GPQ110" s="106"/>
      <c r="GPR110" s="106"/>
      <c r="GPS110" s="106"/>
      <c r="GPT110" s="106"/>
      <c r="GPU110" s="106"/>
      <c r="GPV110" s="106"/>
      <c r="GPW110" s="106"/>
      <c r="GPX110" s="106"/>
      <c r="GPY110" s="106"/>
      <c r="GPZ110" s="106"/>
      <c r="GQA110" s="106"/>
      <c r="GQB110" s="106"/>
      <c r="GQC110" s="106"/>
      <c r="GQD110" s="106"/>
      <c r="GQE110" s="106"/>
      <c r="GQF110" s="106"/>
      <c r="GQG110" s="106"/>
      <c r="GQH110" s="106"/>
      <c r="GQI110" s="106"/>
      <c r="GQJ110" s="106"/>
      <c r="GQK110" s="106"/>
      <c r="GQL110" s="106"/>
      <c r="GQM110" s="106"/>
      <c r="GQN110" s="106"/>
      <c r="GQO110" s="106"/>
      <c r="GQP110" s="106"/>
      <c r="GQQ110" s="106"/>
      <c r="GQR110" s="106"/>
      <c r="GQS110" s="106"/>
      <c r="GQT110" s="106"/>
      <c r="GQU110" s="106"/>
      <c r="GQV110" s="106"/>
      <c r="GQW110" s="106"/>
      <c r="GQX110" s="106"/>
      <c r="GQY110" s="106"/>
      <c r="GQZ110" s="106"/>
      <c r="GRA110" s="106"/>
      <c r="GRB110" s="106"/>
      <c r="GRC110" s="106"/>
      <c r="GRD110" s="106"/>
      <c r="GRE110" s="106"/>
      <c r="GRF110" s="106"/>
      <c r="GRG110" s="106"/>
      <c r="GRH110" s="106"/>
      <c r="GRI110" s="106"/>
      <c r="GRJ110" s="106"/>
      <c r="GRK110" s="106"/>
      <c r="GRL110" s="106"/>
      <c r="GRM110" s="106"/>
      <c r="GRN110" s="106"/>
      <c r="GRO110" s="106"/>
      <c r="GRP110" s="106"/>
      <c r="GRQ110" s="106"/>
      <c r="GRR110" s="106"/>
      <c r="GRS110" s="106"/>
      <c r="GRT110" s="106"/>
      <c r="GRU110" s="106"/>
      <c r="GRV110" s="106"/>
      <c r="GRW110" s="106"/>
      <c r="GRX110" s="106"/>
      <c r="GRY110" s="106"/>
      <c r="GRZ110" s="106"/>
      <c r="GSA110" s="106"/>
      <c r="GSB110" s="106"/>
      <c r="GSC110" s="106"/>
      <c r="GSD110" s="106"/>
      <c r="GSE110" s="106"/>
      <c r="GSF110" s="106"/>
      <c r="GSG110" s="106"/>
      <c r="GSH110" s="106"/>
      <c r="GSI110" s="106"/>
      <c r="GSJ110" s="106"/>
      <c r="GSK110" s="106"/>
      <c r="GSL110" s="106"/>
      <c r="GSM110" s="106"/>
      <c r="GSN110" s="106"/>
      <c r="GSO110" s="106"/>
      <c r="GSP110" s="106"/>
      <c r="GSQ110" s="106"/>
      <c r="GSR110" s="106"/>
      <c r="GSS110" s="106"/>
      <c r="GST110" s="106"/>
      <c r="GSU110" s="106"/>
      <c r="GSV110" s="106"/>
      <c r="GSW110" s="106"/>
      <c r="GSX110" s="106"/>
      <c r="GSY110" s="106"/>
      <c r="GSZ110" s="106"/>
      <c r="GTA110" s="106"/>
      <c r="GTB110" s="106"/>
      <c r="GTC110" s="106"/>
      <c r="GTD110" s="106"/>
      <c r="GTE110" s="106"/>
      <c r="GTF110" s="106"/>
      <c r="GTG110" s="106"/>
      <c r="GTH110" s="106"/>
      <c r="GTI110" s="106"/>
      <c r="GTJ110" s="106"/>
      <c r="GTK110" s="106"/>
      <c r="GTL110" s="106"/>
      <c r="GTM110" s="106"/>
      <c r="GTN110" s="106"/>
      <c r="GTO110" s="106"/>
      <c r="GTP110" s="106"/>
      <c r="GTQ110" s="106"/>
      <c r="GTR110" s="106"/>
      <c r="GTS110" s="106"/>
      <c r="GTT110" s="106"/>
      <c r="GTU110" s="106"/>
      <c r="GTV110" s="106"/>
      <c r="GTW110" s="106"/>
      <c r="GTX110" s="106"/>
      <c r="GTY110" s="106"/>
      <c r="GTZ110" s="106"/>
      <c r="GUA110" s="106"/>
      <c r="GUB110" s="106"/>
      <c r="GUC110" s="106"/>
      <c r="GUD110" s="106"/>
      <c r="GUE110" s="106"/>
      <c r="GUF110" s="106"/>
      <c r="GUG110" s="106"/>
      <c r="GUH110" s="106"/>
      <c r="GUI110" s="106"/>
      <c r="GUJ110" s="106"/>
      <c r="GUK110" s="106"/>
      <c r="GUL110" s="106"/>
      <c r="GUM110" s="106"/>
      <c r="GUN110" s="106"/>
      <c r="GUO110" s="106"/>
      <c r="GUP110" s="106"/>
      <c r="GUQ110" s="106"/>
      <c r="GUR110" s="106"/>
      <c r="GUS110" s="106"/>
      <c r="GUT110" s="106"/>
      <c r="GUU110" s="106"/>
      <c r="GUV110" s="106"/>
      <c r="GUW110" s="106"/>
      <c r="GUX110" s="106"/>
      <c r="GUY110" s="106"/>
      <c r="GUZ110" s="106"/>
      <c r="GVA110" s="106"/>
      <c r="GVB110" s="106"/>
      <c r="GVC110" s="106"/>
      <c r="GVD110" s="106"/>
      <c r="GVE110" s="106"/>
      <c r="GVF110" s="106"/>
      <c r="GVG110" s="106"/>
      <c r="GVH110" s="106"/>
      <c r="GVI110" s="106"/>
      <c r="GVJ110" s="106"/>
      <c r="GVK110" s="106"/>
      <c r="GVL110" s="106"/>
      <c r="GVM110" s="106"/>
      <c r="GVN110" s="106"/>
      <c r="GVO110" s="106"/>
      <c r="GVP110" s="106"/>
      <c r="GVQ110" s="106"/>
      <c r="GVR110" s="106"/>
      <c r="GVS110" s="106"/>
      <c r="GVT110" s="106"/>
      <c r="GVU110" s="106"/>
      <c r="GVV110" s="106"/>
      <c r="GVW110" s="106"/>
      <c r="GVX110" s="106"/>
      <c r="GVY110" s="106"/>
      <c r="GVZ110" s="106"/>
      <c r="GWA110" s="106"/>
      <c r="GWB110" s="106"/>
      <c r="GWC110" s="106"/>
      <c r="GWD110" s="106"/>
      <c r="GWE110" s="106"/>
      <c r="GWF110" s="106"/>
      <c r="GWG110" s="106"/>
      <c r="GWH110" s="106"/>
      <c r="GWI110" s="106"/>
      <c r="GWJ110" s="106"/>
      <c r="GWK110" s="106"/>
      <c r="GWL110" s="106"/>
      <c r="GWM110" s="106"/>
      <c r="GWN110" s="106"/>
      <c r="GWO110" s="106"/>
      <c r="GWP110" s="106"/>
      <c r="GWQ110" s="106"/>
      <c r="GWR110" s="106"/>
      <c r="GWS110" s="106"/>
      <c r="GWT110" s="106"/>
      <c r="GWU110" s="106"/>
      <c r="GWV110" s="106"/>
      <c r="GWW110" s="106"/>
      <c r="GWX110" s="106"/>
      <c r="GWY110" s="106"/>
      <c r="GWZ110" s="106"/>
      <c r="GXA110" s="106"/>
      <c r="GXB110" s="106"/>
      <c r="GXC110" s="106"/>
      <c r="GXD110" s="106"/>
      <c r="GXE110" s="106"/>
      <c r="GXF110" s="106"/>
      <c r="GXG110" s="106"/>
      <c r="GXH110" s="106"/>
      <c r="GXI110" s="106"/>
      <c r="GXJ110" s="106"/>
      <c r="GXK110" s="106"/>
      <c r="GXL110" s="106"/>
      <c r="GXM110" s="106"/>
      <c r="GXN110" s="106"/>
      <c r="GXO110" s="106"/>
      <c r="GXP110" s="106"/>
      <c r="GXQ110" s="106"/>
      <c r="GXR110" s="106"/>
      <c r="GXS110" s="106"/>
      <c r="GXT110" s="106"/>
      <c r="GXU110" s="106"/>
      <c r="GXV110" s="106"/>
      <c r="GXW110" s="106"/>
      <c r="GXX110" s="106"/>
      <c r="GXY110" s="106"/>
      <c r="GXZ110" s="106"/>
      <c r="GYA110" s="106"/>
      <c r="GYB110" s="106"/>
      <c r="GYC110" s="106"/>
      <c r="GYD110" s="106"/>
      <c r="GYE110" s="106"/>
      <c r="GYF110" s="106"/>
      <c r="GYG110" s="106"/>
      <c r="GYH110" s="106"/>
      <c r="GYI110" s="106"/>
      <c r="GYJ110" s="106"/>
      <c r="GYK110" s="106"/>
      <c r="GYL110" s="106"/>
      <c r="GYM110" s="106"/>
      <c r="GYN110" s="106"/>
      <c r="GYO110" s="106"/>
      <c r="GYP110" s="106"/>
      <c r="GYQ110" s="106"/>
      <c r="GYR110" s="106"/>
      <c r="GYS110" s="106"/>
      <c r="GYT110" s="106"/>
      <c r="GYU110" s="106"/>
      <c r="GYV110" s="106"/>
      <c r="GYW110" s="106"/>
      <c r="GYX110" s="106"/>
      <c r="GYY110" s="106"/>
      <c r="GYZ110" s="106"/>
      <c r="GZA110" s="106"/>
      <c r="GZB110" s="106"/>
      <c r="GZC110" s="106"/>
      <c r="GZD110" s="106"/>
      <c r="GZE110" s="106"/>
      <c r="GZF110" s="106"/>
      <c r="GZG110" s="106"/>
      <c r="GZH110" s="106"/>
      <c r="GZI110" s="106"/>
      <c r="GZJ110" s="106"/>
      <c r="GZK110" s="106"/>
      <c r="GZL110" s="106"/>
      <c r="GZM110" s="106"/>
      <c r="GZN110" s="106"/>
      <c r="GZO110" s="106"/>
      <c r="GZP110" s="106"/>
      <c r="GZQ110" s="106"/>
      <c r="GZR110" s="106"/>
      <c r="GZS110" s="106"/>
      <c r="GZT110" s="106"/>
      <c r="GZU110" s="106"/>
      <c r="GZV110" s="106"/>
      <c r="GZW110" s="106"/>
      <c r="GZX110" s="106"/>
      <c r="GZY110" s="106"/>
      <c r="GZZ110" s="106"/>
      <c r="HAA110" s="106"/>
      <c r="HAB110" s="106"/>
      <c r="HAC110" s="106"/>
      <c r="HAD110" s="106"/>
      <c r="HAE110" s="106"/>
      <c r="HAF110" s="106"/>
      <c r="HAG110" s="106"/>
      <c r="HAH110" s="106"/>
      <c r="HAI110" s="106"/>
      <c r="HAJ110" s="106"/>
      <c r="HAK110" s="106"/>
      <c r="HAL110" s="106"/>
      <c r="HAM110" s="106"/>
      <c r="HAN110" s="106"/>
      <c r="HAO110" s="106"/>
      <c r="HAP110" s="106"/>
      <c r="HAQ110" s="106"/>
      <c r="HAR110" s="106"/>
      <c r="HAS110" s="106"/>
      <c r="HAT110" s="106"/>
      <c r="HAU110" s="106"/>
      <c r="HAV110" s="106"/>
      <c r="HAW110" s="106"/>
      <c r="HAX110" s="106"/>
      <c r="HAY110" s="106"/>
      <c r="HAZ110" s="106"/>
      <c r="HBA110" s="106"/>
      <c r="HBB110" s="106"/>
      <c r="HBC110" s="106"/>
      <c r="HBD110" s="106"/>
      <c r="HBE110" s="106"/>
      <c r="HBF110" s="106"/>
      <c r="HBG110" s="106"/>
      <c r="HBH110" s="106"/>
      <c r="HBI110" s="106"/>
      <c r="HBJ110" s="106"/>
      <c r="HBK110" s="106"/>
      <c r="HBL110" s="106"/>
      <c r="HBM110" s="106"/>
      <c r="HBN110" s="106"/>
      <c r="HBO110" s="106"/>
      <c r="HBP110" s="106"/>
      <c r="HBQ110" s="106"/>
      <c r="HBR110" s="106"/>
      <c r="HBS110" s="106"/>
      <c r="HBT110" s="106"/>
      <c r="HBU110" s="106"/>
      <c r="HBV110" s="106"/>
      <c r="HBW110" s="106"/>
      <c r="HBX110" s="106"/>
      <c r="HBY110" s="106"/>
      <c r="HBZ110" s="106"/>
      <c r="HCA110" s="106"/>
      <c r="HCB110" s="106"/>
      <c r="HCC110" s="106"/>
      <c r="HCD110" s="106"/>
      <c r="HCE110" s="106"/>
      <c r="HCF110" s="106"/>
      <c r="HCG110" s="106"/>
      <c r="HCH110" s="106"/>
      <c r="HCI110" s="106"/>
      <c r="HCJ110" s="106"/>
      <c r="HCK110" s="106"/>
      <c r="HCL110" s="106"/>
      <c r="HCM110" s="106"/>
      <c r="HCN110" s="106"/>
      <c r="HCO110" s="106"/>
      <c r="HCP110" s="106"/>
      <c r="HCQ110" s="106"/>
      <c r="HCR110" s="106"/>
      <c r="HCS110" s="106"/>
      <c r="HCT110" s="106"/>
      <c r="HCU110" s="106"/>
      <c r="HCV110" s="106"/>
      <c r="HCW110" s="106"/>
      <c r="HCX110" s="106"/>
      <c r="HCY110" s="106"/>
      <c r="HCZ110" s="106"/>
      <c r="HDA110" s="106"/>
      <c r="HDB110" s="106"/>
      <c r="HDC110" s="106"/>
      <c r="HDD110" s="106"/>
      <c r="HDE110" s="106"/>
      <c r="HDF110" s="106"/>
      <c r="HDG110" s="106"/>
      <c r="HDH110" s="106"/>
      <c r="HDI110" s="106"/>
      <c r="HDJ110" s="106"/>
      <c r="HDK110" s="106"/>
      <c r="HDL110" s="106"/>
      <c r="HDM110" s="106"/>
      <c r="HDN110" s="106"/>
      <c r="HDO110" s="106"/>
      <c r="HDP110" s="106"/>
      <c r="HDQ110" s="106"/>
      <c r="HDR110" s="106"/>
      <c r="HDS110" s="106"/>
      <c r="HDT110" s="106"/>
      <c r="HDU110" s="106"/>
      <c r="HDV110" s="106"/>
      <c r="HDW110" s="106"/>
      <c r="HDX110" s="106"/>
      <c r="HDY110" s="106"/>
      <c r="HDZ110" s="106"/>
      <c r="HEA110" s="106"/>
      <c r="HEB110" s="106"/>
      <c r="HEC110" s="106"/>
      <c r="HED110" s="106"/>
      <c r="HEE110" s="106"/>
      <c r="HEF110" s="106"/>
      <c r="HEG110" s="106"/>
      <c r="HEH110" s="106"/>
      <c r="HEI110" s="106"/>
      <c r="HEJ110" s="106"/>
      <c r="HEK110" s="106"/>
      <c r="HEL110" s="106"/>
      <c r="HEM110" s="106"/>
      <c r="HEN110" s="106"/>
      <c r="HEO110" s="106"/>
      <c r="HEP110" s="106"/>
      <c r="HEQ110" s="106"/>
      <c r="HER110" s="106"/>
      <c r="HES110" s="106"/>
      <c r="HET110" s="106"/>
      <c r="HEU110" s="106"/>
      <c r="HEV110" s="106"/>
      <c r="HEW110" s="106"/>
      <c r="HEX110" s="106"/>
      <c r="HEY110" s="106"/>
      <c r="HEZ110" s="106"/>
      <c r="HFA110" s="106"/>
      <c r="HFB110" s="106"/>
      <c r="HFC110" s="106"/>
      <c r="HFD110" s="106"/>
      <c r="HFE110" s="106"/>
      <c r="HFF110" s="106"/>
      <c r="HFG110" s="106"/>
      <c r="HFH110" s="106"/>
      <c r="HFI110" s="106"/>
      <c r="HFJ110" s="106"/>
      <c r="HFK110" s="106"/>
      <c r="HFL110" s="106"/>
      <c r="HFM110" s="106"/>
      <c r="HFN110" s="106"/>
      <c r="HFO110" s="106"/>
      <c r="HFP110" s="106"/>
      <c r="HFQ110" s="106"/>
      <c r="HFR110" s="106"/>
      <c r="HFS110" s="106"/>
      <c r="HFT110" s="106"/>
      <c r="HFU110" s="106"/>
      <c r="HFV110" s="106"/>
      <c r="HFW110" s="106"/>
      <c r="HFX110" s="106"/>
      <c r="HFY110" s="106"/>
      <c r="HFZ110" s="106"/>
      <c r="HGA110" s="106"/>
      <c r="HGB110" s="106"/>
      <c r="HGC110" s="106"/>
      <c r="HGD110" s="106"/>
      <c r="HGE110" s="106"/>
      <c r="HGF110" s="106"/>
      <c r="HGG110" s="106"/>
      <c r="HGH110" s="106"/>
      <c r="HGI110" s="106"/>
      <c r="HGJ110" s="106"/>
      <c r="HGK110" s="106"/>
      <c r="HGL110" s="106"/>
      <c r="HGM110" s="106"/>
      <c r="HGN110" s="106"/>
      <c r="HGO110" s="106"/>
      <c r="HGP110" s="106"/>
      <c r="HGQ110" s="106"/>
      <c r="HGR110" s="106"/>
      <c r="HGS110" s="106"/>
      <c r="HGT110" s="106"/>
      <c r="HGU110" s="106"/>
      <c r="HGV110" s="106"/>
      <c r="HGW110" s="106"/>
      <c r="HGX110" s="106"/>
      <c r="HGY110" s="106"/>
      <c r="HGZ110" s="106"/>
      <c r="HHA110" s="106"/>
      <c r="HHB110" s="106"/>
      <c r="HHC110" s="106"/>
      <c r="HHD110" s="106"/>
      <c r="HHE110" s="106"/>
      <c r="HHF110" s="106"/>
      <c r="HHG110" s="106"/>
      <c r="HHH110" s="106"/>
      <c r="HHI110" s="106"/>
      <c r="HHJ110" s="106"/>
      <c r="HHK110" s="106"/>
      <c r="HHL110" s="106"/>
      <c r="HHM110" s="106"/>
      <c r="HHN110" s="106"/>
      <c r="HHO110" s="106"/>
      <c r="HHP110" s="106"/>
      <c r="HHQ110" s="106"/>
      <c r="HHR110" s="106"/>
      <c r="HHS110" s="106"/>
      <c r="HHT110" s="106"/>
      <c r="HHU110" s="106"/>
      <c r="HHV110" s="106"/>
      <c r="HHW110" s="106"/>
      <c r="HHX110" s="106"/>
      <c r="HHY110" s="106"/>
      <c r="HHZ110" s="106"/>
      <c r="HIA110" s="106"/>
      <c r="HIB110" s="106"/>
      <c r="HIC110" s="106"/>
      <c r="HID110" s="106"/>
      <c r="HIE110" s="106"/>
      <c r="HIF110" s="106"/>
      <c r="HIG110" s="106"/>
      <c r="HIH110" s="106"/>
      <c r="HII110" s="106"/>
      <c r="HIJ110" s="106"/>
      <c r="HIK110" s="106"/>
      <c r="HIL110" s="106"/>
      <c r="HIM110" s="106"/>
      <c r="HIN110" s="106"/>
      <c r="HIO110" s="106"/>
      <c r="HIP110" s="106"/>
      <c r="HIQ110" s="106"/>
      <c r="HIR110" s="106"/>
      <c r="HIS110" s="106"/>
      <c r="HIT110" s="106"/>
      <c r="HIU110" s="106"/>
      <c r="HIV110" s="106"/>
      <c r="HIW110" s="106"/>
      <c r="HIX110" s="106"/>
      <c r="HIY110" s="106"/>
      <c r="HIZ110" s="106"/>
      <c r="HJA110" s="106"/>
      <c r="HJB110" s="106"/>
      <c r="HJC110" s="106"/>
      <c r="HJD110" s="106"/>
      <c r="HJE110" s="106"/>
      <c r="HJF110" s="106"/>
      <c r="HJG110" s="106"/>
      <c r="HJH110" s="106"/>
      <c r="HJI110" s="106"/>
      <c r="HJJ110" s="106"/>
      <c r="HJK110" s="106"/>
      <c r="HJL110" s="106"/>
      <c r="HJM110" s="106"/>
      <c r="HJN110" s="106"/>
      <c r="HJO110" s="106"/>
      <c r="HJP110" s="106"/>
      <c r="HJQ110" s="106"/>
      <c r="HJR110" s="106"/>
      <c r="HJS110" s="106"/>
      <c r="HJT110" s="106"/>
      <c r="HJU110" s="106"/>
      <c r="HJV110" s="106"/>
      <c r="HJW110" s="106"/>
      <c r="HJX110" s="106"/>
      <c r="HJY110" s="106"/>
      <c r="HJZ110" s="106"/>
      <c r="HKA110" s="106"/>
      <c r="HKB110" s="106"/>
      <c r="HKC110" s="106"/>
      <c r="HKD110" s="106"/>
      <c r="HKE110" s="106"/>
      <c r="HKF110" s="106"/>
      <c r="HKG110" s="106"/>
      <c r="HKH110" s="106"/>
      <c r="HKI110" s="106"/>
      <c r="HKJ110" s="106"/>
      <c r="HKK110" s="106"/>
      <c r="HKL110" s="106"/>
      <c r="HKM110" s="106"/>
      <c r="HKN110" s="106"/>
      <c r="HKO110" s="106"/>
      <c r="HKP110" s="106"/>
      <c r="HKQ110" s="106"/>
      <c r="HKR110" s="106"/>
      <c r="HKS110" s="106"/>
      <c r="HKT110" s="106"/>
      <c r="HKU110" s="106"/>
      <c r="HKV110" s="106"/>
      <c r="HKW110" s="106"/>
      <c r="HKX110" s="106"/>
      <c r="HKY110" s="106"/>
      <c r="HKZ110" s="106"/>
      <c r="HLA110" s="106"/>
      <c r="HLB110" s="106"/>
      <c r="HLC110" s="106"/>
      <c r="HLD110" s="106"/>
      <c r="HLE110" s="106"/>
      <c r="HLF110" s="106"/>
      <c r="HLG110" s="106"/>
      <c r="HLH110" s="106"/>
      <c r="HLI110" s="106"/>
      <c r="HLJ110" s="106"/>
      <c r="HLK110" s="106"/>
      <c r="HLL110" s="106"/>
      <c r="HLM110" s="106"/>
      <c r="HLN110" s="106"/>
      <c r="HLO110" s="106"/>
      <c r="HLP110" s="106"/>
      <c r="HLQ110" s="106"/>
      <c r="HLR110" s="106"/>
      <c r="HLS110" s="106"/>
      <c r="HLT110" s="106"/>
      <c r="HLU110" s="106"/>
      <c r="HLV110" s="106"/>
      <c r="HLW110" s="106"/>
      <c r="HLX110" s="106"/>
      <c r="HLY110" s="106"/>
      <c r="HLZ110" s="106"/>
      <c r="HMA110" s="106"/>
      <c r="HMB110" s="106"/>
      <c r="HMC110" s="106"/>
      <c r="HMD110" s="106"/>
      <c r="HME110" s="106"/>
      <c r="HMF110" s="106"/>
      <c r="HMG110" s="106"/>
      <c r="HMH110" s="106"/>
      <c r="HMI110" s="106"/>
      <c r="HMJ110" s="106"/>
      <c r="HMK110" s="106"/>
      <c r="HML110" s="106"/>
      <c r="HMM110" s="106"/>
      <c r="HMN110" s="106"/>
      <c r="HMO110" s="106"/>
      <c r="HMP110" s="106"/>
      <c r="HMQ110" s="106"/>
      <c r="HMR110" s="106"/>
      <c r="HMS110" s="106"/>
      <c r="HMT110" s="106"/>
      <c r="HMU110" s="106"/>
      <c r="HMV110" s="106"/>
      <c r="HMW110" s="106"/>
      <c r="HMX110" s="106"/>
      <c r="HMY110" s="106"/>
      <c r="HMZ110" s="106"/>
      <c r="HNA110" s="106"/>
      <c r="HNB110" s="106"/>
      <c r="HNC110" s="106"/>
      <c r="HND110" s="106"/>
      <c r="HNE110" s="106"/>
      <c r="HNF110" s="106"/>
      <c r="HNG110" s="106"/>
      <c r="HNH110" s="106"/>
      <c r="HNI110" s="106"/>
      <c r="HNJ110" s="106"/>
      <c r="HNK110" s="106"/>
      <c r="HNL110" s="106"/>
      <c r="HNM110" s="106"/>
      <c r="HNN110" s="106"/>
      <c r="HNO110" s="106"/>
      <c r="HNP110" s="106"/>
      <c r="HNQ110" s="106"/>
      <c r="HNR110" s="106"/>
      <c r="HNS110" s="106"/>
      <c r="HNT110" s="106"/>
      <c r="HNU110" s="106"/>
      <c r="HNV110" s="106"/>
      <c r="HNW110" s="106"/>
      <c r="HNX110" s="106"/>
      <c r="HNY110" s="106"/>
      <c r="HNZ110" s="106"/>
      <c r="HOA110" s="106"/>
      <c r="HOB110" s="106"/>
      <c r="HOC110" s="106"/>
      <c r="HOD110" s="106"/>
      <c r="HOE110" s="106"/>
      <c r="HOF110" s="106"/>
      <c r="HOG110" s="106"/>
      <c r="HOH110" s="106"/>
      <c r="HOI110" s="106"/>
      <c r="HOJ110" s="106"/>
      <c r="HOK110" s="106"/>
      <c r="HOL110" s="106"/>
      <c r="HOM110" s="106"/>
      <c r="HON110" s="106"/>
      <c r="HOO110" s="106"/>
      <c r="HOP110" s="106"/>
      <c r="HOQ110" s="106"/>
      <c r="HOR110" s="106"/>
      <c r="HOS110" s="106"/>
      <c r="HOT110" s="106"/>
      <c r="HOU110" s="106"/>
      <c r="HOV110" s="106"/>
      <c r="HOW110" s="106"/>
      <c r="HOX110" s="106"/>
      <c r="HOY110" s="106"/>
      <c r="HOZ110" s="106"/>
      <c r="HPA110" s="106"/>
      <c r="HPB110" s="106"/>
      <c r="HPC110" s="106"/>
      <c r="HPD110" s="106"/>
      <c r="HPE110" s="106"/>
      <c r="HPF110" s="106"/>
      <c r="HPG110" s="106"/>
      <c r="HPH110" s="106"/>
      <c r="HPI110" s="106"/>
      <c r="HPJ110" s="106"/>
      <c r="HPK110" s="106"/>
      <c r="HPL110" s="106"/>
      <c r="HPM110" s="106"/>
      <c r="HPN110" s="106"/>
      <c r="HPO110" s="106"/>
      <c r="HPP110" s="106"/>
      <c r="HPQ110" s="106"/>
      <c r="HPR110" s="106"/>
      <c r="HPS110" s="106"/>
      <c r="HPT110" s="106"/>
      <c r="HPU110" s="106"/>
      <c r="HPV110" s="106"/>
      <c r="HPW110" s="106"/>
      <c r="HPX110" s="106"/>
      <c r="HPY110" s="106"/>
      <c r="HPZ110" s="106"/>
      <c r="HQA110" s="106"/>
      <c r="HQB110" s="106"/>
      <c r="HQC110" s="106"/>
      <c r="HQD110" s="106"/>
      <c r="HQE110" s="106"/>
      <c r="HQF110" s="106"/>
      <c r="HQG110" s="106"/>
      <c r="HQH110" s="106"/>
      <c r="HQI110" s="106"/>
      <c r="HQJ110" s="106"/>
      <c r="HQK110" s="106"/>
      <c r="HQL110" s="106"/>
      <c r="HQM110" s="106"/>
      <c r="HQN110" s="106"/>
      <c r="HQO110" s="106"/>
      <c r="HQP110" s="106"/>
      <c r="HQQ110" s="106"/>
      <c r="HQR110" s="106"/>
      <c r="HQS110" s="106"/>
      <c r="HQT110" s="106"/>
      <c r="HQU110" s="106"/>
      <c r="HQV110" s="106"/>
      <c r="HQW110" s="106"/>
      <c r="HQX110" s="106"/>
      <c r="HQY110" s="106"/>
      <c r="HQZ110" s="106"/>
      <c r="HRA110" s="106"/>
      <c r="HRB110" s="106"/>
      <c r="HRC110" s="106"/>
      <c r="HRD110" s="106"/>
      <c r="HRE110" s="106"/>
      <c r="HRF110" s="106"/>
      <c r="HRG110" s="106"/>
      <c r="HRH110" s="106"/>
      <c r="HRI110" s="106"/>
      <c r="HRJ110" s="106"/>
      <c r="HRK110" s="106"/>
      <c r="HRL110" s="106"/>
      <c r="HRM110" s="106"/>
      <c r="HRN110" s="106"/>
      <c r="HRO110" s="106"/>
      <c r="HRP110" s="106"/>
      <c r="HRQ110" s="106"/>
      <c r="HRR110" s="106"/>
      <c r="HRS110" s="106"/>
      <c r="HRT110" s="106"/>
      <c r="HRU110" s="106"/>
      <c r="HRV110" s="106"/>
      <c r="HRW110" s="106"/>
      <c r="HRX110" s="106"/>
      <c r="HRY110" s="106"/>
      <c r="HRZ110" s="106"/>
      <c r="HSA110" s="106"/>
      <c r="HSB110" s="106"/>
      <c r="HSC110" s="106"/>
      <c r="HSD110" s="106"/>
      <c r="HSE110" s="106"/>
      <c r="HSF110" s="106"/>
      <c r="HSG110" s="106"/>
      <c r="HSH110" s="106"/>
      <c r="HSI110" s="106"/>
      <c r="HSJ110" s="106"/>
      <c r="HSK110" s="106"/>
      <c r="HSL110" s="106"/>
      <c r="HSM110" s="106"/>
      <c r="HSN110" s="106"/>
      <c r="HSO110" s="106"/>
      <c r="HSP110" s="106"/>
      <c r="HSQ110" s="106"/>
      <c r="HSR110" s="106"/>
      <c r="HSS110" s="106"/>
      <c r="HST110" s="106"/>
      <c r="HSU110" s="106"/>
      <c r="HSV110" s="106"/>
      <c r="HSW110" s="106"/>
      <c r="HSX110" s="106"/>
      <c r="HSY110" s="106"/>
      <c r="HSZ110" s="106"/>
      <c r="HTA110" s="106"/>
      <c r="HTB110" s="106"/>
      <c r="HTC110" s="106"/>
      <c r="HTD110" s="106"/>
      <c r="HTE110" s="106"/>
      <c r="HTF110" s="106"/>
      <c r="HTG110" s="106"/>
      <c r="HTH110" s="106"/>
      <c r="HTI110" s="106"/>
      <c r="HTJ110" s="106"/>
      <c r="HTK110" s="106"/>
      <c r="HTL110" s="106"/>
      <c r="HTM110" s="106"/>
      <c r="HTN110" s="106"/>
      <c r="HTO110" s="106"/>
      <c r="HTP110" s="106"/>
      <c r="HTQ110" s="106"/>
      <c r="HTR110" s="106"/>
      <c r="HTS110" s="106"/>
      <c r="HTT110" s="106"/>
      <c r="HTU110" s="106"/>
      <c r="HTV110" s="106"/>
      <c r="HTW110" s="106"/>
      <c r="HTX110" s="106"/>
      <c r="HTY110" s="106"/>
      <c r="HTZ110" s="106"/>
      <c r="HUA110" s="106"/>
      <c r="HUB110" s="106"/>
      <c r="HUC110" s="106"/>
      <c r="HUD110" s="106"/>
      <c r="HUE110" s="106"/>
      <c r="HUF110" s="106"/>
      <c r="HUG110" s="106"/>
      <c r="HUH110" s="106"/>
      <c r="HUI110" s="106"/>
      <c r="HUJ110" s="106"/>
      <c r="HUK110" s="106"/>
      <c r="HUL110" s="106"/>
      <c r="HUM110" s="106"/>
      <c r="HUN110" s="106"/>
      <c r="HUO110" s="106"/>
      <c r="HUP110" s="106"/>
      <c r="HUQ110" s="106"/>
      <c r="HUR110" s="106"/>
      <c r="HUS110" s="106"/>
      <c r="HUT110" s="106"/>
      <c r="HUU110" s="106"/>
      <c r="HUV110" s="106"/>
      <c r="HUW110" s="106"/>
      <c r="HUX110" s="106"/>
      <c r="HUY110" s="106"/>
      <c r="HUZ110" s="106"/>
      <c r="HVA110" s="106"/>
      <c r="HVB110" s="106"/>
      <c r="HVC110" s="106"/>
      <c r="HVD110" s="106"/>
      <c r="HVE110" s="106"/>
      <c r="HVF110" s="106"/>
      <c r="HVG110" s="106"/>
      <c r="HVH110" s="106"/>
      <c r="HVI110" s="106"/>
      <c r="HVJ110" s="106"/>
      <c r="HVK110" s="106"/>
      <c r="HVL110" s="106"/>
      <c r="HVM110" s="106"/>
      <c r="HVN110" s="106"/>
      <c r="HVO110" s="106"/>
      <c r="HVP110" s="106"/>
      <c r="HVQ110" s="106"/>
      <c r="HVR110" s="106"/>
      <c r="HVS110" s="106"/>
      <c r="HVT110" s="106"/>
      <c r="HVU110" s="106"/>
      <c r="HVV110" s="106"/>
      <c r="HVW110" s="106"/>
      <c r="HVX110" s="106"/>
      <c r="HVY110" s="106"/>
      <c r="HVZ110" s="106"/>
      <c r="HWA110" s="106"/>
      <c r="HWB110" s="106"/>
      <c r="HWC110" s="106"/>
      <c r="HWD110" s="106"/>
      <c r="HWE110" s="106"/>
      <c r="HWF110" s="106"/>
      <c r="HWG110" s="106"/>
      <c r="HWH110" s="106"/>
      <c r="HWI110" s="106"/>
      <c r="HWJ110" s="106"/>
      <c r="HWK110" s="106"/>
      <c r="HWL110" s="106"/>
      <c r="HWM110" s="106"/>
      <c r="HWN110" s="106"/>
      <c r="HWO110" s="106"/>
      <c r="HWP110" s="106"/>
      <c r="HWQ110" s="106"/>
      <c r="HWR110" s="106"/>
      <c r="HWS110" s="106"/>
      <c r="HWT110" s="106"/>
      <c r="HWU110" s="106"/>
      <c r="HWV110" s="106"/>
      <c r="HWW110" s="106"/>
      <c r="HWX110" s="106"/>
      <c r="HWY110" s="106"/>
      <c r="HWZ110" s="106"/>
      <c r="HXA110" s="106"/>
      <c r="HXB110" s="106"/>
      <c r="HXC110" s="106"/>
      <c r="HXD110" s="106"/>
      <c r="HXE110" s="106"/>
      <c r="HXF110" s="106"/>
      <c r="HXG110" s="106"/>
      <c r="HXH110" s="106"/>
      <c r="HXI110" s="106"/>
      <c r="HXJ110" s="106"/>
      <c r="HXK110" s="106"/>
      <c r="HXL110" s="106"/>
      <c r="HXM110" s="106"/>
      <c r="HXN110" s="106"/>
      <c r="HXO110" s="106"/>
      <c r="HXP110" s="106"/>
      <c r="HXQ110" s="106"/>
      <c r="HXR110" s="106"/>
      <c r="HXS110" s="106"/>
      <c r="HXT110" s="106"/>
      <c r="HXU110" s="106"/>
      <c r="HXV110" s="106"/>
      <c r="HXW110" s="106"/>
      <c r="HXX110" s="106"/>
      <c r="HXY110" s="106"/>
      <c r="HXZ110" s="106"/>
      <c r="HYA110" s="106"/>
      <c r="HYB110" s="106"/>
      <c r="HYC110" s="106"/>
      <c r="HYD110" s="106"/>
      <c r="HYE110" s="106"/>
      <c r="HYF110" s="106"/>
      <c r="HYG110" s="106"/>
      <c r="HYH110" s="106"/>
      <c r="HYI110" s="106"/>
      <c r="HYJ110" s="106"/>
      <c r="HYK110" s="106"/>
      <c r="HYL110" s="106"/>
      <c r="HYM110" s="106"/>
      <c r="HYN110" s="106"/>
      <c r="HYO110" s="106"/>
      <c r="HYP110" s="106"/>
      <c r="HYQ110" s="106"/>
      <c r="HYR110" s="106"/>
      <c r="HYS110" s="106"/>
      <c r="HYT110" s="106"/>
      <c r="HYU110" s="106"/>
      <c r="HYV110" s="106"/>
      <c r="HYW110" s="106"/>
      <c r="HYX110" s="106"/>
      <c r="HYY110" s="106"/>
      <c r="HYZ110" s="106"/>
      <c r="HZA110" s="106"/>
      <c r="HZB110" s="106"/>
      <c r="HZC110" s="106"/>
      <c r="HZD110" s="106"/>
      <c r="HZE110" s="106"/>
      <c r="HZF110" s="106"/>
      <c r="HZG110" s="106"/>
      <c r="HZH110" s="106"/>
      <c r="HZI110" s="106"/>
      <c r="HZJ110" s="106"/>
      <c r="HZK110" s="106"/>
      <c r="HZL110" s="106"/>
      <c r="HZM110" s="106"/>
      <c r="HZN110" s="106"/>
      <c r="HZO110" s="106"/>
      <c r="HZP110" s="106"/>
      <c r="HZQ110" s="106"/>
      <c r="HZR110" s="106"/>
      <c r="HZS110" s="106"/>
      <c r="HZT110" s="106"/>
      <c r="HZU110" s="106"/>
      <c r="HZV110" s="106"/>
      <c r="HZW110" s="106"/>
      <c r="HZX110" s="106"/>
      <c r="HZY110" s="106"/>
      <c r="HZZ110" s="106"/>
      <c r="IAA110" s="106"/>
      <c r="IAB110" s="106"/>
      <c r="IAC110" s="106"/>
      <c r="IAD110" s="106"/>
      <c r="IAE110" s="106"/>
      <c r="IAF110" s="106"/>
      <c r="IAG110" s="106"/>
      <c r="IAH110" s="106"/>
      <c r="IAI110" s="106"/>
      <c r="IAJ110" s="106"/>
      <c r="IAK110" s="106"/>
      <c r="IAL110" s="106"/>
      <c r="IAM110" s="106"/>
      <c r="IAN110" s="106"/>
      <c r="IAO110" s="106"/>
      <c r="IAP110" s="106"/>
      <c r="IAQ110" s="106"/>
      <c r="IAR110" s="106"/>
      <c r="IAS110" s="106"/>
      <c r="IAT110" s="106"/>
      <c r="IAU110" s="106"/>
      <c r="IAV110" s="106"/>
      <c r="IAW110" s="106"/>
      <c r="IAX110" s="106"/>
      <c r="IAY110" s="106"/>
      <c r="IAZ110" s="106"/>
      <c r="IBA110" s="106"/>
      <c r="IBB110" s="106"/>
      <c r="IBC110" s="106"/>
      <c r="IBD110" s="106"/>
      <c r="IBE110" s="106"/>
      <c r="IBF110" s="106"/>
      <c r="IBG110" s="106"/>
      <c r="IBH110" s="106"/>
      <c r="IBI110" s="106"/>
      <c r="IBJ110" s="106"/>
      <c r="IBK110" s="106"/>
      <c r="IBL110" s="106"/>
      <c r="IBM110" s="106"/>
      <c r="IBN110" s="106"/>
      <c r="IBO110" s="106"/>
      <c r="IBP110" s="106"/>
      <c r="IBQ110" s="106"/>
      <c r="IBR110" s="106"/>
      <c r="IBS110" s="106"/>
      <c r="IBT110" s="106"/>
      <c r="IBU110" s="106"/>
      <c r="IBV110" s="106"/>
      <c r="IBW110" s="106"/>
      <c r="IBX110" s="106"/>
      <c r="IBY110" s="106"/>
      <c r="IBZ110" s="106"/>
      <c r="ICA110" s="106"/>
      <c r="ICB110" s="106"/>
      <c r="ICC110" s="106"/>
      <c r="ICD110" s="106"/>
      <c r="ICE110" s="106"/>
      <c r="ICF110" s="106"/>
      <c r="ICG110" s="106"/>
      <c r="ICH110" s="106"/>
      <c r="ICI110" s="106"/>
      <c r="ICJ110" s="106"/>
      <c r="ICK110" s="106"/>
      <c r="ICL110" s="106"/>
      <c r="ICM110" s="106"/>
      <c r="ICN110" s="106"/>
      <c r="ICO110" s="106"/>
      <c r="ICP110" s="106"/>
      <c r="ICQ110" s="106"/>
      <c r="ICR110" s="106"/>
      <c r="ICS110" s="106"/>
      <c r="ICT110" s="106"/>
      <c r="ICU110" s="106"/>
      <c r="ICV110" s="106"/>
      <c r="ICW110" s="106"/>
      <c r="ICX110" s="106"/>
      <c r="ICY110" s="106"/>
      <c r="ICZ110" s="106"/>
      <c r="IDA110" s="106"/>
      <c r="IDB110" s="106"/>
      <c r="IDC110" s="106"/>
      <c r="IDD110" s="106"/>
      <c r="IDE110" s="106"/>
      <c r="IDF110" s="106"/>
      <c r="IDG110" s="106"/>
      <c r="IDH110" s="106"/>
      <c r="IDI110" s="106"/>
      <c r="IDJ110" s="106"/>
      <c r="IDK110" s="106"/>
      <c r="IDL110" s="106"/>
      <c r="IDM110" s="106"/>
      <c r="IDN110" s="106"/>
      <c r="IDO110" s="106"/>
      <c r="IDP110" s="106"/>
      <c r="IDQ110" s="106"/>
      <c r="IDR110" s="106"/>
      <c r="IDS110" s="106"/>
      <c r="IDT110" s="106"/>
      <c r="IDU110" s="106"/>
      <c r="IDV110" s="106"/>
      <c r="IDW110" s="106"/>
      <c r="IDX110" s="106"/>
      <c r="IDY110" s="106"/>
      <c r="IDZ110" s="106"/>
      <c r="IEA110" s="106"/>
      <c r="IEB110" s="106"/>
      <c r="IEC110" s="106"/>
      <c r="IED110" s="106"/>
      <c r="IEE110" s="106"/>
      <c r="IEF110" s="106"/>
      <c r="IEG110" s="106"/>
      <c r="IEH110" s="106"/>
      <c r="IEI110" s="106"/>
      <c r="IEJ110" s="106"/>
      <c r="IEK110" s="106"/>
      <c r="IEL110" s="106"/>
      <c r="IEM110" s="106"/>
      <c r="IEN110" s="106"/>
      <c r="IEO110" s="106"/>
      <c r="IEP110" s="106"/>
      <c r="IEQ110" s="106"/>
      <c r="IER110" s="106"/>
      <c r="IES110" s="106"/>
      <c r="IET110" s="106"/>
      <c r="IEU110" s="106"/>
      <c r="IEV110" s="106"/>
      <c r="IEW110" s="106"/>
      <c r="IEX110" s="106"/>
      <c r="IEY110" s="106"/>
      <c r="IEZ110" s="106"/>
      <c r="IFA110" s="106"/>
      <c r="IFB110" s="106"/>
      <c r="IFC110" s="106"/>
      <c r="IFD110" s="106"/>
      <c r="IFE110" s="106"/>
      <c r="IFF110" s="106"/>
      <c r="IFG110" s="106"/>
      <c r="IFH110" s="106"/>
      <c r="IFI110" s="106"/>
      <c r="IFJ110" s="106"/>
      <c r="IFK110" s="106"/>
      <c r="IFL110" s="106"/>
      <c r="IFM110" s="106"/>
      <c r="IFN110" s="106"/>
      <c r="IFO110" s="106"/>
      <c r="IFP110" s="106"/>
      <c r="IFQ110" s="106"/>
      <c r="IFR110" s="106"/>
      <c r="IFS110" s="106"/>
      <c r="IFT110" s="106"/>
      <c r="IFU110" s="106"/>
      <c r="IFV110" s="106"/>
      <c r="IFW110" s="106"/>
      <c r="IFX110" s="106"/>
      <c r="IFY110" s="106"/>
      <c r="IFZ110" s="106"/>
      <c r="IGA110" s="106"/>
      <c r="IGB110" s="106"/>
      <c r="IGC110" s="106"/>
      <c r="IGD110" s="106"/>
      <c r="IGE110" s="106"/>
      <c r="IGF110" s="106"/>
      <c r="IGG110" s="106"/>
      <c r="IGH110" s="106"/>
      <c r="IGI110" s="106"/>
      <c r="IGJ110" s="106"/>
      <c r="IGK110" s="106"/>
      <c r="IGL110" s="106"/>
      <c r="IGM110" s="106"/>
      <c r="IGN110" s="106"/>
      <c r="IGO110" s="106"/>
      <c r="IGP110" s="106"/>
      <c r="IGQ110" s="106"/>
      <c r="IGR110" s="106"/>
      <c r="IGS110" s="106"/>
      <c r="IGT110" s="106"/>
      <c r="IGU110" s="106"/>
      <c r="IGV110" s="106"/>
      <c r="IGW110" s="106"/>
      <c r="IGX110" s="106"/>
      <c r="IGY110" s="106"/>
      <c r="IGZ110" s="106"/>
      <c r="IHA110" s="106"/>
      <c r="IHB110" s="106"/>
      <c r="IHC110" s="106"/>
      <c r="IHD110" s="106"/>
      <c r="IHE110" s="106"/>
      <c r="IHF110" s="106"/>
      <c r="IHG110" s="106"/>
      <c r="IHH110" s="106"/>
      <c r="IHI110" s="106"/>
      <c r="IHJ110" s="106"/>
      <c r="IHK110" s="106"/>
      <c r="IHL110" s="106"/>
      <c r="IHM110" s="106"/>
      <c r="IHN110" s="106"/>
      <c r="IHO110" s="106"/>
      <c r="IHP110" s="106"/>
      <c r="IHQ110" s="106"/>
      <c r="IHR110" s="106"/>
      <c r="IHS110" s="106"/>
      <c r="IHT110" s="106"/>
      <c r="IHU110" s="106"/>
      <c r="IHV110" s="106"/>
      <c r="IHW110" s="106"/>
      <c r="IHX110" s="106"/>
      <c r="IHY110" s="106"/>
      <c r="IHZ110" s="106"/>
      <c r="IIA110" s="106"/>
      <c r="IIB110" s="106"/>
      <c r="IIC110" s="106"/>
      <c r="IID110" s="106"/>
      <c r="IIE110" s="106"/>
      <c r="IIF110" s="106"/>
      <c r="IIG110" s="106"/>
      <c r="IIH110" s="106"/>
      <c r="III110" s="106"/>
      <c r="IIJ110" s="106"/>
      <c r="IIK110" s="106"/>
      <c r="IIL110" s="106"/>
      <c r="IIM110" s="106"/>
      <c r="IIN110" s="106"/>
      <c r="IIO110" s="106"/>
      <c r="IIP110" s="106"/>
      <c r="IIQ110" s="106"/>
      <c r="IIR110" s="106"/>
      <c r="IIS110" s="106"/>
      <c r="IIT110" s="106"/>
      <c r="IIU110" s="106"/>
      <c r="IIV110" s="106"/>
      <c r="IIW110" s="106"/>
      <c r="IIX110" s="106"/>
      <c r="IIY110" s="106"/>
      <c r="IIZ110" s="106"/>
      <c r="IJA110" s="106"/>
      <c r="IJB110" s="106"/>
      <c r="IJC110" s="106"/>
      <c r="IJD110" s="106"/>
      <c r="IJE110" s="106"/>
      <c r="IJF110" s="106"/>
      <c r="IJG110" s="106"/>
      <c r="IJH110" s="106"/>
      <c r="IJI110" s="106"/>
      <c r="IJJ110" s="106"/>
      <c r="IJK110" s="106"/>
      <c r="IJL110" s="106"/>
      <c r="IJM110" s="106"/>
      <c r="IJN110" s="106"/>
      <c r="IJO110" s="106"/>
      <c r="IJP110" s="106"/>
      <c r="IJQ110" s="106"/>
      <c r="IJR110" s="106"/>
      <c r="IJS110" s="106"/>
      <c r="IJT110" s="106"/>
      <c r="IJU110" s="106"/>
      <c r="IJV110" s="106"/>
      <c r="IJW110" s="106"/>
      <c r="IJX110" s="106"/>
      <c r="IJY110" s="106"/>
      <c r="IJZ110" s="106"/>
      <c r="IKA110" s="106"/>
      <c r="IKB110" s="106"/>
      <c r="IKC110" s="106"/>
      <c r="IKD110" s="106"/>
      <c r="IKE110" s="106"/>
      <c r="IKF110" s="106"/>
      <c r="IKG110" s="106"/>
      <c r="IKH110" s="106"/>
      <c r="IKI110" s="106"/>
      <c r="IKJ110" s="106"/>
      <c r="IKK110" s="106"/>
      <c r="IKL110" s="106"/>
      <c r="IKM110" s="106"/>
      <c r="IKN110" s="106"/>
      <c r="IKO110" s="106"/>
      <c r="IKP110" s="106"/>
      <c r="IKQ110" s="106"/>
      <c r="IKR110" s="106"/>
      <c r="IKS110" s="106"/>
      <c r="IKT110" s="106"/>
      <c r="IKU110" s="106"/>
      <c r="IKV110" s="106"/>
      <c r="IKW110" s="106"/>
      <c r="IKX110" s="106"/>
      <c r="IKY110" s="106"/>
      <c r="IKZ110" s="106"/>
      <c r="ILA110" s="106"/>
      <c r="ILB110" s="106"/>
      <c r="ILC110" s="106"/>
      <c r="ILD110" s="106"/>
      <c r="ILE110" s="106"/>
      <c r="ILF110" s="106"/>
      <c r="ILG110" s="106"/>
      <c r="ILH110" s="106"/>
      <c r="ILI110" s="106"/>
      <c r="ILJ110" s="106"/>
      <c r="ILK110" s="106"/>
      <c r="ILL110" s="106"/>
      <c r="ILM110" s="106"/>
      <c r="ILN110" s="106"/>
      <c r="ILO110" s="106"/>
      <c r="ILP110" s="106"/>
      <c r="ILQ110" s="106"/>
      <c r="ILR110" s="106"/>
      <c r="ILS110" s="106"/>
      <c r="ILT110" s="106"/>
      <c r="ILU110" s="106"/>
      <c r="ILV110" s="106"/>
      <c r="ILW110" s="106"/>
      <c r="ILX110" s="106"/>
      <c r="ILY110" s="106"/>
      <c r="ILZ110" s="106"/>
      <c r="IMA110" s="106"/>
      <c r="IMB110" s="106"/>
      <c r="IMC110" s="106"/>
      <c r="IMD110" s="106"/>
      <c r="IME110" s="106"/>
      <c r="IMF110" s="106"/>
      <c r="IMG110" s="106"/>
      <c r="IMH110" s="106"/>
      <c r="IMI110" s="106"/>
      <c r="IMJ110" s="106"/>
      <c r="IMK110" s="106"/>
      <c r="IML110" s="106"/>
      <c r="IMM110" s="106"/>
      <c r="IMN110" s="106"/>
      <c r="IMO110" s="106"/>
      <c r="IMP110" s="106"/>
      <c r="IMQ110" s="106"/>
      <c r="IMR110" s="106"/>
      <c r="IMS110" s="106"/>
      <c r="IMT110" s="106"/>
      <c r="IMU110" s="106"/>
      <c r="IMV110" s="106"/>
      <c r="IMW110" s="106"/>
      <c r="IMX110" s="106"/>
      <c r="IMY110" s="106"/>
      <c r="IMZ110" s="106"/>
      <c r="INA110" s="106"/>
      <c r="INB110" s="106"/>
      <c r="INC110" s="106"/>
      <c r="IND110" s="106"/>
      <c r="INE110" s="106"/>
      <c r="INF110" s="106"/>
      <c r="ING110" s="106"/>
      <c r="INH110" s="106"/>
      <c r="INI110" s="106"/>
      <c r="INJ110" s="106"/>
      <c r="INK110" s="106"/>
      <c r="INL110" s="106"/>
      <c r="INM110" s="106"/>
      <c r="INN110" s="106"/>
      <c r="INO110" s="106"/>
      <c r="INP110" s="106"/>
      <c r="INQ110" s="106"/>
      <c r="INR110" s="106"/>
      <c r="INS110" s="106"/>
      <c r="INT110" s="106"/>
      <c r="INU110" s="106"/>
      <c r="INV110" s="106"/>
      <c r="INW110" s="106"/>
      <c r="INX110" s="106"/>
      <c r="INY110" s="106"/>
      <c r="INZ110" s="106"/>
      <c r="IOA110" s="106"/>
      <c r="IOB110" s="106"/>
      <c r="IOC110" s="106"/>
      <c r="IOD110" s="106"/>
      <c r="IOE110" s="106"/>
      <c r="IOF110" s="106"/>
      <c r="IOG110" s="106"/>
      <c r="IOH110" s="106"/>
      <c r="IOI110" s="106"/>
      <c r="IOJ110" s="106"/>
      <c r="IOK110" s="106"/>
      <c r="IOL110" s="106"/>
      <c r="IOM110" s="106"/>
      <c r="ION110" s="106"/>
      <c r="IOO110" s="106"/>
      <c r="IOP110" s="106"/>
      <c r="IOQ110" s="106"/>
      <c r="IOR110" s="106"/>
      <c r="IOS110" s="106"/>
      <c r="IOT110" s="106"/>
      <c r="IOU110" s="106"/>
      <c r="IOV110" s="106"/>
      <c r="IOW110" s="106"/>
      <c r="IOX110" s="106"/>
      <c r="IOY110" s="106"/>
      <c r="IOZ110" s="106"/>
      <c r="IPA110" s="106"/>
      <c r="IPB110" s="106"/>
      <c r="IPC110" s="106"/>
      <c r="IPD110" s="106"/>
      <c r="IPE110" s="106"/>
      <c r="IPF110" s="106"/>
      <c r="IPG110" s="106"/>
      <c r="IPH110" s="106"/>
      <c r="IPI110" s="106"/>
      <c r="IPJ110" s="106"/>
      <c r="IPK110" s="106"/>
      <c r="IPL110" s="106"/>
      <c r="IPM110" s="106"/>
      <c r="IPN110" s="106"/>
      <c r="IPO110" s="106"/>
      <c r="IPP110" s="106"/>
      <c r="IPQ110" s="106"/>
      <c r="IPR110" s="106"/>
      <c r="IPS110" s="106"/>
      <c r="IPT110" s="106"/>
      <c r="IPU110" s="106"/>
      <c r="IPV110" s="106"/>
      <c r="IPW110" s="106"/>
      <c r="IPX110" s="106"/>
      <c r="IPY110" s="106"/>
      <c r="IPZ110" s="106"/>
      <c r="IQA110" s="106"/>
      <c r="IQB110" s="106"/>
      <c r="IQC110" s="106"/>
      <c r="IQD110" s="106"/>
      <c r="IQE110" s="106"/>
      <c r="IQF110" s="106"/>
      <c r="IQG110" s="106"/>
      <c r="IQH110" s="106"/>
      <c r="IQI110" s="106"/>
      <c r="IQJ110" s="106"/>
      <c r="IQK110" s="106"/>
      <c r="IQL110" s="106"/>
      <c r="IQM110" s="106"/>
      <c r="IQN110" s="106"/>
      <c r="IQO110" s="106"/>
      <c r="IQP110" s="106"/>
      <c r="IQQ110" s="106"/>
      <c r="IQR110" s="106"/>
      <c r="IQS110" s="106"/>
      <c r="IQT110" s="106"/>
      <c r="IQU110" s="106"/>
      <c r="IQV110" s="106"/>
      <c r="IQW110" s="106"/>
      <c r="IQX110" s="106"/>
      <c r="IQY110" s="106"/>
      <c r="IQZ110" s="106"/>
      <c r="IRA110" s="106"/>
      <c r="IRB110" s="106"/>
      <c r="IRC110" s="106"/>
      <c r="IRD110" s="106"/>
      <c r="IRE110" s="106"/>
      <c r="IRF110" s="106"/>
      <c r="IRG110" s="106"/>
      <c r="IRH110" s="106"/>
      <c r="IRI110" s="106"/>
      <c r="IRJ110" s="106"/>
      <c r="IRK110" s="106"/>
      <c r="IRL110" s="106"/>
      <c r="IRM110" s="106"/>
      <c r="IRN110" s="106"/>
      <c r="IRO110" s="106"/>
      <c r="IRP110" s="106"/>
      <c r="IRQ110" s="106"/>
      <c r="IRR110" s="106"/>
      <c r="IRS110" s="106"/>
      <c r="IRT110" s="106"/>
      <c r="IRU110" s="106"/>
      <c r="IRV110" s="106"/>
      <c r="IRW110" s="106"/>
      <c r="IRX110" s="106"/>
      <c r="IRY110" s="106"/>
      <c r="IRZ110" s="106"/>
      <c r="ISA110" s="106"/>
      <c r="ISB110" s="106"/>
      <c r="ISC110" s="106"/>
      <c r="ISD110" s="106"/>
      <c r="ISE110" s="106"/>
      <c r="ISF110" s="106"/>
      <c r="ISG110" s="106"/>
      <c r="ISH110" s="106"/>
      <c r="ISI110" s="106"/>
      <c r="ISJ110" s="106"/>
      <c r="ISK110" s="106"/>
      <c r="ISL110" s="106"/>
      <c r="ISM110" s="106"/>
      <c r="ISN110" s="106"/>
      <c r="ISO110" s="106"/>
      <c r="ISP110" s="106"/>
      <c r="ISQ110" s="106"/>
      <c r="ISR110" s="106"/>
      <c r="ISS110" s="106"/>
      <c r="IST110" s="106"/>
      <c r="ISU110" s="106"/>
      <c r="ISV110" s="106"/>
      <c r="ISW110" s="106"/>
      <c r="ISX110" s="106"/>
      <c r="ISY110" s="106"/>
      <c r="ISZ110" s="106"/>
      <c r="ITA110" s="106"/>
      <c r="ITB110" s="106"/>
      <c r="ITC110" s="106"/>
      <c r="ITD110" s="106"/>
      <c r="ITE110" s="106"/>
      <c r="ITF110" s="106"/>
      <c r="ITG110" s="106"/>
      <c r="ITH110" s="106"/>
      <c r="ITI110" s="106"/>
      <c r="ITJ110" s="106"/>
      <c r="ITK110" s="106"/>
      <c r="ITL110" s="106"/>
      <c r="ITM110" s="106"/>
      <c r="ITN110" s="106"/>
      <c r="ITO110" s="106"/>
      <c r="ITP110" s="106"/>
      <c r="ITQ110" s="106"/>
      <c r="ITR110" s="106"/>
      <c r="ITS110" s="106"/>
      <c r="ITT110" s="106"/>
      <c r="ITU110" s="106"/>
      <c r="ITV110" s="106"/>
      <c r="ITW110" s="106"/>
      <c r="ITX110" s="106"/>
      <c r="ITY110" s="106"/>
      <c r="ITZ110" s="106"/>
      <c r="IUA110" s="106"/>
      <c r="IUB110" s="106"/>
      <c r="IUC110" s="106"/>
      <c r="IUD110" s="106"/>
      <c r="IUE110" s="106"/>
      <c r="IUF110" s="106"/>
      <c r="IUG110" s="106"/>
      <c r="IUH110" s="106"/>
      <c r="IUI110" s="106"/>
      <c r="IUJ110" s="106"/>
      <c r="IUK110" s="106"/>
      <c r="IUL110" s="106"/>
      <c r="IUM110" s="106"/>
      <c r="IUN110" s="106"/>
      <c r="IUO110" s="106"/>
      <c r="IUP110" s="106"/>
      <c r="IUQ110" s="106"/>
      <c r="IUR110" s="106"/>
      <c r="IUS110" s="106"/>
      <c r="IUT110" s="106"/>
      <c r="IUU110" s="106"/>
      <c r="IUV110" s="106"/>
      <c r="IUW110" s="106"/>
      <c r="IUX110" s="106"/>
      <c r="IUY110" s="106"/>
      <c r="IUZ110" s="106"/>
      <c r="IVA110" s="106"/>
      <c r="IVB110" s="106"/>
      <c r="IVC110" s="106"/>
      <c r="IVD110" s="106"/>
      <c r="IVE110" s="106"/>
      <c r="IVF110" s="106"/>
      <c r="IVG110" s="106"/>
      <c r="IVH110" s="106"/>
      <c r="IVI110" s="106"/>
      <c r="IVJ110" s="106"/>
      <c r="IVK110" s="106"/>
      <c r="IVL110" s="106"/>
      <c r="IVM110" s="106"/>
      <c r="IVN110" s="106"/>
      <c r="IVO110" s="106"/>
      <c r="IVP110" s="106"/>
      <c r="IVQ110" s="106"/>
      <c r="IVR110" s="106"/>
      <c r="IVS110" s="106"/>
      <c r="IVT110" s="106"/>
      <c r="IVU110" s="106"/>
      <c r="IVV110" s="106"/>
      <c r="IVW110" s="106"/>
      <c r="IVX110" s="106"/>
      <c r="IVY110" s="106"/>
      <c r="IVZ110" s="106"/>
      <c r="IWA110" s="106"/>
      <c r="IWB110" s="106"/>
      <c r="IWC110" s="106"/>
      <c r="IWD110" s="106"/>
      <c r="IWE110" s="106"/>
      <c r="IWF110" s="106"/>
      <c r="IWG110" s="106"/>
      <c r="IWH110" s="106"/>
      <c r="IWI110" s="106"/>
      <c r="IWJ110" s="106"/>
      <c r="IWK110" s="106"/>
      <c r="IWL110" s="106"/>
      <c r="IWM110" s="106"/>
      <c r="IWN110" s="106"/>
      <c r="IWO110" s="106"/>
      <c r="IWP110" s="106"/>
      <c r="IWQ110" s="106"/>
      <c r="IWR110" s="106"/>
      <c r="IWS110" s="106"/>
      <c r="IWT110" s="106"/>
      <c r="IWU110" s="106"/>
      <c r="IWV110" s="106"/>
      <c r="IWW110" s="106"/>
      <c r="IWX110" s="106"/>
      <c r="IWY110" s="106"/>
      <c r="IWZ110" s="106"/>
      <c r="IXA110" s="106"/>
      <c r="IXB110" s="106"/>
      <c r="IXC110" s="106"/>
      <c r="IXD110" s="106"/>
      <c r="IXE110" s="106"/>
      <c r="IXF110" s="106"/>
      <c r="IXG110" s="106"/>
      <c r="IXH110" s="106"/>
      <c r="IXI110" s="106"/>
      <c r="IXJ110" s="106"/>
      <c r="IXK110" s="106"/>
      <c r="IXL110" s="106"/>
      <c r="IXM110" s="106"/>
      <c r="IXN110" s="106"/>
      <c r="IXO110" s="106"/>
      <c r="IXP110" s="106"/>
      <c r="IXQ110" s="106"/>
      <c r="IXR110" s="106"/>
      <c r="IXS110" s="106"/>
      <c r="IXT110" s="106"/>
      <c r="IXU110" s="106"/>
      <c r="IXV110" s="106"/>
      <c r="IXW110" s="106"/>
      <c r="IXX110" s="106"/>
      <c r="IXY110" s="106"/>
      <c r="IXZ110" s="106"/>
      <c r="IYA110" s="106"/>
      <c r="IYB110" s="106"/>
      <c r="IYC110" s="106"/>
      <c r="IYD110" s="106"/>
      <c r="IYE110" s="106"/>
      <c r="IYF110" s="106"/>
      <c r="IYG110" s="106"/>
      <c r="IYH110" s="106"/>
      <c r="IYI110" s="106"/>
      <c r="IYJ110" s="106"/>
      <c r="IYK110" s="106"/>
      <c r="IYL110" s="106"/>
      <c r="IYM110" s="106"/>
      <c r="IYN110" s="106"/>
      <c r="IYO110" s="106"/>
      <c r="IYP110" s="106"/>
      <c r="IYQ110" s="106"/>
      <c r="IYR110" s="106"/>
      <c r="IYS110" s="106"/>
      <c r="IYT110" s="106"/>
      <c r="IYU110" s="106"/>
      <c r="IYV110" s="106"/>
      <c r="IYW110" s="106"/>
      <c r="IYX110" s="106"/>
      <c r="IYY110" s="106"/>
      <c r="IYZ110" s="106"/>
      <c r="IZA110" s="106"/>
      <c r="IZB110" s="106"/>
      <c r="IZC110" s="106"/>
      <c r="IZD110" s="106"/>
      <c r="IZE110" s="106"/>
      <c r="IZF110" s="106"/>
      <c r="IZG110" s="106"/>
      <c r="IZH110" s="106"/>
      <c r="IZI110" s="106"/>
      <c r="IZJ110" s="106"/>
      <c r="IZK110" s="106"/>
      <c r="IZL110" s="106"/>
      <c r="IZM110" s="106"/>
      <c r="IZN110" s="106"/>
      <c r="IZO110" s="106"/>
      <c r="IZP110" s="106"/>
      <c r="IZQ110" s="106"/>
      <c r="IZR110" s="106"/>
      <c r="IZS110" s="106"/>
      <c r="IZT110" s="106"/>
      <c r="IZU110" s="106"/>
      <c r="IZV110" s="106"/>
      <c r="IZW110" s="106"/>
      <c r="IZX110" s="106"/>
      <c r="IZY110" s="106"/>
      <c r="IZZ110" s="106"/>
      <c r="JAA110" s="106"/>
      <c r="JAB110" s="106"/>
      <c r="JAC110" s="106"/>
      <c r="JAD110" s="106"/>
      <c r="JAE110" s="106"/>
      <c r="JAF110" s="106"/>
      <c r="JAG110" s="106"/>
      <c r="JAH110" s="106"/>
      <c r="JAI110" s="106"/>
      <c r="JAJ110" s="106"/>
      <c r="JAK110" s="106"/>
      <c r="JAL110" s="106"/>
      <c r="JAM110" s="106"/>
      <c r="JAN110" s="106"/>
      <c r="JAO110" s="106"/>
      <c r="JAP110" s="106"/>
      <c r="JAQ110" s="106"/>
      <c r="JAR110" s="106"/>
      <c r="JAS110" s="106"/>
      <c r="JAT110" s="106"/>
      <c r="JAU110" s="106"/>
      <c r="JAV110" s="106"/>
      <c r="JAW110" s="106"/>
      <c r="JAX110" s="106"/>
      <c r="JAY110" s="106"/>
      <c r="JAZ110" s="106"/>
      <c r="JBA110" s="106"/>
      <c r="JBB110" s="106"/>
      <c r="JBC110" s="106"/>
      <c r="JBD110" s="106"/>
      <c r="JBE110" s="106"/>
      <c r="JBF110" s="106"/>
      <c r="JBG110" s="106"/>
      <c r="JBH110" s="106"/>
      <c r="JBI110" s="106"/>
      <c r="JBJ110" s="106"/>
      <c r="JBK110" s="106"/>
      <c r="JBL110" s="106"/>
      <c r="JBM110" s="106"/>
      <c r="JBN110" s="106"/>
      <c r="JBO110" s="106"/>
      <c r="JBP110" s="106"/>
      <c r="JBQ110" s="106"/>
      <c r="JBR110" s="106"/>
      <c r="JBS110" s="106"/>
      <c r="JBT110" s="106"/>
      <c r="JBU110" s="106"/>
      <c r="JBV110" s="106"/>
      <c r="JBW110" s="106"/>
      <c r="JBX110" s="106"/>
      <c r="JBY110" s="106"/>
      <c r="JBZ110" s="106"/>
      <c r="JCA110" s="106"/>
      <c r="JCB110" s="106"/>
      <c r="JCC110" s="106"/>
      <c r="JCD110" s="106"/>
      <c r="JCE110" s="106"/>
      <c r="JCF110" s="106"/>
      <c r="JCG110" s="106"/>
      <c r="JCH110" s="106"/>
      <c r="JCI110" s="106"/>
      <c r="JCJ110" s="106"/>
      <c r="JCK110" s="106"/>
      <c r="JCL110" s="106"/>
      <c r="JCM110" s="106"/>
      <c r="JCN110" s="106"/>
      <c r="JCO110" s="106"/>
      <c r="JCP110" s="106"/>
      <c r="JCQ110" s="106"/>
      <c r="JCR110" s="106"/>
      <c r="JCS110" s="106"/>
      <c r="JCT110" s="106"/>
      <c r="JCU110" s="106"/>
      <c r="JCV110" s="106"/>
      <c r="JCW110" s="106"/>
      <c r="JCX110" s="106"/>
      <c r="JCY110" s="106"/>
      <c r="JCZ110" s="106"/>
      <c r="JDA110" s="106"/>
      <c r="JDB110" s="106"/>
      <c r="JDC110" s="106"/>
      <c r="JDD110" s="106"/>
      <c r="JDE110" s="106"/>
      <c r="JDF110" s="106"/>
      <c r="JDG110" s="106"/>
      <c r="JDH110" s="106"/>
      <c r="JDI110" s="106"/>
      <c r="JDJ110" s="106"/>
      <c r="JDK110" s="106"/>
      <c r="JDL110" s="106"/>
      <c r="JDM110" s="106"/>
      <c r="JDN110" s="106"/>
      <c r="JDO110" s="106"/>
      <c r="JDP110" s="106"/>
      <c r="JDQ110" s="106"/>
      <c r="JDR110" s="106"/>
      <c r="JDS110" s="106"/>
      <c r="JDT110" s="106"/>
      <c r="JDU110" s="106"/>
      <c r="JDV110" s="106"/>
      <c r="JDW110" s="106"/>
      <c r="JDX110" s="106"/>
      <c r="JDY110" s="106"/>
      <c r="JDZ110" s="106"/>
      <c r="JEA110" s="106"/>
      <c r="JEB110" s="106"/>
      <c r="JEC110" s="106"/>
      <c r="JED110" s="106"/>
      <c r="JEE110" s="106"/>
      <c r="JEF110" s="106"/>
      <c r="JEG110" s="106"/>
      <c r="JEH110" s="106"/>
      <c r="JEI110" s="106"/>
      <c r="JEJ110" s="106"/>
      <c r="JEK110" s="106"/>
      <c r="JEL110" s="106"/>
      <c r="JEM110" s="106"/>
      <c r="JEN110" s="106"/>
      <c r="JEO110" s="106"/>
      <c r="JEP110" s="106"/>
      <c r="JEQ110" s="106"/>
      <c r="JER110" s="106"/>
      <c r="JES110" s="106"/>
      <c r="JET110" s="106"/>
      <c r="JEU110" s="106"/>
      <c r="JEV110" s="106"/>
      <c r="JEW110" s="106"/>
      <c r="JEX110" s="106"/>
      <c r="JEY110" s="106"/>
      <c r="JEZ110" s="106"/>
      <c r="JFA110" s="106"/>
      <c r="JFB110" s="106"/>
      <c r="JFC110" s="106"/>
      <c r="JFD110" s="106"/>
      <c r="JFE110" s="106"/>
      <c r="JFF110" s="106"/>
      <c r="JFG110" s="106"/>
      <c r="JFH110" s="106"/>
      <c r="JFI110" s="106"/>
      <c r="JFJ110" s="106"/>
      <c r="JFK110" s="106"/>
      <c r="JFL110" s="106"/>
      <c r="JFM110" s="106"/>
      <c r="JFN110" s="106"/>
      <c r="JFO110" s="106"/>
      <c r="JFP110" s="106"/>
      <c r="JFQ110" s="106"/>
      <c r="JFR110" s="106"/>
      <c r="JFS110" s="106"/>
      <c r="JFT110" s="106"/>
      <c r="JFU110" s="106"/>
      <c r="JFV110" s="106"/>
      <c r="JFW110" s="106"/>
      <c r="JFX110" s="106"/>
      <c r="JFY110" s="106"/>
      <c r="JFZ110" s="106"/>
      <c r="JGA110" s="106"/>
      <c r="JGB110" s="106"/>
      <c r="JGC110" s="106"/>
      <c r="JGD110" s="106"/>
      <c r="JGE110" s="106"/>
      <c r="JGF110" s="106"/>
      <c r="JGG110" s="106"/>
      <c r="JGH110" s="106"/>
      <c r="JGI110" s="106"/>
      <c r="JGJ110" s="106"/>
      <c r="JGK110" s="106"/>
      <c r="JGL110" s="106"/>
      <c r="JGM110" s="106"/>
      <c r="JGN110" s="106"/>
      <c r="JGO110" s="106"/>
      <c r="JGP110" s="106"/>
      <c r="JGQ110" s="106"/>
      <c r="JGR110" s="106"/>
      <c r="JGS110" s="106"/>
      <c r="JGT110" s="106"/>
      <c r="JGU110" s="106"/>
      <c r="JGV110" s="106"/>
      <c r="JGW110" s="106"/>
      <c r="JGX110" s="106"/>
      <c r="JGY110" s="106"/>
      <c r="JGZ110" s="106"/>
      <c r="JHA110" s="106"/>
      <c r="JHB110" s="106"/>
      <c r="JHC110" s="106"/>
      <c r="JHD110" s="106"/>
      <c r="JHE110" s="106"/>
      <c r="JHF110" s="106"/>
      <c r="JHG110" s="106"/>
      <c r="JHH110" s="106"/>
      <c r="JHI110" s="106"/>
      <c r="JHJ110" s="106"/>
      <c r="JHK110" s="106"/>
      <c r="JHL110" s="106"/>
      <c r="JHM110" s="106"/>
      <c r="JHN110" s="106"/>
      <c r="JHO110" s="106"/>
      <c r="JHP110" s="106"/>
      <c r="JHQ110" s="106"/>
      <c r="JHR110" s="106"/>
      <c r="JHS110" s="106"/>
      <c r="JHT110" s="106"/>
      <c r="JHU110" s="106"/>
      <c r="JHV110" s="106"/>
      <c r="JHW110" s="106"/>
      <c r="JHX110" s="106"/>
      <c r="JHY110" s="106"/>
      <c r="JHZ110" s="106"/>
      <c r="JIA110" s="106"/>
      <c r="JIB110" s="106"/>
      <c r="JIC110" s="106"/>
      <c r="JID110" s="106"/>
      <c r="JIE110" s="106"/>
      <c r="JIF110" s="106"/>
      <c r="JIG110" s="106"/>
      <c r="JIH110" s="106"/>
      <c r="JII110" s="106"/>
      <c r="JIJ110" s="106"/>
      <c r="JIK110" s="106"/>
      <c r="JIL110" s="106"/>
      <c r="JIM110" s="106"/>
      <c r="JIN110" s="106"/>
      <c r="JIO110" s="106"/>
      <c r="JIP110" s="106"/>
      <c r="JIQ110" s="106"/>
      <c r="JIR110" s="106"/>
      <c r="JIS110" s="106"/>
      <c r="JIT110" s="106"/>
      <c r="JIU110" s="106"/>
      <c r="JIV110" s="106"/>
      <c r="JIW110" s="106"/>
      <c r="JIX110" s="106"/>
      <c r="JIY110" s="106"/>
      <c r="JIZ110" s="106"/>
      <c r="JJA110" s="106"/>
      <c r="JJB110" s="106"/>
      <c r="JJC110" s="106"/>
      <c r="JJD110" s="106"/>
      <c r="JJE110" s="106"/>
      <c r="JJF110" s="106"/>
      <c r="JJG110" s="106"/>
      <c r="JJH110" s="106"/>
      <c r="JJI110" s="106"/>
      <c r="JJJ110" s="106"/>
      <c r="JJK110" s="106"/>
      <c r="JJL110" s="106"/>
      <c r="JJM110" s="106"/>
      <c r="JJN110" s="106"/>
      <c r="JJO110" s="106"/>
      <c r="JJP110" s="106"/>
      <c r="JJQ110" s="106"/>
      <c r="JJR110" s="106"/>
      <c r="JJS110" s="106"/>
      <c r="JJT110" s="106"/>
      <c r="JJU110" s="106"/>
      <c r="JJV110" s="106"/>
      <c r="JJW110" s="106"/>
      <c r="JJX110" s="106"/>
      <c r="JJY110" s="106"/>
      <c r="JJZ110" s="106"/>
      <c r="JKA110" s="106"/>
      <c r="JKB110" s="106"/>
      <c r="JKC110" s="106"/>
      <c r="JKD110" s="106"/>
      <c r="JKE110" s="106"/>
      <c r="JKF110" s="106"/>
      <c r="JKG110" s="106"/>
      <c r="JKH110" s="106"/>
      <c r="JKI110" s="106"/>
      <c r="JKJ110" s="106"/>
      <c r="JKK110" s="106"/>
      <c r="JKL110" s="106"/>
      <c r="JKM110" s="106"/>
      <c r="JKN110" s="106"/>
      <c r="JKO110" s="106"/>
      <c r="JKP110" s="106"/>
      <c r="JKQ110" s="106"/>
      <c r="JKR110" s="106"/>
      <c r="JKS110" s="106"/>
      <c r="JKT110" s="106"/>
      <c r="JKU110" s="106"/>
      <c r="JKV110" s="106"/>
      <c r="JKW110" s="106"/>
      <c r="JKX110" s="106"/>
      <c r="JKY110" s="106"/>
      <c r="JKZ110" s="106"/>
      <c r="JLA110" s="106"/>
      <c r="JLB110" s="106"/>
      <c r="JLC110" s="106"/>
      <c r="JLD110" s="106"/>
      <c r="JLE110" s="106"/>
      <c r="JLF110" s="106"/>
      <c r="JLG110" s="106"/>
      <c r="JLH110" s="106"/>
      <c r="JLI110" s="106"/>
      <c r="JLJ110" s="106"/>
      <c r="JLK110" s="106"/>
      <c r="JLL110" s="106"/>
      <c r="JLM110" s="106"/>
      <c r="JLN110" s="106"/>
      <c r="JLO110" s="106"/>
      <c r="JLP110" s="106"/>
      <c r="JLQ110" s="106"/>
      <c r="JLR110" s="106"/>
      <c r="JLS110" s="106"/>
      <c r="JLT110" s="106"/>
      <c r="JLU110" s="106"/>
      <c r="JLV110" s="106"/>
      <c r="JLW110" s="106"/>
      <c r="JLX110" s="106"/>
      <c r="JLY110" s="106"/>
      <c r="JLZ110" s="106"/>
      <c r="JMA110" s="106"/>
      <c r="JMB110" s="106"/>
      <c r="JMC110" s="106"/>
      <c r="JMD110" s="106"/>
      <c r="JME110" s="106"/>
      <c r="JMF110" s="106"/>
      <c r="JMG110" s="106"/>
      <c r="JMH110" s="106"/>
      <c r="JMI110" s="106"/>
      <c r="JMJ110" s="106"/>
      <c r="JMK110" s="106"/>
      <c r="JML110" s="106"/>
      <c r="JMM110" s="106"/>
      <c r="JMN110" s="106"/>
      <c r="JMO110" s="106"/>
      <c r="JMP110" s="106"/>
      <c r="JMQ110" s="106"/>
      <c r="JMR110" s="106"/>
      <c r="JMS110" s="106"/>
      <c r="JMT110" s="106"/>
      <c r="JMU110" s="106"/>
      <c r="JMV110" s="106"/>
      <c r="JMW110" s="106"/>
      <c r="JMX110" s="106"/>
      <c r="JMY110" s="106"/>
      <c r="JMZ110" s="106"/>
      <c r="JNA110" s="106"/>
      <c r="JNB110" s="106"/>
      <c r="JNC110" s="106"/>
      <c r="JND110" s="106"/>
      <c r="JNE110" s="106"/>
      <c r="JNF110" s="106"/>
      <c r="JNG110" s="106"/>
      <c r="JNH110" s="106"/>
      <c r="JNI110" s="106"/>
      <c r="JNJ110" s="106"/>
      <c r="JNK110" s="106"/>
      <c r="JNL110" s="106"/>
      <c r="JNM110" s="106"/>
      <c r="JNN110" s="106"/>
      <c r="JNO110" s="106"/>
      <c r="JNP110" s="106"/>
      <c r="JNQ110" s="106"/>
      <c r="JNR110" s="106"/>
      <c r="JNS110" s="106"/>
      <c r="JNT110" s="106"/>
      <c r="JNU110" s="106"/>
      <c r="JNV110" s="106"/>
      <c r="JNW110" s="106"/>
      <c r="JNX110" s="106"/>
      <c r="JNY110" s="106"/>
      <c r="JNZ110" s="106"/>
      <c r="JOA110" s="106"/>
      <c r="JOB110" s="106"/>
      <c r="JOC110" s="106"/>
      <c r="JOD110" s="106"/>
      <c r="JOE110" s="106"/>
      <c r="JOF110" s="106"/>
      <c r="JOG110" s="106"/>
      <c r="JOH110" s="106"/>
      <c r="JOI110" s="106"/>
      <c r="JOJ110" s="106"/>
      <c r="JOK110" s="106"/>
      <c r="JOL110" s="106"/>
      <c r="JOM110" s="106"/>
      <c r="JON110" s="106"/>
      <c r="JOO110" s="106"/>
      <c r="JOP110" s="106"/>
      <c r="JOQ110" s="106"/>
      <c r="JOR110" s="106"/>
      <c r="JOS110" s="106"/>
      <c r="JOT110" s="106"/>
      <c r="JOU110" s="106"/>
      <c r="JOV110" s="106"/>
      <c r="JOW110" s="106"/>
      <c r="JOX110" s="106"/>
      <c r="JOY110" s="106"/>
      <c r="JOZ110" s="106"/>
      <c r="JPA110" s="106"/>
      <c r="JPB110" s="106"/>
      <c r="JPC110" s="106"/>
      <c r="JPD110" s="106"/>
      <c r="JPE110" s="106"/>
      <c r="JPF110" s="106"/>
      <c r="JPG110" s="106"/>
      <c r="JPH110" s="106"/>
      <c r="JPI110" s="106"/>
      <c r="JPJ110" s="106"/>
      <c r="JPK110" s="106"/>
      <c r="JPL110" s="106"/>
      <c r="JPM110" s="106"/>
      <c r="JPN110" s="106"/>
      <c r="JPO110" s="106"/>
      <c r="JPP110" s="106"/>
      <c r="JPQ110" s="106"/>
      <c r="JPR110" s="106"/>
      <c r="JPS110" s="106"/>
      <c r="JPT110" s="106"/>
      <c r="JPU110" s="106"/>
      <c r="JPV110" s="106"/>
      <c r="JPW110" s="106"/>
      <c r="JPX110" s="106"/>
      <c r="JPY110" s="106"/>
      <c r="JPZ110" s="106"/>
      <c r="JQA110" s="106"/>
      <c r="JQB110" s="106"/>
      <c r="JQC110" s="106"/>
      <c r="JQD110" s="106"/>
      <c r="JQE110" s="106"/>
      <c r="JQF110" s="106"/>
      <c r="JQG110" s="106"/>
      <c r="JQH110" s="106"/>
      <c r="JQI110" s="106"/>
      <c r="JQJ110" s="106"/>
      <c r="JQK110" s="106"/>
      <c r="JQL110" s="106"/>
      <c r="JQM110" s="106"/>
      <c r="JQN110" s="106"/>
      <c r="JQO110" s="106"/>
      <c r="JQP110" s="106"/>
      <c r="JQQ110" s="106"/>
      <c r="JQR110" s="106"/>
      <c r="JQS110" s="106"/>
      <c r="JQT110" s="106"/>
      <c r="JQU110" s="106"/>
      <c r="JQV110" s="106"/>
      <c r="JQW110" s="106"/>
      <c r="JQX110" s="106"/>
      <c r="JQY110" s="106"/>
      <c r="JQZ110" s="106"/>
      <c r="JRA110" s="106"/>
      <c r="JRB110" s="106"/>
      <c r="JRC110" s="106"/>
      <c r="JRD110" s="106"/>
      <c r="JRE110" s="106"/>
      <c r="JRF110" s="106"/>
      <c r="JRG110" s="106"/>
      <c r="JRH110" s="106"/>
      <c r="JRI110" s="106"/>
      <c r="JRJ110" s="106"/>
      <c r="JRK110" s="106"/>
      <c r="JRL110" s="106"/>
      <c r="JRM110" s="106"/>
      <c r="JRN110" s="106"/>
      <c r="JRO110" s="106"/>
      <c r="JRP110" s="106"/>
      <c r="JRQ110" s="106"/>
      <c r="JRR110" s="106"/>
      <c r="JRS110" s="106"/>
      <c r="JRT110" s="106"/>
      <c r="JRU110" s="106"/>
      <c r="JRV110" s="106"/>
      <c r="JRW110" s="106"/>
      <c r="JRX110" s="106"/>
      <c r="JRY110" s="106"/>
      <c r="JRZ110" s="106"/>
      <c r="JSA110" s="106"/>
      <c r="JSB110" s="106"/>
      <c r="JSC110" s="106"/>
      <c r="JSD110" s="106"/>
      <c r="JSE110" s="106"/>
      <c r="JSF110" s="106"/>
      <c r="JSG110" s="106"/>
      <c r="JSH110" s="106"/>
      <c r="JSI110" s="106"/>
      <c r="JSJ110" s="106"/>
      <c r="JSK110" s="106"/>
      <c r="JSL110" s="106"/>
      <c r="JSM110" s="106"/>
      <c r="JSN110" s="106"/>
      <c r="JSO110" s="106"/>
      <c r="JSP110" s="106"/>
      <c r="JSQ110" s="106"/>
      <c r="JSR110" s="106"/>
      <c r="JSS110" s="106"/>
      <c r="JST110" s="106"/>
      <c r="JSU110" s="106"/>
      <c r="JSV110" s="106"/>
      <c r="JSW110" s="106"/>
      <c r="JSX110" s="106"/>
      <c r="JSY110" s="106"/>
      <c r="JSZ110" s="106"/>
      <c r="JTA110" s="106"/>
      <c r="JTB110" s="106"/>
      <c r="JTC110" s="106"/>
      <c r="JTD110" s="106"/>
      <c r="JTE110" s="106"/>
      <c r="JTF110" s="106"/>
      <c r="JTG110" s="106"/>
      <c r="JTH110" s="106"/>
      <c r="JTI110" s="106"/>
      <c r="JTJ110" s="106"/>
      <c r="JTK110" s="106"/>
      <c r="JTL110" s="106"/>
      <c r="JTM110" s="106"/>
      <c r="JTN110" s="106"/>
      <c r="JTO110" s="106"/>
      <c r="JTP110" s="106"/>
      <c r="JTQ110" s="106"/>
      <c r="JTR110" s="106"/>
      <c r="JTS110" s="106"/>
      <c r="JTT110" s="106"/>
      <c r="JTU110" s="106"/>
      <c r="JTV110" s="106"/>
      <c r="JTW110" s="106"/>
      <c r="JTX110" s="106"/>
      <c r="JTY110" s="106"/>
      <c r="JTZ110" s="106"/>
      <c r="JUA110" s="106"/>
      <c r="JUB110" s="106"/>
      <c r="JUC110" s="106"/>
      <c r="JUD110" s="106"/>
      <c r="JUE110" s="106"/>
      <c r="JUF110" s="106"/>
      <c r="JUG110" s="106"/>
      <c r="JUH110" s="106"/>
      <c r="JUI110" s="106"/>
      <c r="JUJ110" s="106"/>
      <c r="JUK110" s="106"/>
      <c r="JUL110" s="106"/>
      <c r="JUM110" s="106"/>
      <c r="JUN110" s="106"/>
      <c r="JUO110" s="106"/>
      <c r="JUP110" s="106"/>
      <c r="JUQ110" s="106"/>
      <c r="JUR110" s="106"/>
      <c r="JUS110" s="106"/>
      <c r="JUT110" s="106"/>
      <c r="JUU110" s="106"/>
      <c r="JUV110" s="106"/>
      <c r="JUW110" s="106"/>
      <c r="JUX110" s="106"/>
      <c r="JUY110" s="106"/>
      <c r="JUZ110" s="106"/>
      <c r="JVA110" s="106"/>
      <c r="JVB110" s="106"/>
      <c r="JVC110" s="106"/>
      <c r="JVD110" s="106"/>
      <c r="JVE110" s="106"/>
      <c r="JVF110" s="106"/>
      <c r="JVG110" s="106"/>
      <c r="JVH110" s="106"/>
      <c r="JVI110" s="106"/>
      <c r="JVJ110" s="106"/>
      <c r="JVK110" s="106"/>
      <c r="JVL110" s="106"/>
      <c r="JVM110" s="106"/>
      <c r="JVN110" s="106"/>
      <c r="JVO110" s="106"/>
      <c r="JVP110" s="106"/>
      <c r="JVQ110" s="106"/>
      <c r="JVR110" s="106"/>
      <c r="JVS110" s="106"/>
      <c r="JVT110" s="106"/>
      <c r="JVU110" s="106"/>
      <c r="JVV110" s="106"/>
      <c r="JVW110" s="106"/>
      <c r="JVX110" s="106"/>
      <c r="JVY110" s="106"/>
      <c r="JVZ110" s="106"/>
      <c r="JWA110" s="106"/>
      <c r="JWB110" s="106"/>
      <c r="JWC110" s="106"/>
      <c r="JWD110" s="106"/>
      <c r="JWE110" s="106"/>
      <c r="JWF110" s="106"/>
      <c r="JWG110" s="106"/>
      <c r="JWH110" s="106"/>
      <c r="JWI110" s="106"/>
      <c r="JWJ110" s="106"/>
      <c r="JWK110" s="106"/>
      <c r="JWL110" s="106"/>
      <c r="JWM110" s="106"/>
      <c r="JWN110" s="106"/>
      <c r="JWO110" s="106"/>
      <c r="JWP110" s="106"/>
      <c r="JWQ110" s="106"/>
      <c r="JWR110" s="106"/>
      <c r="JWS110" s="106"/>
      <c r="JWT110" s="106"/>
      <c r="JWU110" s="106"/>
      <c r="JWV110" s="106"/>
      <c r="JWW110" s="106"/>
      <c r="JWX110" s="106"/>
      <c r="JWY110" s="106"/>
      <c r="JWZ110" s="106"/>
      <c r="JXA110" s="106"/>
      <c r="JXB110" s="106"/>
      <c r="JXC110" s="106"/>
      <c r="JXD110" s="106"/>
      <c r="JXE110" s="106"/>
      <c r="JXF110" s="106"/>
      <c r="JXG110" s="106"/>
      <c r="JXH110" s="106"/>
      <c r="JXI110" s="106"/>
      <c r="JXJ110" s="106"/>
      <c r="JXK110" s="106"/>
      <c r="JXL110" s="106"/>
      <c r="JXM110" s="106"/>
      <c r="JXN110" s="106"/>
      <c r="JXO110" s="106"/>
      <c r="JXP110" s="106"/>
      <c r="JXQ110" s="106"/>
      <c r="JXR110" s="106"/>
      <c r="JXS110" s="106"/>
      <c r="JXT110" s="106"/>
      <c r="JXU110" s="106"/>
      <c r="JXV110" s="106"/>
      <c r="JXW110" s="106"/>
      <c r="JXX110" s="106"/>
      <c r="JXY110" s="106"/>
      <c r="JXZ110" s="106"/>
      <c r="JYA110" s="106"/>
      <c r="JYB110" s="106"/>
      <c r="JYC110" s="106"/>
      <c r="JYD110" s="106"/>
      <c r="JYE110" s="106"/>
      <c r="JYF110" s="106"/>
      <c r="JYG110" s="106"/>
      <c r="JYH110" s="106"/>
      <c r="JYI110" s="106"/>
      <c r="JYJ110" s="106"/>
      <c r="JYK110" s="106"/>
      <c r="JYL110" s="106"/>
      <c r="JYM110" s="106"/>
      <c r="JYN110" s="106"/>
      <c r="JYO110" s="106"/>
      <c r="JYP110" s="106"/>
      <c r="JYQ110" s="106"/>
      <c r="JYR110" s="106"/>
      <c r="JYS110" s="106"/>
      <c r="JYT110" s="106"/>
      <c r="JYU110" s="106"/>
      <c r="JYV110" s="106"/>
      <c r="JYW110" s="106"/>
      <c r="JYX110" s="106"/>
      <c r="JYY110" s="106"/>
      <c r="JYZ110" s="106"/>
      <c r="JZA110" s="106"/>
      <c r="JZB110" s="106"/>
      <c r="JZC110" s="106"/>
      <c r="JZD110" s="106"/>
      <c r="JZE110" s="106"/>
      <c r="JZF110" s="106"/>
      <c r="JZG110" s="106"/>
      <c r="JZH110" s="106"/>
      <c r="JZI110" s="106"/>
      <c r="JZJ110" s="106"/>
      <c r="JZK110" s="106"/>
      <c r="JZL110" s="106"/>
      <c r="JZM110" s="106"/>
      <c r="JZN110" s="106"/>
      <c r="JZO110" s="106"/>
      <c r="JZP110" s="106"/>
      <c r="JZQ110" s="106"/>
      <c r="JZR110" s="106"/>
      <c r="JZS110" s="106"/>
      <c r="JZT110" s="106"/>
      <c r="JZU110" s="106"/>
      <c r="JZV110" s="106"/>
      <c r="JZW110" s="106"/>
      <c r="JZX110" s="106"/>
      <c r="JZY110" s="106"/>
      <c r="JZZ110" s="106"/>
      <c r="KAA110" s="106"/>
      <c r="KAB110" s="106"/>
      <c r="KAC110" s="106"/>
      <c r="KAD110" s="106"/>
      <c r="KAE110" s="106"/>
      <c r="KAF110" s="106"/>
      <c r="KAG110" s="106"/>
      <c r="KAH110" s="106"/>
      <c r="KAI110" s="106"/>
      <c r="KAJ110" s="106"/>
      <c r="KAK110" s="106"/>
      <c r="KAL110" s="106"/>
      <c r="KAM110" s="106"/>
      <c r="KAN110" s="106"/>
      <c r="KAO110" s="106"/>
      <c r="KAP110" s="106"/>
      <c r="KAQ110" s="106"/>
      <c r="KAR110" s="106"/>
      <c r="KAS110" s="106"/>
      <c r="KAT110" s="106"/>
      <c r="KAU110" s="106"/>
      <c r="KAV110" s="106"/>
      <c r="KAW110" s="106"/>
      <c r="KAX110" s="106"/>
      <c r="KAY110" s="106"/>
      <c r="KAZ110" s="106"/>
      <c r="KBA110" s="106"/>
      <c r="KBB110" s="106"/>
      <c r="KBC110" s="106"/>
      <c r="KBD110" s="106"/>
      <c r="KBE110" s="106"/>
      <c r="KBF110" s="106"/>
      <c r="KBG110" s="106"/>
      <c r="KBH110" s="106"/>
      <c r="KBI110" s="106"/>
      <c r="KBJ110" s="106"/>
      <c r="KBK110" s="106"/>
      <c r="KBL110" s="106"/>
      <c r="KBM110" s="106"/>
      <c r="KBN110" s="106"/>
      <c r="KBO110" s="106"/>
      <c r="KBP110" s="106"/>
      <c r="KBQ110" s="106"/>
      <c r="KBR110" s="106"/>
      <c r="KBS110" s="106"/>
      <c r="KBT110" s="106"/>
      <c r="KBU110" s="106"/>
      <c r="KBV110" s="106"/>
      <c r="KBW110" s="106"/>
      <c r="KBX110" s="106"/>
      <c r="KBY110" s="106"/>
      <c r="KBZ110" s="106"/>
      <c r="KCA110" s="106"/>
      <c r="KCB110" s="106"/>
      <c r="KCC110" s="106"/>
      <c r="KCD110" s="106"/>
      <c r="KCE110" s="106"/>
      <c r="KCF110" s="106"/>
      <c r="KCG110" s="106"/>
      <c r="KCH110" s="106"/>
      <c r="KCI110" s="106"/>
      <c r="KCJ110" s="106"/>
      <c r="KCK110" s="106"/>
      <c r="KCL110" s="106"/>
      <c r="KCM110" s="106"/>
      <c r="KCN110" s="106"/>
      <c r="KCO110" s="106"/>
      <c r="KCP110" s="106"/>
      <c r="KCQ110" s="106"/>
      <c r="KCR110" s="106"/>
      <c r="KCS110" s="106"/>
      <c r="KCT110" s="106"/>
      <c r="KCU110" s="106"/>
      <c r="KCV110" s="106"/>
      <c r="KCW110" s="106"/>
      <c r="KCX110" s="106"/>
      <c r="KCY110" s="106"/>
      <c r="KCZ110" s="106"/>
      <c r="KDA110" s="106"/>
      <c r="KDB110" s="106"/>
      <c r="KDC110" s="106"/>
      <c r="KDD110" s="106"/>
      <c r="KDE110" s="106"/>
      <c r="KDF110" s="106"/>
      <c r="KDG110" s="106"/>
      <c r="KDH110" s="106"/>
      <c r="KDI110" s="106"/>
      <c r="KDJ110" s="106"/>
      <c r="KDK110" s="106"/>
      <c r="KDL110" s="106"/>
      <c r="KDM110" s="106"/>
      <c r="KDN110" s="106"/>
      <c r="KDO110" s="106"/>
      <c r="KDP110" s="106"/>
      <c r="KDQ110" s="106"/>
      <c r="KDR110" s="106"/>
      <c r="KDS110" s="106"/>
      <c r="KDT110" s="106"/>
      <c r="KDU110" s="106"/>
      <c r="KDV110" s="106"/>
      <c r="KDW110" s="106"/>
      <c r="KDX110" s="106"/>
      <c r="KDY110" s="106"/>
      <c r="KDZ110" s="106"/>
      <c r="KEA110" s="106"/>
      <c r="KEB110" s="106"/>
      <c r="KEC110" s="106"/>
      <c r="KED110" s="106"/>
      <c r="KEE110" s="106"/>
      <c r="KEF110" s="106"/>
      <c r="KEG110" s="106"/>
      <c r="KEH110" s="106"/>
      <c r="KEI110" s="106"/>
      <c r="KEJ110" s="106"/>
      <c r="KEK110" s="106"/>
      <c r="KEL110" s="106"/>
      <c r="KEM110" s="106"/>
      <c r="KEN110" s="106"/>
      <c r="KEO110" s="106"/>
      <c r="KEP110" s="106"/>
      <c r="KEQ110" s="106"/>
      <c r="KER110" s="106"/>
      <c r="KES110" s="106"/>
      <c r="KET110" s="106"/>
      <c r="KEU110" s="106"/>
      <c r="KEV110" s="106"/>
      <c r="KEW110" s="106"/>
      <c r="KEX110" s="106"/>
      <c r="KEY110" s="106"/>
      <c r="KEZ110" s="106"/>
      <c r="KFA110" s="106"/>
      <c r="KFB110" s="106"/>
      <c r="KFC110" s="106"/>
      <c r="KFD110" s="106"/>
      <c r="KFE110" s="106"/>
      <c r="KFF110" s="106"/>
      <c r="KFG110" s="106"/>
      <c r="KFH110" s="106"/>
      <c r="KFI110" s="106"/>
      <c r="KFJ110" s="106"/>
      <c r="KFK110" s="106"/>
      <c r="KFL110" s="106"/>
      <c r="KFM110" s="106"/>
      <c r="KFN110" s="106"/>
      <c r="KFO110" s="106"/>
      <c r="KFP110" s="106"/>
      <c r="KFQ110" s="106"/>
      <c r="KFR110" s="106"/>
      <c r="KFS110" s="106"/>
      <c r="KFT110" s="106"/>
      <c r="KFU110" s="106"/>
      <c r="KFV110" s="106"/>
      <c r="KFW110" s="106"/>
      <c r="KFX110" s="106"/>
      <c r="KFY110" s="106"/>
      <c r="KFZ110" s="106"/>
      <c r="KGA110" s="106"/>
      <c r="KGB110" s="106"/>
      <c r="KGC110" s="106"/>
      <c r="KGD110" s="106"/>
      <c r="KGE110" s="106"/>
      <c r="KGF110" s="106"/>
      <c r="KGG110" s="106"/>
      <c r="KGH110" s="106"/>
      <c r="KGI110" s="106"/>
      <c r="KGJ110" s="106"/>
      <c r="KGK110" s="106"/>
      <c r="KGL110" s="106"/>
      <c r="KGM110" s="106"/>
      <c r="KGN110" s="106"/>
      <c r="KGO110" s="106"/>
      <c r="KGP110" s="106"/>
      <c r="KGQ110" s="106"/>
      <c r="KGR110" s="106"/>
      <c r="KGS110" s="106"/>
      <c r="KGT110" s="106"/>
      <c r="KGU110" s="106"/>
      <c r="KGV110" s="106"/>
      <c r="KGW110" s="106"/>
      <c r="KGX110" s="106"/>
      <c r="KGY110" s="106"/>
      <c r="KGZ110" s="106"/>
      <c r="KHA110" s="106"/>
      <c r="KHB110" s="106"/>
      <c r="KHC110" s="106"/>
      <c r="KHD110" s="106"/>
      <c r="KHE110" s="106"/>
      <c r="KHF110" s="106"/>
      <c r="KHG110" s="106"/>
      <c r="KHH110" s="106"/>
      <c r="KHI110" s="106"/>
      <c r="KHJ110" s="106"/>
      <c r="KHK110" s="106"/>
      <c r="KHL110" s="106"/>
      <c r="KHM110" s="106"/>
      <c r="KHN110" s="106"/>
      <c r="KHO110" s="106"/>
      <c r="KHP110" s="106"/>
      <c r="KHQ110" s="106"/>
      <c r="KHR110" s="106"/>
      <c r="KHS110" s="106"/>
      <c r="KHT110" s="106"/>
      <c r="KHU110" s="106"/>
      <c r="KHV110" s="106"/>
      <c r="KHW110" s="106"/>
      <c r="KHX110" s="106"/>
      <c r="KHY110" s="106"/>
      <c r="KHZ110" s="106"/>
      <c r="KIA110" s="106"/>
      <c r="KIB110" s="106"/>
      <c r="KIC110" s="106"/>
      <c r="KID110" s="106"/>
      <c r="KIE110" s="106"/>
      <c r="KIF110" s="106"/>
      <c r="KIG110" s="106"/>
      <c r="KIH110" s="106"/>
      <c r="KII110" s="106"/>
      <c r="KIJ110" s="106"/>
      <c r="KIK110" s="106"/>
      <c r="KIL110" s="106"/>
      <c r="KIM110" s="106"/>
      <c r="KIN110" s="106"/>
      <c r="KIO110" s="106"/>
      <c r="KIP110" s="106"/>
      <c r="KIQ110" s="106"/>
      <c r="KIR110" s="106"/>
      <c r="KIS110" s="106"/>
      <c r="KIT110" s="106"/>
      <c r="KIU110" s="106"/>
      <c r="KIV110" s="106"/>
      <c r="KIW110" s="106"/>
      <c r="KIX110" s="106"/>
      <c r="KIY110" s="106"/>
      <c r="KIZ110" s="106"/>
      <c r="KJA110" s="106"/>
      <c r="KJB110" s="106"/>
      <c r="KJC110" s="106"/>
      <c r="KJD110" s="106"/>
      <c r="KJE110" s="106"/>
      <c r="KJF110" s="106"/>
      <c r="KJG110" s="106"/>
      <c r="KJH110" s="106"/>
      <c r="KJI110" s="106"/>
      <c r="KJJ110" s="106"/>
      <c r="KJK110" s="106"/>
      <c r="KJL110" s="106"/>
      <c r="KJM110" s="106"/>
      <c r="KJN110" s="106"/>
      <c r="KJO110" s="106"/>
      <c r="KJP110" s="106"/>
      <c r="KJQ110" s="106"/>
      <c r="KJR110" s="106"/>
      <c r="KJS110" s="106"/>
      <c r="KJT110" s="106"/>
      <c r="KJU110" s="106"/>
      <c r="KJV110" s="106"/>
      <c r="KJW110" s="106"/>
      <c r="KJX110" s="106"/>
      <c r="KJY110" s="106"/>
      <c r="KJZ110" s="106"/>
      <c r="KKA110" s="106"/>
      <c r="KKB110" s="106"/>
      <c r="KKC110" s="106"/>
      <c r="KKD110" s="106"/>
      <c r="KKE110" s="106"/>
      <c r="KKF110" s="106"/>
      <c r="KKG110" s="106"/>
      <c r="KKH110" s="106"/>
      <c r="KKI110" s="106"/>
      <c r="KKJ110" s="106"/>
      <c r="KKK110" s="106"/>
      <c r="KKL110" s="106"/>
      <c r="KKM110" s="106"/>
      <c r="KKN110" s="106"/>
      <c r="KKO110" s="106"/>
      <c r="KKP110" s="106"/>
      <c r="KKQ110" s="106"/>
      <c r="KKR110" s="106"/>
      <c r="KKS110" s="106"/>
      <c r="KKT110" s="106"/>
      <c r="KKU110" s="106"/>
      <c r="KKV110" s="106"/>
      <c r="KKW110" s="106"/>
      <c r="KKX110" s="106"/>
      <c r="KKY110" s="106"/>
      <c r="KKZ110" s="106"/>
      <c r="KLA110" s="106"/>
      <c r="KLB110" s="106"/>
      <c r="KLC110" s="106"/>
      <c r="KLD110" s="106"/>
      <c r="KLE110" s="106"/>
      <c r="KLF110" s="106"/>
      <c r="KLG110" s="106"/>
      <c r="KLH110" s="106"/>
      <c r="KLI110" s="106"/>
      <c r="KLJ110" s="106"/>
      <c r="KLK110" s="106"/>
      <c r="KLL110" s="106"/>
      <c r="KLM110" s="106"/>
      <c r="KLN110" s="106"/>
      <c r="KLO110" s="106"/>
      <c r="KLP110" s="106"/>
      <c r="KLQ110" s="106"/>
      <c r="KLR110" s="106"/>
      <c r="KLS110" s="106"/>
      <c r="KLT110" s="106"/>
      <c r="KLU110" s="106"/>
      <c r="KLV110" s="106"/>
      <c r="KLW110" s="106"/>
      <c r="KLX110" s="106"/>
      <c r="KLY110" s="106"/>
      <c r="KLZ110" s="106"/>
      <c r="KMA110" s="106"/>
      <c r="KMB110" s="106"/>
      <c r="KMC110" s="106"/>
      <c r="KMD110" s="106"/>
      <c r="KME110" s="106"/>
      <c r="KMF110" s="106"/>
      <c r="KMG110" s="106"/>
      <c r="KMH110" s="106"/>
      <c r="KMI110" s="106"/>
      <c r="KMJ110" s="106"/>
      <c r="KMK110" s="106"/>
      <c r="KML110" s="106"/>
      <c r="KMM110" s="106"/>
      <c r="KMN110" s="106"/>
      <c r="KMO110" s="106"/>
      <c r="KMP110" s="106"/>
      <c r="KMQ110" s="106"/>
      <c r="KMR110" s="106"/>
      <c r="KMS110" s="106"/>
      <c r="KMT110" s="106"/>
      <c r="KMU110" s="106"/>
      <c r="KMV110" s="106"/>
      <c r="KMW110" s="106"/>
      <c r="KMX110" s="106"/>
      <c r="KMY110" s="106"/>
      <c r="KMZ110" s="106"/>
      <c r="KNA110" s="106"/>
      <c r="KNB110" s="106"/>
      <c r="KNC110" s="106"/>
      <c r="KND110" s="106"/>
      <c r="KNE110" s="106"/>
      <c r="KNF110" s="106"/>
      <c r="KNG110" s="106"/>
      <c r="KNH110" s="106"/>
      <c r="KNI110" s="106"/>
      <c r="KNJ110" s="106"/>
      <c r="KNK110" s="106"/>
      <c r="KNL110" s="106"/>
      <c r="KNM110" s="106"/>
      <c r="KNN110" s="106"/>
      <c r="KNO110" s="106"/>
      <c r="KNP110" s="106"/>
      <c r="KNQ110" s="106"/>
      <c r="KNR110" s="106"/>
      <c r="KNS110" s="106"/>
      <c r="KNT110" s="106"/>
      <c r="KNU110" s="106"/>
      <c r="KNV110" s="106"/>
      <c r="KNW110" s="106"/>
      <c r="KNX110" s="106"/>
      <c r="KNY110" s="106"/>
      <c r="KNZ110" s="106"/>
      <c r="KOA110" s="106"/>
      <c r="KOB110" s="106"/>
      <c r="KOC110" s="106"/>
      <c r="KOD110" s="106"/>
      <c r="KOE110" s="106"/>
      <c r="KOF110" s="106"/>
      <c r="KOG110" s="106"/>
      <c r="KOH110" s="106"/>
      <c r="KOI110" s="106"/>
      <c r="KOJ110" s="106"/>
      <c r="KOK110" s="106"/>
      <c r="KOL110" s="106"/>
      <c r="KOM110" s="106"/>
      <c r="KON110" s="106"/>
      <c r="KOO110" s="106"/>
      <c r="KOP110" s="106"/>
      <c r="KOQ110" s="106"/>
      <c r="KOR110" s="106"/>
      <c r="KOS110" s="106"/>
      <c r="KOT110" s="106"/>
      <c r="KOU110" s="106"/>
      <c r="KOV110" s="106"/>
      <c r="KOW110" s="106"/>
      <c r="KOX110" s="106"/>
      <c r="KOY110" s="106"/>
      <c r="KOZ110" s="106"/>
      <c r="KPA110" s="106"/>
      <c r="KPB110" s="106"/>
      <c r="KPC110" s="106"/>
      <c r="KPD110" s="106"/>
      <c r="KPE110" s="106"/>
      <c r="KPF110" s="106"/>
      <c r="KPG110" s="106"/>
      <c r="KPH110" s="106"/>
      <c r="KPI110" s="106"/>
      <c r="KPJ110" s="106"/>
      <c r="KPK110" s="106"/>
      <c r="KPL110" s="106"/>
      <c r="KPM110" s="106"/>
      <c r="KPN110" s="106"/>
      <c r="KPO110" s="106"/>
      <c r="KPP110" s="106"/>
      <c r="KPQ110" s="106"/>
      <c r="KPR110" s="106"/>
      <c r="KPS110" s="106"/>
      <c r="KPT110" s="106"/>
      <c r="KPU110" s="106"/>
      <c r="KPV110" s="106"/>
      <c r="KPW110" s="106"/>
      <c r="KPX110" s="106"/>
      <c r="KPY110" s="106"/>
      <c r="KPZ110" s="106"/>
      <c r="KQA110" s="106"/>
      <c r="KQB110" s="106"/>
      <c r="KQC110" s="106"/>
      <c r="KQD110" s="106"/>
      <c r="KQE110" s="106"/>
      <c r="KQF110" s="106"/>
      <c r="KQG110" s="106"/>
      <c r="KQH110" s="106"/>
      <c r="KQI110" s="106"/>
      <c r="KQJ110" s="106"/>
      <c r="KQK110" s="106"/>
      <c r="KQL110" s="106"/>
      <c r="KQM110" s="106"/>
      <c r="KQN110" s="106"/>
      <c r="KQO110" s="106"/>
      <c r="KQP110" s="106"/>
      <c r="KQQ110" s="106"/>
      <c r="KQR110" s="106"/>
      <c r="KQS110" s="106"/>
      <c r="KQT110" s="106"/>
      <c r="KQU110" s="106"/>
      <c r="KQV110" s="106"/>
      <c r="KQW110" s="106"/>
      <c r="KQX110" s="106"/>
      <c r="KQY110" s="106"/>
      <c r="KQZ110" s="106"/>
      <c r="KRA110" s="106"/>
      <c r="KRB110" s="106"/>
      <c r="KRC110" s="106"/>
      <c r="KRD110" s="106"/>
      <c r="KRE110" s="106"/>
      <c r="KRF110" s="106"/>
      <c r="KRG110" s="106"/>
      <c r="KRH110" s="106"/>
      <c r="KRI110" s="106"/>
      <c r="KRJ110" s="106"/>
      <c r="KRK110" s="106"/>
      <c r="KRL110" s="106"/>
      <c r="KRM110" s="106"/>
      <c r="KRN110" s="106"/>
      <c r="KRO110" s="106"/>
      <c r="KRP110" s="106"/>
      <c r="KRQ110" s="106"/>
      <c r="KRR110" s="106"/>
      <c r="KRS110" s="106"/>
      <c r="KRT110" s="106"/>
      <c r="KRU110" s="106"/>
      <c r="KRV110" s="106"/>
      <c r="KRW110" s="106"/>
      <c r="KRX110" s="106"/>
      <c r="KRY110" s="106"/>
      <c r="KRZ110" s="106"/>
      <c r="KSA110" s="106"/>
      <c r="KSB110" s="106"/>
      <c r="KSC110" s="106"/>
      <c r="KSD110" s="106"/>
      <c r="KSE110" s="106"/>
      <c r="KSF110" s="106"/>
      <c r="KSG110" s="106"/>
      <c r="KSH110" s="106"/>
      <c r="KSI110" s="106"/>
      <c r="KSJ110" s="106"/>
      <c r="KSK110" s="106"/>
      <c r="KSL110" s="106"/>
      <c r="KSM110" s="106"/>
      <c r="KSN110" s="106"/>
      <c r="KSO110" s="106"/>
      <c r="KSP110" s="106"/>
      <c r="KSQ110" s="106"/>
      <c r="KSR110" s="106"/>
      <c r="KSS110" s="106"/>
      <c r="KST110" s="106"/>
      <c r="KSU110" s="106"/>
      <c r="KSV110" s="106"/>
      <c r="KSW110" s="106"/>
      <c r="KSX110" s="106"/>
      <c r="KSY110" s="106"/>
      <c r="KSZ110" s="106"/>
      <c r="KTA110" s="106"/>
      <c r="KTB110" s="106"/>
      <c r="KTC110" s="106"/>
      <c r="KTD110" s="106"/>
      <c r="KTE110" s="106"/>
      <c r="KTF110" s="106"/>
      <c r="KTG110" s="106"/>
      <c r="KTH110" s="106"/>
      <c r="KTI110" s="106"/>
      <c r="KTJ110" s="106"/>
      <c r="KTK110" s="106"/>
      <c r="KTL110" s="106"/>
      <c r="KTM110" s="106"/>
      <c r="KTN110" s="106"/>
      <c r="KTO110" s="106"/>
      <c r="KTP110" s="106"/>
      <c r="KTQ110" s="106"/>
      <c r="KTR110" s="106"/>
      <c r="KTS110" s="106"/>
      <c r="KTT110" s="106"/>
      <c r="KTU110" s="106"/>
      <c r="KTV110" s="106"/>
      <c r="KTW110" s="106"/>
      <c r="KTX110" s="106"/>
      <c r="KTY110" s="106"/>
      <c r="KTZ110" s="106"/>
      <c r="KUA110" s="106"/>
      <c r="KUB110" s="106"/>
      <c r="KUC110" s="106"/>
      <c r="KUD110" s="106"/>
      <c r="KUE110" s="106"/>
      <c r="KUF110" s="106"/>
      <c r="KUG110" s="106"/>
      <c r="KUH110" s="106"/>
      <c r="KUI110" s="106"/>
      <c r="KUJ110" s="106"/>
      <c r="KUK110" s="106"/>
      <c r="KUL110" s="106"/>
      <c r="KUM110" s="106"/>
      <c r="KUN110" s="106"/>
      <c r="KUO110" s="106"/>
      <c r="KUP110" s="106"/>
      <c r="KUQ110" s="106"/>
      <c r="KUR110" s="106"/>
      <c r="KUS110" s="106"/>
      <c r="KUT110" s="106"/>
      <c r="KUU110" s="106"/>
      <c r="KUV110" s="106"/>
      <c r="KUW110" s="106"/>
      <c r="KUX110" s="106"/>
      <c r="KUY110" s="106"/>
      <c r="KUZ110" s="106"/>
      <c r="KVA110" s="106"/>
      <c r="KVB110" s="106"/>
      <c r="KVC110" s="106"/>
      <c r="KVD110" s="106"/>
      <c r="KVE110" s="106"/>
      <c r="KVF110" s="106"/>
      <c r="KVG110" s="106"/>
      <c r="KVH110" s="106"/>
      <c r="KVI110" s="106"/>
      <c r="KVJ110" s="106"/>
      <c r="KVK110" s="106"/>
      <c r="KVL110" s="106"/>
      <c r="KVM110" s="106"/>
      <c r="KVN110" s="106"/>
      <c r="KVO110" s="106"/>
      <c r="KVP110" s="106"/>
      <c r="KVQ110" s="106"/>
      <c r="KVR110" s="106"/>
      <c r="KVS110" s="106"/>
      <c r="KVT110" s="106"/>
      <c r="KVU110" s="106"/>
      <c r="KVV110" s="106"/>
      <c r="KVW110" s="106"/>
      <c r="KVX110" s="106"/>
      <c r="KVY110" s="106"/>
      <c r="KVZ110" s="106"/>
      <c r="KWA110" s="106"/>
      <c r="KWB110" s="106"/>
      <c r="KWC110" s="106"/>
      <c r="KWD110" s="106"/>
      <c r="KWE110" s="106"/>
      <c r="KWF110" s="106"/>
      <c r="KWG110" s="106"/>
      <c r="KWH110" s="106"/>
      <c r="KWI110" s="106"/>
      <c r="KWJ110" s="106"/>
      <c r="KWK110" s="106"/>
      <c r="KWL110" s="106"/>
      <c r="KWM110" s="106"/>
      <c r="KWN110" s="106"/>
      <c r="KWO110" s="106"/>
      <c r="KWP110" s="106"/>
      <c r="KWQ110" s="106"/>
      <c r="KWR110" s="106"/>
      <c r="KWS110" s="106"/>
      <c r="KWT110" s="106"/>
      <c r="KWU110" s="106"/>
      <c r="KWV110" s="106"/>
      <c r="KWW110" s="106"/>
      <c r="KWX110" s="106"/>
      <c r="KWY110" s="106"/>
      <c r="KWZ110" s="106"/>
      <c r="KXA110" s="106"/>
      <c r="KXB110" s="106"/>
      <c r="KXC110" s="106"/>
      <c r="KXD110" s="106"/>
      <c r="KXE110" s="106"/>
      <c r="KXF110" s="106"/>
      <c r="KXG110" s="106"/>
      <c r="KXH110" s="106"/>
      <c r="KXI110" s="106"/>
      <c r="KXJ110" s="106"/>
      <c r="KXK110" s="106"/>
      <c r="KXL110" s="106"/>
      <c r="KXM110" s="106"/>
      <c r="KXN110" s="106"/>
      <c r="KXO110" s="106"/>
      <c r="KXP110" s="106"/>
      <c r="KXQ110" s="106"/>
      <c r="KXR110" s="106"/>
      <c r="KXS110" s="106"/>
      <c r="KXT110" s="106"/>
      <c r="KXU110" s="106"/>
      <c r="KXV110" s="106"/>
      <c r="KXW110" s="106"/>
      <c r="KXX110" s="106"/>
      <c r="KXY110" s="106"/>
      <c r="KXZ110" s="106"/>
      <c r="KYA110" s="106"/>
      <c r="KYB110" s="106"/>
      <c r="KYC110" s="106"/>
      <c r="KYD110" s="106"/>
      <c r="KYE110" s="106"/>
      <c r="KYF110" s="106"/>
      <c r="KYG110" s="106"/>
      <c r="KYH110" s="106"/>
      <c r="KYI110" s="106"/>
      <c r="KYJ110" s="106"/>
      <c r="KYK110" s="106"/>
      <c r="KYL110" s="106"/>
      <c r="KYM110" s="106"/>
      <c r="KYN110" s="106"/>
      <c r="KYO110" s="106"/>
      <c r="KYP110" s="106"/>
      <c r="KYQ110" s="106"/>
      <c r="KYR110" s="106"/>
      <c r="KYS110" s="106"/>
      <c r="KYT110" s="106"/>
      <c r="KYU110" s="106"/>
      <c r="KYV110" s="106"/>
      <c r="KYW110" s="106"/>
      <c r="KYX110" s="106"/>
      <c r="KYY110" s="106"/>
      <c r="KYZ110" s="106"/>
      <c r="KZA110" s="106"/>
      <c r="KZB110" s="106"/>
      <c r="KZC110" s="106"/>
      <c r="KZD110" s="106"/>
      <c r="KZE110" s="106"/>
      <c r="KZF110" s="106"/>
      <c r="KZG110" s="106"/>
      <c r="KZH110" s="106"/>
      <c r="KZI110" s="106"/>
      <c r="KZJ110" s="106"/>
      <c r="KZK110" s="106"/>
      <c r="KZL110" s="106"/>
      <c r="KZM110" s="106"/>
      <c r="KZN110" s="106"/>
      <c r="KZO110" s="106"/>
      <c r="KZP110" s="106"/>
      <c r="KZQ110" s="106"/>
      <c r="KZR110" s="106"/>
      <c r="KZS110" s="106"/>
      <c r="KZT110" s="106"/>
      <c r="KZU110" s="106"/>
      <c r="KZV110" s="106"/>
      <c r="KZW110" s="106"/>
      <c r="KZX110" s="106"/>
      <c r="KZY110" s="106"/>
      <c r="KZZ110" s="106"/>
      <c r="LAA110" s="106"/>
      <c r="LAB110" s="106"/>
      <c r="LAC110" s="106"/>
      <c r="LAD110" s="106"/>
      <c r="LAE110" s="106"/>
      <c r="LAF110" s="106"/>
      <c r="LAG110" s="106"/>
      <c r="LAH110" s="106"/>
      <c r="LAI110" s="106"/>
      <c r="LAJ110" s="106"/>
      <c r="LAK110" s="106"/>
      <c r="LAL110" s="106"/>
      <c r="LAM110" s="106"/>
      <c r="LAN110" s="106"/>
      <c r="LAO110" s="106"/>
      <c r="LAP110" s="106"/>
      <c r="LAQ110" s="106"/>
      <c r="LAR110" s="106"/>
      <c r="LAS110" s="106"/>
      <c r="LAT110" s="106"/>
      <c r="LAU110" s="106"/>
      <c r="LAV110" s="106"/>
      <c r="LAW110" s="106"/>
      <c r="LAX110" s="106"/>
      <c r="LAY110" s="106"/>
      <c r="LAZ110" s="106"/>
      <c r="LBA110" s="106"/>
      <c r="LBB110" s="106"/>
      <c r="LBC110" s="106"/>
      <c r="LBD110" s="106"/>
      <c r="LBE110" s="106"/>
      <c r="LBF110" s="106"/>
      <c r="LBG110" s="106"/>
      <c r="LBH110" s="106"/>
      <c r="LBI110" s="106"/>
      <c r="LBJ110" s="106"/>
      <c r="LBK110" s="106"/>
      <c r="LBL110" s="106"/>
      <c r="LBM110" s="106"/>
      <c r="LBN110" s="106"/>
      <c r="LBO110" s="106"/>
      <c r="LBP110" s="106"/>
      <c r="LBQ110" s="106"/>
      <c r="LBR110" s="106"/>
      <c r="LBS110" s="106"/>
      <c r="LBT110" s="106"/>
      <c r="LBU110" s="106"/>
      <c r="LBV110" s="106"/>
      <c r="LBW110" s="106"/>
      <c r="LBX110" s="106"/>
      <c r="LBY110" s="106"/>
      <c r="LBZ110" s="106"/>
      <c r="LCA110" s="106"/>
      <c r="LCB110" s="106"/>
      <c r="LCC110" s="106"/>
      <c r="LCD110" s="106"/>
      <c r="LCE110" s="106"/>
      <c r="LCF110" s="106"/>
      <c r="LCG110" s="106"/>
      <c r="LCH110" s="106"/>
      <c r="LCI110" s="106"/>
      <c r="LCJ110" s="106"/>
      <c r="LCK110" s="106"/>
      <c r="LCL110" s="106"/>
      <c r="LCM110" s="106"/>
      <c r="LCN110" s="106"/>
      <c r="LCO110" s="106"/>
      <c r="LCP110" s="106"/>
      <c r="LCQ110" s="106"/>
      <c r="LCR110" s="106"/>
      <c r="LCS110" s="106"/>
      <c r="LCT110" s="106"/>
      <c r="LCU110" s="106"/>
      <c r="LCV110" s="106"/>
      <c r="LCW110" s="106"/>
      <c r="LCX110" s="106"/>
      <c r="LCY110" s="106"/>
      <c r="LCZ110" s="106"/>
      <c r="LDA110" s="106"/>
      <c r="LDB110" s="106"/>
      <c r="LDC110" s="106"/>
      <c r="LDD110" s="106"/>
      <c r="LDE110" s="106"/>
      <c r="LDF110" s="106"/>
      <c r="LDG110" s="106"/>
      <c r="LDH110" s="106"/>
      <c r="LDI110" s="106"/>
      <c r="LDJ110" s="106"/>
      <c r="LDK110" s="106"/>
      <c r="LDL110" s="106"/>
      <c r="LDM110" s="106"/>
      <c r="LDN110" s="106"/>
      <c r="LDO110" s="106"/>
      <c r="LDP110" s="106"/>
      <c r="LDQ110" s="106"/>
      <c r="LDR110" s="106"/>
      <c r="LDS110" s="106"/>
      <c r="LDT110" s="106"/>
      <c r="LDU110" s="106"/>
      <c r="LDV110" s="106"/>
      <c r="LDW110" s="106"/>
      <c r="LDX110" s="106"/>
      <c r="LDY110" s="106"/>
      <c r="LDZ110" s="106"/>
      <c r="LEA110" s="106"/>
      <c r="LEB110" s="106"/>
      <c r="LEC110" s="106"/>
      <c r="LED110" s="106"/>
      <c r="LEE110" s="106"/>
      <c r="LEF110" s="106"/>
      <c r="LEG110" s="106"/>
      <c r="LEH110" s="106"/>
      <c r="LEI110" s="106"/>
      <c r="LEJ110" s="106"/>
      <c r="LEK110" s="106"/>
      <c r="LEL110" s="106"/>
      <c r="LEM110" s="106"/>
      <c r="LEN110" s="106"/>
      <c r="LEO110" s="106"/>
      <c r="LEP110" s="106"/>
      <c r="LEQ110" s="106"/>
      <c r="LER110" s="106"/>
      <c r="LES110" s="106"/>
      <c r="LET110" s="106"/>
      <c r="LEU110" s="106"/>
      <c r="LEV110" s="106"/>
      <c r="LEW110" s="106"/>
      <c r="LEX110" s="106"/>
      <c r="LEY110" s="106"/>
      <c r="LEZ110" s="106"/>
      <c r="LFA110" s="106"/>
      <c r="LFB110" s="106"/>
      <c r="LFC110" s="106"/>
      <c r="LFD110" s="106"/>
      <c r="LFE110" s="106"/>
      <c r="LFF110" s="106"/>
      <c r="LFG110" s="106"/>
      <c r="LFH110" s="106"/>
      <c r="LFI110" s="106"/>
      <c r="LFJ110" s="106"/>
      <c r="LFK110" s="106"/>
      <c r="LFL110" s="106"/>
      <c r="LFM110" s="106"/>
      <c r="LFN110" s="106"/>
      <c r="LFO110" s="106"/>
      <c r="LFP110" s="106"/>
      <c r="LFQ110" s="106"/>
      <c r="LFR110" s="106"/>
      <c r="LFS110" s="106"/>
      <c r="LFT110" s="106"/>
      <c r="LFU110" s="106"/>
      <c r="LFV110" s="106"/>
      <c r="LFW110" s="106"/>
      <c r="LFX110" s="106"/>
      <c r="LFY110" s="106"/>
      <c r="LFZ110" s="106"/>
      <c r="LGA110" s="106"/>
      <c r="LGB110" s="106"/>
      <c r="LGC110" s="106"/>
      <c r="LGD110" s="106"/>
      <c r="LGE110" s="106"/>
      <c r="LGF110" s="106"/>
      <c r="LGG110" s="106"/>
      <c r="LGH110" s="106"/>
      <c r="LGI110" s="106"/>
      <c r="LGJ110" s="106"/>
      <c r="LGK110" s="106"/>
      <c r="LGL110" s="106"/>
      <c r="LGM110" s="106"/>
      <c r="LGN110" s="106"/>
      <c r="LGO110" s="106"/>
      <c r="LGP110" s="106"/>
      <c r="LGQ110" s="106"/>
      <c r="LGR110" s="106"/>
      <c r="LGS110" s="106"/>
      <c r="LGT110" s="106"/>
      <c r="LGU110" s="106"/>
      <c r="LGV110" s="106"/>
      <c r="LGW110" s="106"/>
      <c r="LGX110" s="106"/>
      <c r="LGY110" s="106"/>
      <c r="LGZ110" s="106"/>
      <c r="LHA110" s="106"/>
      <c r="LHB110" s="106"/>
      <c r="LHC110" s="106"/>
      <c r="LHD110" s="106"/>
      <c r="LHE110" s="106"/>
      <c r="LHF110" s="106"/>
      <c r="LHG110" s="106"/>
      <c r="LHH110" s="106"/>
      <c r="LHI110" s="106"/>
      <c r="LHJ110" s="106"/>
      <c r="LHK110" s="106"/>
      <c r="LHL110" s="106"/>
      <c r="LHM110" s="106"/>
      <c r="LHN110" s="106"/>
      <c r="LHO110" s="106"/>
      <c r="LHP110" s="106"/>
      <c r="LHQ110" s="106"/>
      <c r="LHR110" s="106"/>
      <c r="LHS110" s="106"/>
      <c r="LHT110" s="106"/>
      <c r="LHU110" s="106"/>
      <c r="LHV110" s="106"/>
      <c r="LHW110" s="106"/>
      <c r="LHX110" s="106"/>
      <c r="LHY110" s="106"/>
      <c r="LHZ110" s="106"/>
      <c r="LIA110" s="106"/>
      <c r="LIB110" s="106"/>
      <c r="LIC110" s="106"/>
      <c r="LID110" s="106"/>
      <c r="LIE110" s="106"/>
      <c r="LIF110" s="106"/>
      <c r="LIG110" s="106"/>
      <c r="LIH110" s="106"/>
      <c r="LII110" s="106"/>
      <c r="LIJ110" s="106"/>
      <c r="LIK110" s="106"/>
      <c r="LIL110" s="106"/>
      <c r="LIM110" s="106"/>
      <c r="LIN110" s="106"/>
      <c r="LIO110" s="106"/>
      <c r="LIP110" s="106"/>
      <c r="LIQ110" s="106"/>
      <c r="LIR110" s="106"/>
      <c r="LIS110" s="106"/>
      <c r="LIT110" s="106"/>
      <c r="LIU110" s="106"/>
      <c r="LIV110" s="106"/>
      <c r="LIW110" s="106"/>
      <c r="LIX110" s="106"/>
      <c r="LIY110" s="106"/>
      <c r="LIZ110" s="106"/>
      <c r="LJA110" s="106"/>
      <c r="LJB110" s="106"/>
      <c r="LJC110" s="106"/>
      <c r="LJD110" s="106"/>
      <c r="LJE110" s="106"/>
      <c r="LJF110" s="106"/>
      <c r="LJG110" s="106"/>
      <c r="LJH110" s="106"/>
      <c r="LJI110" s="106"/>
      <c r="LJJ110" s="106"/>
      <c r="LJK110" s="106"/>
      <c r="LJL110" s="106"/>
      <c r="LJM110" s="106"/>
      <c r="LJN110" s="106"/>
      <c r="LJO110" s="106"/>
      <c r="LJP110" s="106"/>
      <c r="LJQ110" s="106"/>
      <c r="LJR110" s="106"/>
      <c r="LJS110" s="106"/>
      <c r="LJT110" s="106"/>
      <c r="LJU110" s="106"/>
      <c r="LJV110" s="106"/>
      <c r="LJW110" s="106"/>
      <c r="LJX110" s="106"/>
      <c r="LJY110" s="106"/>
      <c r="LJZ110" s="106"/>
      <c r="LKA110" s="106"/>
      <c r="LKB110" s="106"/>
      <c r="LKC110" s="106"/>
      <c r="LKD110" s="106"/>
      <c r="LKE110" s="106"/>
      <c r="LKF110" s="106"/>
      <c r="LKG110" s="106"/>
      <c r="LKH110" s="106"/>
      <c r="LKI110" s="106"/>
      <c r="LKJ110" s="106"/>
      <c r="LKK110" s="106"/>
      <c r="LKL110" s="106"/>
      <c r="LKM110" s="106"/>
      <c r="LKN110" s="106"/>
      <c r="LKO110" s="106"/>
      <c r="LKP110" s="106"/>
      <c r="LKQ110" s="106"/>
      <c r="LKR110" s="106"/>
      <c r="LKS110" s="106"/>
      <c r="LKT110" s="106"/>
      <c r="LKU110" s="106"/>
      <c r="LKV110" s="106"/>
      <c r="LKW110" s="106"/>
      <c r="LKX110" s="106"/>
      <c r="LKY110" s="106"/>
      <c r="LKZ110" s="106"/>
      <c r="LLA110" s="106"/>
      <c r="LLB110" s="106"/>
      <c r="LLC110" s="106"/>
      <c r="LLD110" s="106"/>
      <c r="LLE110" s="106"/>
      <c r="LLF110" s="106"/>
      <c r="LLG110" s="106"/>
      <c r="LLH110" s="106"/>
      <c r="LLI110" s="106"/>
      <c r="LLJ110" s="106"/>
      <c r="LLK110" s="106"/>
      <c r="LLL110" s="106"/>
      <c r="LLM110" s="106"/>
      <c r="LLN110" s="106"/>
      <c r="LLO110" s="106"/>
      <c r="LLP110" s="106"/>
      <c r="LLQ110" s="106"/>
      <c r="LLR110" s="106"/>
      <c r="LLS110" s="106"/>
      <c r="LLT110" s="106"/>
      <c r="LLU110" s="106"/>
      <c r="LLV110" s="106"/>
      <c r="LLW110" s="106"/>
      <c r="LLX110" s="106"/>
      <c r="LLY110" s="106"/>
      <c r="LLZ110" s="106"/>
      <c r="LMA110" s="106"/>
      <c r="LMB110" s="106"/>
      <c r="LMC110" s="106"/>
      <c r="LMD110" s="106"/>
      <c r="LME110" s="106"/>
      <c r="LMF110" s="106"/>
      <c r="LMG110" s="106"/>
      <c r="LMH110" s="106"/>
      <c r="LMI110" s="106"/>
      <c r="LMJ110" s="106"/>
      <c r="LMK110" s="106"/>
      <c r="LML110" s="106"/>
      <c r="LMM110" s="106"/>
      <c r="LMN110" s="106"/>
      <c r="LMO110" s="106"/>
      <c r="LMP110" s="106"/>
      <c r="LMQ110" s="106"/>
      <c r="LMR110" s="106"/>
      <c r="LMS110" s="106"/>
      <c r="LMT110" s="106"/>
      <c r="LMU110" s="106"/>
      <c r="LMV110" s="106"/>
      <c r="LMW110" s="106"/>
      <c r="LMX110" s="106"/>
      <c r="LMY110" s="106"/>
      <c r="LMZ110" s="106"/>
      <c r="LNA110" s="106"/>
      <c r="LNB110" s="106"/>
      <c r="LNC110" s="106"/>
      <c r="LND110" s="106"/>
      <c r="LNE110" s="106"/>
      <c r="LNF110" s="106"/>
      <c r="LNG110" s="106"/>
      <c r="LNH110" s="106"/>
      <c r="LNI110" s="106"/>
      <c r="LNJ110" s="106"/>
      <c r="LNK110" s="106"/>
      <c r="LNL110" s="106"/>
      <c r="LNM110" s="106"/>
      <c r="LNN110" s="106"/>
      <c r="LNO110" s="106"/>
      <c r="LNP110" s="106"/>
      <c r="LNQ110" s="106"/>
      <c r="LNR110" s="106"/>
      <c r="LNS110" s="106"/>
      <c r="LNT110" s="106"/>
      <c r="LNU110" s="106"/>
      <c r="LNV110" s="106"/>
      <c r="LNW110" s="106"/>
      <c r="LNX110" s="106"/>
      <c r="LNY110" s="106"/>
      <c r="LNZ110" s="106"/>
      <c r="LOA110" s="106"/>
      <c r="LOB110" s="106"/>
      <c r="LOC110" s="106"/>
      <c r="LOD110" s="106"/>
      <c r="LOE110" s="106"/>
      <c r="LOF110" s="106"/>
      <c r="LOG110" s="106"/>
      <c r="LOH110" s="106"/>
      <c r="LOI110" s="106"/>
      <c r="LOJ110" s="106"/>
      <c r="LOK110" s="106"/>
      <c r="LOL110" s="106"/>
      <c r="LOM110" s="106"/>
      <c r="LON110" s="106"/>
      <c r="LOO110" s="106"/>
      <c r="LOP110" s="106"/>
      <c r="LOQ110" s="106"/>
      <c r="LOR110" s="106"/>
      <c r="LOS110" s="106"/>
      <c r="LOT110" s="106"/>
      <c r="LOU110" s="106"/>
      <c r="LOV110" s="106"/>
      <c r="LOW110" s="106"/>
      <c r="LOX110" s="106"/>
      <c r="LOY110" s="106"/>
      <c r="LOZ110" s="106"/>
      <c r="LPA110" s="106"/>
      <c r="LPB110" s="106"/>
      <c r="LPC110" s="106"/>
      <c r="LPD110" s="106"/>
      <c r="LPE110" s="106"/>
      <c r="LPF110" s="106"/>
      <c r="LPG110" s="106"/>
      <c r="LPH110" s="106"/>
      <c r="LPI110" s="106"/>
      <c r="LPJ110" s="106"/>
      <c r="LPK110" s="106"/>
      <c r="LPL110" s="106"/>
      <c r="LPM110" s="106"/>
      <c r="LPN110" s="106"/>
      <c r="LPO110" s="106"/>
      <c r="LPP110" s="106"/>
      <c r="LPQ110" s="106"/>
      <c r="LPR110" s="106"/>
      <c r="LPS110" s="106"/>
      <c r="LPT110" s="106"/>
      <c r="LPU110" s="106"/>
      <c r="LPV110" s="106"/>
      <c r="LPW110" s="106"/>
      <c r="LPX110" s="106"/>
      <c r="LPY110" s="106"/>
      <c r="LPZ110" s="106"/>
      <c r="LQA110" s="106"/>
      <c r="LQB110" s="106"/>
      <c r="LQC110" s="106"/>
      <c r="LQD110" s="106"/>
      <c r="LQE110" s="106"/>
      <c r="LQF110" s="106"/>
      <c r="LQG110" s="106"/>
      <c r="LQH110" s="106"/>
      <c r="LQI110" s="106"/>
      <c r="LQJ110" s="106"/>
      <c r="LQK110" s="106"/>
      <c r="LQL110" s="106"/>
      <c r="LQM110" s="106"/>
      <c r="LQN110" s="106"/>
      <c r="LQO110" s="106"/>
      <c r="LQP110" s="106"/>
      <c r="LQQ110" s="106"/>
      <c r="LQR110" s="106"/>
      <c r="LQS110" s="106"/>
      <c r="LQT110" s="106"/>
      <c r="LQU110" s="106"/>
      <c r="LQV110" s="106"/>
      <c r="LQW110" s="106"/>
      <c r="LQX110" s="106"/>
      <c r="LQY110" s="106"/>
      <c r="LQZ110" s="106"/>
      <c r="LRA110" s="106"/>
      <c r="LRB110" s="106"/>
      <c r="LRC110" s="106"/>
      <c r="LRD110" s="106"/>
      <c r="LRE110" s="106"/>
      <c r="LRF110" s="106"/>
      <c r="LRG110" s="106"/>
      <c r="LRH110" s="106"/>
      <c r="LRI110" s="106"/>
      <c r="LRJ110" s="106"/>
      <c r="LRK110" s="106"/>
      <c r="LRL110" s="106"/>
      <c r="LRM110" s="106"/>
      <c r="LRN110" s="106"/>
      <c r="LRO110" s="106"/>
      <c r="LRP110" s="106"/>
      <c r="LRQ110" s="106"/>
      <c r="LRR110" s="106"/>
      <c r="LRS110" s="106"/>
      <c r="LRT110" s="106"/>
      <c r="LRU110" s="106"/>
      <c r="LRV110" s="106"/>
      <c r="LRW110" s="106"/>
      <c r="LRX110" s="106"/>
      <c r="LRY110" s="106"/>
      <c r="LRZ110" s="106"/>
      <c r="LSA110" s="106"/>
      <c r="LSB110" s="106"/>
      <c r="LSC110" s="106"/>
      <c r="LSD110" s="106"/>
      <c r="LSE110" s="106"/>
      <c r="LSF110" s="106"/>
      <c r="LSG110" s="106"/>
      <c r="LSH110" s="106"/>
      <c r="LSI110" s="106"/>
      <c r="LSJ110" s="106"/>
      <c r="LSK110" s="106"/>
      <c r="LSL110" s="106"/>
      <c r="LSM110" s="106"/>
      <c r="LSN110" s="106"/>
      <c r="LSO110" s="106"/>
      <c r="LSP110" s="106"/>
      <c r="LSQ110" s="106"/>
      <c r="LSR110" s="106"/>
      <c r="LSS110" s="106"/>
      <c r="LST110" s="106"/>
      <c r="LSU110" s="106"/>
      <c r="LSV110" s="106"/>
      <c r="LSW110" s="106"/>
      <c r="LSX110" s="106"/>
      <c r="LSY110" s="106"/>
      <c r="LSZ110" s="106"/>
      <c r="LTA110" s="106"/>
      <c r="LTB110" s="106"/>
      <c r="LTC110" s="106"/>
      <c r="LTD110" s="106"/>
      <c r="LTE110" s="106"/>
      <c r="LTF110" s="106"/>
      <c r="LTG110" s="106"/>
      <c r="LTH110" s="106"/>
      <c r="LTI110" s="106"/>
      <c r="LTJ110" s="106"/>
      <c r="LTK110" s="106"/>
      <c r="LTL110" s="106"/>
      <c r="LTM110" s="106"/>
      <c r="LTN110" s="106"/>
      <c r="LTO110" s="106"/>
      <c r="LTP110" s="106"/>
      <c r="LTQ110" s="106"/>
      <c r="LTR110" s="106"/>
      <c r="LTS110" s="106"/>
      <c r="LTT110" s="106"/>
      <c r="LTU110" s="106"/>
      <c r="LTV110" s="106"/>
      <c r="LTW110" s="106"/>
      <c r="LTX110" s="106"/>
      <c r="LTY110" s="106"/>
      <c r="LTZ110" s="106"/>
      <c r="LUA110" s="106"/>
      <c r="LUB110" s="106"/>
      <c r="LUC110" s="106"/>
      <c r="LUD110" s="106"/>
      <c r="LUE110" s="106"/>
      <c r="LUF110" s="106"/>
      <c r="LUG110" s="106"/>
      <c r="LUH110" s="106"/>
      <c r="LUI110" s="106"/>
      <c r="LUJ110" s="106"/>
      <c r="LUK110" s="106"/>
      <c r="LUL110" s="106"/>
      <c r="LUM110" s="106"/>
      <c r="LUN110" s="106"/>
      <c r="LUO110" s="106"/>
      <c r="LUP110" s="106"/>
      <c r="LUQ110" s="106"/>
      <c r="LUR110" s="106"/>
      <c r="LUS110" s="106"/>
      <c r="LUT110" s="106"/>
      <c r="LUU110" s="106"/>
      <c r="LUV110" s="106"/>
      <c r="LUW110" s="106"/>
      <c r="LUX110" s="106"/>
      <c r="LUY110" s="106"/>
      <c r="LUZ110" s="106"/>
      <c r="LVA110" s="106"/>
      <c r="LVB110" s="106"/>
      <c r="LVC110" s="106"/>
      <c r="LVD110" s="106"/>
      <c r="LVE110" s="106"/>
      <c r="LVF110" s="106"/>
      <c r="LVG110" s="106"/>
      <c r="LVH110" s="106"/>
      <c r="LVI110" s="106"/>
      <c r="LVJ110" s="106"/>
      <c r="LVK110" s="106"/>
      <c r="LVL110" s="106"/>
      <c r="LVM110" s="106"/>
      <c r="LVN110" s="106"/>
      <c r="LVO110" s="106"/>
      <c r="LVP110" s="106"/>
      <c r="LVQ110" s="106"/>
      <c r="LVR110" s="106"/>
      <c r="LVS110" s="106"/>
      <c r="LVT110" s="106"/>
      <c r="LVU110" s="106"/>
      <c r="LVV110" s="106"/>
      <c r="LVW110" s="106"/>
      <c r="LVX110" s="106"/>
      <c r="LVY110" s="106"/>
      <c r="LVZ110" s="106"/>
      <c r="LWA110" s="106"/>
      <c r="LWB110" s="106"/>
      <c r="LWC110" s="106"/>
      <c r="LWD110" s="106"/>
      <c r="LWE110" s="106"/>
      <c r="LWF110" s="106"/>
      <c r="LWG110" s="106"/>
      <c r="LWH110" s="106"/>
      <c r="LWI110" s="106"/>
      <c r="LWJ110" s="106"/>
      <c r="LWK110" s="106"/>
      <c r="LWL110" s="106"/>
      <c r="LWM110" s="106"/>
      <c r="LWN110" s="106"/>
      <c r="LWO110" s="106"/>
      <c r="LWP110" s="106"/>
      <c r="LWQ110" s="106"/>
      <c r="LWR110" s="106"/>
      <c r="LWS110" s="106"/>
      <c r="LWT110" s="106"/>
      <c r="LWU110" s="106"/>
      <c r="LWV110" s="106"/>
      <c r="LWW110" s="106"/>
      <c r="LWX110" s="106"/>
      <c r="LWY110" s="106"/>
      <c r="LWZ110" s="106"/>
      <c r="LXA110" s="106"/>
      <c r="LXB110" s="106"/>
      <c r="LXC110" s="106"/>
      <c r="LXD110" s="106"/>
      <c r="LXE110" s="106"/>
      <c r="LXF110" s="106"/>
      <c r="LXG110" s="106"/>
      <c r="LXH110" s="106"/>
      <c r="LXI110" s="106"/>
      <c r="LXJ110" s="106"/>
      <c r="LXK110" s="106"/>
      <c r="LXL110" s="106"/>
      <c r="LXM110" s="106"/>
      <c r="LXN110" s="106"/>
      <c r="LXO110" s="106"/>
      <c r="LXP110" s="106"/>
      <c r="LXQ110" s="106"/>
      <c r="LXR110" s="106"/>
      <c r="LXS110" s="106"/>
      <c r="LXT110" s="106"/>
      <c r="LXU110" s="106"/>
      <c r="LXV110" s="106"/>
      <c r="LXW110" s="106"/>
      <c r="LXX110" s="106"/>
      <c r="LXY110" s="106"/>
      <c r="LXZ110" s="106"/>
      <c r="LYA110" s="106"/>
      <c r="LYB110" s="106"/>
      <c r="LYC110" s="106"/>
      <c r="LYD110" s="106"/>
      <c r="LYE110" s="106"/>
      <c r="LYF110" s="106"/>
      <c r="LYG110" s="106"/>
      <c r="LYH110" s="106"/>
      <c r="LYI110" s="106"/>
      <c r="LYJ110" s="106"/>
      <c r="LYK110" s="106"/>
      <c r="LYL110" s="106"/>
      <c r="LYM110" s="106"/>
      <c r="LYN110" s="106"/>
      <c r="LYO110" s="106"/>
      <c r="LYP110" s="106"/>
      <c r="LYQ110" s="106"/>
      <c r="LYR110" s="106"/>
      <c r="LYS110" s="106"/>
      <c r="LYT110" s="106"/>
      <c r="LYU110" s="106"/>
      <c r="LYV110" s="106"/>
      <c r="LYW110" s="106"/>
      <c r="LYX110" s="106"/>
      <c r="LYY110" s="106"/>
      <c r="LYZ110" s="106"/>
      <c r="LZA110" s="106"/>
      <c r="LZB110" s="106"/>
      <c r="LZC110" s="106"/>
      <c r="LZD110" s="106"/>
      <c r="LZE110" s="106"/>
      <c r="LZF110" s="106"/>
      <c r="LZG110" s="106"/>
      <c r="LZH110" s="106"/>
      <c r="LZI110" s="106"/>
      <c r="LZJ110" s="106"/>
      <c r="LZK110" s="106"/>
      <c r="LZL110" s="106"/>
      <c r="LZM110" s="106"/>
      <c r="LZN110" s="106"/>
      <c r="LZO110" s="106"/>
      <c r="LZP110" s="106"/>
      <c r="LZQ110" s="106"/>
      <c r="LZR110" s="106"/>
      <c r="LZS110" s="106"/>
      <c r="LZT110" s="106"/>
      <c r="LZU110" s="106"/>
      <c r="LZV110" s="106"/>
      <c r="LZW110" s="106"/>
      <c r="LZX110" s="106"/>
      <c r="LZY110" s="106"/>
      <c r="LZZ110" s="106"/>
      <c r="MAA110" s="106"/>
      <c r="MAB110" s="106"/>
      <c r="MAC110" s="106"/>
      <c r="MAD110" s="106"/>
      <c r="MAE110" s="106"/>
      <c r="MAF110" s="106"/>
      <c r="MAG110" s="106"/>
      <c r="MAH110" s="106"/>
      <c r="MAI110" s="106"/>
      <c r="MAJ110" s="106"/>
      <c r="MAK110" s="106"/>
      <c r="MAL110" s="106"/>
      <c r="MAM110" s="106"/>
      <c r="MAN110" s="106"/>
      <c r="MAO110" s="106"/>
      <c r="MAP110" s="106"/>
      <c r="MAQ110" s="106"/>
      <c r="MAR110" s="106"/>
      <c r="MAS110" s="106"/>
      <c r="MAT110" s="106"/>
      <c r="MAU110" s="106"/>
      <c r="MAV110" s="106"/>
      <c r="MAW110" s="106"/>
      <c r="MAX110" s="106"/>
      <c r="MAY110" s="106"/>
      <c r="MAZ110" s="106"/>
      <c r="MBA110" s="106"/>
      <c r="MBB110" s="106"/>
      <c r="MBC110" s="106"/>
      <c r="MBD110" s="106"/>
      <c r="MBE110" s="106"/>
      <c r="MBF110" s="106"/>
      <c r="MBG110" s="106"/>
      <c r="MBH110" s="106"/>
      <c r="MBI110" s="106"/>
      <c r="MBJ110" s="106"/>
      <c r="MBK110" s="106"/>
      <c r="MBL110" s="106"/>
      <c r="MBM110" s="106"/>
      <c r="MBN110" s="106"/>
      <c r="MBO110" s="106"/>
      <c r="MBP110" s="106"/>
      <c r="MBQ110" s="106"/>
      <c r="MBR110" s="106"/>
      <c r="MBS110" s="106"/>
      <c r="MBT110" s="106"/>
      <c r="MBU110" s="106"/>
      <c r="MBV110" s="106"/>
      <c r="MBW110" s="106"/>
      <c r="MBX110" s="106"/>
      <c r="MBY110" s="106"/>
      <c r="MBZ110" s="106"/>
      <c r="MCA110" s="106"/>
      <c r="MCB110" s="106"/>
      <c r="MCC110" s="106"/>
      <c r="MCD110" s="106"/>
      <c r="MCE110" s="106"/>
      <c r="MCF110" s="106"/>
      <c r="MCG110" s="106"/>
      <c r="MCH110" s="106"/>
      <c r="MCI110" s="106"/>
      <c r="MCJ110" s="106"/>
      <c r="MCK110" s="106"/>
      <c r="MCL110" s="106"/>
      <c r="MCM110" s="106"/>
      <c r="MCN110" s="106"/>
      <c r="MCO110" s="106"/>
      <c r="MCP110" s="106"/>
      <c r="MCQ110" s="106"/>
      <c r="MCR110" s="106"/>
      <c r="MCS110" s="106"/>
      <c r="MCT110" s="106"/>
      <c r="MCU110" s="106"/>
      <c r="MCV110" s="106"/>
      <c r="MCW110" s="106"/>
      <c r="MCX110" s="106"/>
      <c r="MCY110" s="106"/>
      <c r="MCZ110" s="106"/>
      <c r="MDA110" s="106"/>
      <c r="MDB110" s="106"/>
      <c r="MDC110" s="106"/>
      <c r="MDD110" s="106"/>
      <c r="MDE110" s="106"/>
      <c r="MDF110" s="106"/>
      <c r="MDG110" s="106"/>
      <c r="MDH110" s="106"/>
      <c r="MDI110" s="106"/>
      <c r="MDJ110" s="106"/>
      <c r="MDK110" s="106"/>
      <c r="MDL110" s="106"/>
      <c r="MDM110" s="106"/>
      <c r="MDN110" s="106"/>
      <c r="MDO110" s="106"/>
      <c r="MDP110" s="106"/>
      <c r="MDQ110" s="106"/>
      <c r="MDR110" s="106"/>
      <c r="MDS110" s="106"/>
      <c r="MDT110" s="106"/>
      <c r="MDU110" s="106"/>
      <c r="MDV110" s="106"/>
      <c r="MDW110" s="106"/>
      <c r="MDX110" s="106"/>
      <c r="MDY110" s="106"/>
      <c r="MDZ110" s="106"/>
      <c r="MEA110" s="106"/>
      <c r="MEB110" s="106"/>
      <c r="MEC110" s="106"/>
      <c r="MED110" s="106"/>
      <c r="MEE110" s="106"/>
      <c r="MEF110" s="106"/>
      <c r="MEG110" s="106"/>
      <c r="MEH110" s="106"/>
      <c r="MEI110" s="106"/>
      <c r="MEJ110" s="106"/>
      <c r="MEK110" s="106"/>
      <c r="MEL110" s="106"/>
      <c r="MEM110" s="106"/>
      <c r="MEN110" s="106"/>
      <c r="MEO110" s="106"/>
      <c r="MEP110" s="106"/>
      <c r="MEQ110" s="106"/>
      <c r="MER110" s="106"/>
      <c r="MES110" s="106"/>
      <c r="MET110" s="106"/>
      <c r="MEU110" s="106"/>
      <c r="MEV110" s="106"/>
      <c r="MEW110" s="106"/>
      <c r="MEX110" s="106"/>
      <c r="MEY110" s="106"/>
      <c r="MEZ110" s="106"/>
      <c r="MFA110" s="106"/>
      <c r="MFB110" s="106"/>
      <c r="MFC110" s="106"/>
      <c r="MFD110" s="106"/>
      <c r="MFE110" s="106"/>
      <c r="MFF110" s="106"/>
      <c r="MFG110" s="106"/>
      <c r="MFH110" s="106"/>
      <c r="MFI110" s="106"/>
      <c r="MFJ110" s="106"/>
      <c r="MFK110" s="106"/>
      <c r="MFL110" s="106"/>
      <c r="MFM110" s="106"/>
      <c r="MFN110" s="106"/>
      <c r="MFO110" s="106"/>
      <c r="MFP110" s="106"/>
      <c r="MFQ110" s="106"/>
      <c r="MFR110" s="106"/>
      <c r="MFS110" s="106"/>
      <c r="MFT110" s="106"/>
      <c r="MFU110" s="106"/>
      <c r="MFV110" s="106"/>
      <c r="MFW110" s="106"/>
      <c r="MFX110" s="106"/>
      <c r="MFY110" s="106"/>
      <c r="MFZ110" s="106"/>
      <c r="MGA110" s="106"/>
      <c r="MGB110" s="106"/>
      <c r="MGC110" s="106"/>
      <c r="MGD110" s="106"/>
      <c r="MGE110" s="106"/>
      <c r="MGF110" s="106"/>
      <c r="MGG110" s="106"/>
      <c r="MGH110" s="106"/>
      <c r="MGI110" s="106"/>
      <c r="MGJ110" s="106"/>
      <c r="MGK110" s="106"/>
      <c r="MGL110" s="106"/>
      <c r="MGM110" s="106"/>
      <c r="MGN110" s="106"/>
      <c r="MGO110" s="106"/>
      <c r="MGP110" s="106"/>
      <c r="MGQ110" s="106"/>
      <c r="MGR110" s="106"/>
      <c r="MGS110" s="106"/>
      <c r="MGT110" s="106"/>
      <c r="MGU110" s="106"/>
      <c r="MGV110" s="106"/>
      <c r="MGW110" s="106"/>
      <c r="MGX110" s="106"/>
      <c r="MGY110" s="106"/>
      <c r="MGZ110" s="106"/>
      <c r="MHA110" s="106"/>
      <c r="MHB110" s="106"/>
      <c r="MHC110" s="106"/>
      <c r="MHD110" s="106"/>
      <c r="MHE110" s="106"/>
      <c r="MHF110" s="106"/>
      <c r="MHG110" s="106"/>
      <c r="MHH110" s="106"/>
      <c r="MHI110" s="106"/>
      <c r="MHJ110" s="106"/>
      <c r="MHK110" s="106"/>
      <c r="MHL110" s="106"/>
      <c r="MHM110" s="106"/>
      <c r="MHN110" s="106"/>
      <c r="MHO110" s="106"/>
      <c r="MHP110" s="106"/>
      <c r="MHQ110" s="106"/>
      <c r="MHR110" s="106"/>
      <c r="MHS110" s="106"/>
      <c r="MHT110" s="106"/>
      <c r="MHU110" s="106"/>
      <c r="MHV110" s="106"/>
      <c r="MHW110" s="106"/>
      <c r="MHX110" s="106"/>
      <c r="MHY110" s="106"/>
      <c r="MHZ110" s="106"/>
      <c r="MIA110" s="106"/>
      <c r="MIB110" s="106"/>
      <c r="MIC110" s="106"/>
      <c r="MID110" s="106"/>
      <c r="MIE110" s="106"/>
      <c r="MIF110" s="106"/>
      <c r="MIG110" s="106"/>
      <c r="MIH110" s="106"/>
      <c r="MII110" s="106"/>
      <c r="MIJ110" s="106"/>
      <c r="MIK110" s="106"/>
      <c r="MIL110" s="106"/>
      <c r="MIM110" s="106"/>
      <c r="MIN110" s="106"/>
      <c r="MIO110" s="106"/>
      <c r="MIP110" s="106"/>
      <c r="MIQ110" s="106"/>
      <c r="MIR110" s="106"/>
      <c r="MIS110" s="106"/>
      <c r="MIT110" s="106"/>
      <c r="MIU110" s="106"/>
      <c r="MIV110" s="106"/>
      <c r="MIW110" s="106"/>
      <c r="MIX110" s="106"/>
      <c r="MIY110" s="106"/>
      <c r="MIZ110" s="106"/>
      <c r="MJA110" s="106"/>
      <c r="MJB110" s="106"/>
      <c r="MJC110" s="106"/>
      <c r="MJD110" s="106"/>
      <c r="MJE110" s="106"/>
      <c r="MJF110" s="106"/>
      <c r="MJG110" s="106"/>
      <c r="MJH110" s="106"/>
      <c r="MJI110" s="106"/>
      <c r="MJJ110" s="106"/>
      <c r="MJK110" s="106"/>
      <c r="MJL110" s="106"/>
      <c r="MJM110" s="106"/>
      <c r="MJN110" s="106"/>
      <c r="MJO110" s="106"/>
      <c r="MJP110" s="106"/>
      <c r="MJQ110" s="106"/>
      <c r="MJR110" s="106"/>
      <c r="MJS110" s="106"/>
      <c r="MJT110" s="106"/>
      <c r="MJU110" s="106"/>
      <c r="MJV110" s="106"/>
      <c r="MJW110" s="106"/>
      <c r="MJX110" s="106"/>
      <c r="MJY110" s="106"/>
      <c r="MJZ110" s="106"/>
      <c r="MKA110" s="106"/>
      <c r="MKB110" s="106"/>
      <c r="MKC110" s="106"/>
      <c r="MKD110" s="106"/>
      <c r="MKE110" s="106"/>
      <c r="MKF110" s="106"/>
      <c r="MKG110" s="106"/>
      <c r="MKH110" s="106"/>
      <c r="MKI110" s="106"/>
      <c r="MKJ110" s="106"/>
      <c r="MKK110" s="106"/>
      <c r="MKL110" s="106"/>
      <c r="MKM110" s="106"/>
      <c r="MKN110" s="106"/>
      <c r="MKO110" s="106"/>
      <c r="MKP110" s="106"/>
      <c r="MKQ110" s="106"/>
      <c r="MKR110" s="106"/>
      <c r="MKS110" s="106"/>
      <c r="MKT110" s="106"/>
      <c r="MKU110" s="106"/>
      <c r="MKV110" s="106"/>
      <c r="MKW110" s="106"/>
      <c r="MKX110" s="106"/>
      <c r="MKY110" s="106"/>
      <c r="MKZ110" s="106"/>
      <c r="MLA110" s="106"/>
      <c r="MLB110" s="106"/>
      <c r="MLC110" s="106"/>
      <c r="MLD110" s="106"/>
      <c r="MLE110" s="106"/>
      <c r="MLF110" s="106"/>
      <c r="MLG110" s="106"/>
      <c r="MLH110" s="106"/>
      <c r="MLI110" s="106"/>
      <c r="MLJ110" s="106"/>
      <c r="MLK110" s="106"/>
      <c r="MLL110" s="106"/>
      <c r="MLM110" s="106"/>
      <c r="MLN110" s="106"/>
      <c r="MLO110" s="106"/>
      <c r="MLP110" s="106"/>
      <c r="MLQ110" s="106"/>
      <c r="MLR110" s="106"/>
      <c r="MLS110" s="106"/>
      <c r="MLT110" s="106"/>
      <c r="MLU110" s="106"/>
      <c r="MLV110" s="106"/>
      <c r="MLW110" s="106"/>
      <c r="MLX110" s="106"/>
      <c r="MLY110" s="106"/>
      <c r="MLZ110" s="106"/>
      <c r="MMA110" s="106"/>
      <c r="MMB110" s="106"/>
      <c r="MMC110" s="106"/>
      <c r="MMD110" s="106"/>
      <c r="MME110" s="106"/>
      <c r="MMF110" s="106"/>
      <c r="MMG110" s="106"/>
      <c r="MMH110" s="106"/>
      <c r="MMI110" s="106"/>
      <c r="MMJ110" s="106"/>
      <c r="MMK110" s="106"/>
      <c r="MML110" s="106"/>
      <c r="MMM110" s="106"/>
      <c r="MMN110" s="106"/>
      <c r="MMO110" s="106"/>
      <c r="MMP110" s="106"/>
      <c r="MMQ110" s="106"/>
      <c r="MMR110" s="106"/>
      <c r="MMS110" s="106"/>
      <c r="MMT110" s="106"/>
      <c r="MMU110" s="106"/>
      <c r="MMV110" s="106"/>
      <c r="MMW110" s="106"/>
      <c r="MMX110" s="106"/>
      <c r="MMY110" s="106"/>
      <c r="MMZ110" s="106"/>
      <c r="MNA110" s="106"/>
      <c r="MNB110" s="106"/>
      <c r="MNC110" s="106"/>
      <c r="MND110" s="106"/>
      <c r="MNE110" s="106"/>
      <c r="MNF110" s="106"/>
      <c r="MNG110" s="106"/>
      <c r="MNH110" s="106"/>
      <c r="MNI110" s="106"/>
      <c r="MNJ110" s="106"/>
      <c r="MNK110" s="106"/>
      <c r="MNL110" s="106"/>
      <c r="MNM110" s="106"/>
      <c r="MNN110" s="106"/>
      <c r="MNO110" s="106"/>
      <c r="MNP110" s="106"/>
      <c r="MNQ110" s="106"/>
      <c r="MNR110" s="106"/>
      <c r="MNS110" s="106"/>
      <c r="MNT110" s="106"/>
      <c r="MNU110" s="106"/>
      <c r="MNV110" s="106"/>
      <c r="MNW110" s="106"/>
      <c r="MNX110" s="106"/>
      <c r="MNY110" s="106"/>
      <c r="MNZ110" s="106"/>
      <c r="MOA110" s="106"/>
      <c r="MOB110" s="106"/>
      <c r="MOC110" s="106"/>
      <c r="MOD110" s="106"/>
      <c r="MOE110" s="106"/>
      <c r="MOF110" s="106"/>
      <c r="MOG110" s="106"/>
      <c r="MOH110" s="106"/>
      <c r="MOI110" s="106"/>
      <c r="MOJ110" s="106"/>
      <c r="MOK110" s="106"/>
      <c r="MOL110" s="106"/>
      <c r="MOM110" s="106"/>
      <c r="MON110" s="106"/>
      <c r="MOO110" s="106"/>
      <c r="MOP110" s="106"/>
      <c r="MOQ110" s="106"/>
      <c r="MOR110" s="106"/>
      <c r="MOS110" s="106"/>
      <c r="MOT110" s="106"/>
      <c r="MOU110" s="106"/>
      <c r="MOV110" s="106"/>
      <c r="MOW110" s="106"/>
      <c r="MOX110" s="106"/>
      <c r="MOY110" s="106"/>
      <c r="MOZ110" s="106"/>
      <c r="MPA110" s="106"/>
      <c r="MPB110" s="106"/>
      <c r="MPC110" s="106"/>
      <c r="MPD110" s="106"/>
      <c r="MPE110" s="106"/>
      <c r="MPF110" s="106"/>
      <c r="MPG110" s="106"/>
      <c r="MPH110" s="106"/>
      <c r="MPI110" s="106"/>
      <c r="MPJ110" s="106"/>
      <c r="MPK110" s="106"/>
      <c r="MPL110" s="106"/>
      <c r="MPM110" s="106"/>
      <c r="MPN110" s="106"/>
      <c r="MPO110" s="106"/>
      <c r="MPP110" s="106"/>
      <c r="MPQ110" s="106"/>
      <c r="MPR110" s="106"/>
      <c r="MPS110" s="106"/>
      <c r="MPT110" s="106"/>
      <c r="MPU110" s="106"/>
      <c r="MPV110" s="106"/>
      <c r="MPW110" s="106"/>
      <c r="MPX110" s="106"/>
      <c r="MPY110" s="106"/>
      <c r="MPZ110" s="106"/>
      <c r="MQA110" s="106"/>
      <c r="MQB110" s="106"/>
      <c r="MQC110" s="106"/>
      <c r="MQD110" s="106"/>
      <c r="MQE110" s="106"/>
      <c r="MQF110" s="106"/>
      <c r="MQG110" s="106"/>
      <c r="MQH110" s="106"/>
      <c r="MQI110" s="106"/>
      <c r="MQJ110" s="106"/>
      <c r="MQK110" s="106"/>
      <c r="MQL110" s="106"/>
      <c r="MQM110" s="106"/>
      <c r="MQN110" s="106"/>
      <c r="MQO110" s="106"/>
      <c r="MQP110" s="106"/>
      <c r="MQQ110" s="106"/>
      <c r="MQR110" s="106"/>
      <c r="MQS110" s="106"/>
      <c r="MQT110" s="106"/>
      <c r="MQU110" s="106"/>
      <c r="MQV110" s="106"/>
      <c r="MQW110" s="106"/>
      <c r="MQX110" s="106"/>
      <c r="MQY110" s="106"/>
      <c r="MQZ110" s="106"/>
      <c r="MRA110" s="106"/>
      <c r="MRB110" s="106"/>
      <c r="MRC110" s="106"/>
      <c r="MRD110" s="106"/>
      <c r="MRE110" s="106"/>
      <c r="MRF110" s="106"/>
      <c r="MRG110" s="106"/>
      <c r="MRH110" s="106"/>
      <c r="MRI110" s="106"/>
      <c r="MRJ110" s="106"/>
      <c r="MRK110" s="106"/>
      <c r="MRL110" s="106"/>
      <c r="MRM110" s="106"/>
      <c r="MRN110" s="106"/>
      <c r="MRO110" s="106"/>
      <c r="MRP110" s="106"/>
      <c r="MRQ110" s="106"/>
      <c r="MRR110" s="106"/>
      <c r="MRS110" s="106"/>
      <c r="MRT110" s="106"/>
      <c r="MRU110" s="106"/>
      <c r="MRV110" s="106"/>
      <c r="MRW110" s="106"/>
      <c r="MRX110" s="106"/>
      <c r="MRY110" s="106"/>
      <c r="MRZ110" s="106"/>
      <c r="MSA110" s="106"/>
      <c r="MSB110" s="106"/>
      <c r="MSC110" s="106"/>
      <c r="MSD110" s="106"/>
      <c r="MSE110" s="106"/>
      <c r="MSF110" s="106"/>
      <c r="MSG110" s="106"/>
      <c r="MSH110" s="106"/>
      <c r="MSI110" s="106"/>
      <c r="MSJ110" s="106"/>
      <c r="MSK110" s="106"/>
      <c r="MSL110" s="106"/>
      <c r="MSM110" s="106"/>
      <c r="MSN110" s="106"/>
      <c r="MSO110" s="106"/>
      <c r="MSP110" s="106"/>
      <c r="MSQ110" s="106"/>
      <c r="MSR110" s="106"/>
      <c r="MSS110" s="106"/>
      <c r="MST110" s="106"/>
      <c r="MSU110" s="106"/>
      <c r="MSV110" s="106"/>
      <c r="MSW110" s="106"/>
      <c r="MSX110" s="106"/>
      <c r="MSY110" s="106"/>
      <c r="MSZ110" s="106"/>
      <c r="MTA110" s="106"/>
      <c r="MTB110" s="106"/>
      <c r="MTC110" s="106"/>
      <c r="MTD110" s="106"/>
      <c r="MTE110" s="106"/>
      <c r="MTF110" s="106"/>
      <c r="MTG110" s="106"/>
      <c r="MTH110" s="106"/>
      <c r="MTI110" s="106"/>
      <c r="MTJ110" s="106"/>
      <c r="MTK110" s="106"/>
      <c r="MTL110" s="106"/>
      <c r="MTM110" s="106"/>
      <c r="MTN110" s="106"/>
      <c r="MTO110" s="106"/>
      <c r="MTP110" s="106"/>
      <c r="MTQ110" s="106"/>
      <c r="MTR110" s="106"/>
      <c r="MTS110" s="106"/>
      <c r="MTT110" s="106"/>
      <c r="MTU110" s="106"/>
      <c r="MTV110" s="106"/>
      <c r="MTW110" s="106"/>
      <c r="MTX110" s="106"/>
      <c r="MTY110" s="106"/>
      <c r="MTZ110" s="106"/>
      <c r="MUA110" s="106"/>
      <c r="MUB110" s="106"/>
      <c r="MUC110" s="106"/>
      <c r="MUD110" s="106"/>
      <c r="MUE110" s="106"/>
      <c r="MUF110" s="106"/>
      <c r="MUG110" s="106"/>
      <c r="MUH110" s="106"/>
      <c r="MUI110" s="106"/>
      <c r="MUJ110" s="106"/>
      <c r="MUK110" s="106"/>
      <c r="MUL110" s="106"/>
      <c r="MUM110" s="106"/>
      <c r="MUN110" s="106"/>
      <c r="MUO110" s="106"/>
      <c r="MUP110" s="106"/>
      <c r="MUQ110" s="106"/>
      <c r="MUR110" s="106"/>
      <c r="MUS110" s="106"/>
      <c r="MUT110" s="106"/>
      <c r="MUU110" s="106"/>
      <c r="MUV110" s="106"/>
      <c r="MUW110" s="106"/>
      <c r="MUX110" s="106"/>
      <c r="MUY110" s="106"/>
      <c r="MUZ110" s="106"/>
      <c r="MVA110" s="106"/>
      <c r="MVB110" s="106"/>
      <c r="MVC110" s="106"/>
      <c r="MVD110" s="106"/>
      <c r="MVE110" s="106"/>
      <c r="MVF110" s="106"/>
      <c r="MVG110" s="106"/>
      <c r="MVH110" s="106"/>
      <c r="MVI110" s="106"/>
      <c r="MVJ110" s="106"/>
      <c r="MVK110" s="106"/>
      <c r="MVL110" s="106"/>
      <c r="MVM110" s="106"/>
      <c r="MVN110" s="106"/>
      <c r="MVO110" s="106"/>
      <c r="MVP110" s="106"/>
      <c r="MVQ110" s="106"/>
      <c r="MVR110" s="106"/>
      <c r="MVS110" s="106"/>
      <c r="MVT110" s="106"/>
      <c r="MVU110" s="106"/>
      <c r="MVV110" s="106"/>
      <c r="MVW110" s="106"/>
      <c r="MVX110" s="106"/>
      <c r="MVY110" s="106"/>
      <c r="MVZ110" s="106"/>
      <c r="MWA110" s="106"/>
      <c r="MWB110" s="106"/>
      <c r="MWC110" s="106"/>
      <c r="MWD110" s="106"/>
      <c r="MWE110" s="106"/>
      <c r="MWF110" s="106"/>
      <c r="MWG110" s="106"/>
      <c r="MWH110" s="106"/>
      <c r="MWI110" s="106"/>
      <c r="MWJ110" s="106"/>
      <c r="MWK110" s="106"/>
      <c r="MWL110" s="106"/>
      <c r="MWM110" s="106"/>
      <c r="MWN110" s="106"/>
      <c r="MWO110" s="106"/>
      <c r="MWP110" s="106"/>
      <c r="MWQ110" s="106"/>
      <c r="MWR110" s="106"/>
      <c r="MWS110" s="106"/>
      <c r="MWT110" s="106"/>
      <c r="MWU110" s="106"/>
      <c r="MWV110" s="106"/>
      <c r="MWW110" s="106"/>
      <c r="MWX110" s="106"/>
      <c r="MWY110" s="106"/>
      <c r="MWZ110" s="106"/>
      <c r="MXA110" s="106"/>
      <c r="MXB110" s="106"/>
      <c r="MXC110" s="106"/>
      <c r="MXD110" s="106"/>
      <c r="MXE110" s="106"/>
      <c r="MXF110" s="106"/>
      <c r="MXG110" s="106"/>
      <c r="MXH110" s="106"/>
      <c r="MXI110" s="106"/>
      <c r="MXJ110" s="106"/>
      <c r="MXK110" s="106"/>
      <c r="MXL110" s="106"/>
      <c r="MXM110" s="106"/>
      <c r="MXN110" s="106"/>
      <c r="MXO110" s="106"/>
      <c r="MXP110" s="106"/>
      <c r="MXQ110" s="106"/>
      <c r="MXR110" s="106"/>
      <c r="MXS110" s="106"/>
      <c r="MXT110" s="106"/>
      <c r="MXU110" s="106"/>
      <c r="MXV110" s="106"/>
      <c r="MXW110" s="106"/>
      <c r="MXX110" s="106"/>
      <c r="MXY110" s="106"/>
      <c r="MXZ110" s="106"/>
      <c r="MYA110" s="106"/>
      <c r="MYB110" s="106"/>
      <c r="MYC110" s="106"/>
      <c r="MYD110" s="106"/>
      <c r="MYE110" s="106"/>
      <c r="MYF110" s="106"/>
      <c r="MYG110" s="106"/>
      <c r="MYH110" s="106"/>
      <c r="MYI110" s="106"/>
      <c r="MYJ110" s="106"/>
      <c r="MYK110" s="106"/>
      <c r="MYL110" s="106"/>
      <c r="MYM110" s="106"/>
      <c r="MYN110" s="106"/>
      <c r="MYO110" s="106"/>
      <c r="MYP110" s="106"/>
      <c r="MYQ110" s="106"/>
      <c r="MYR110" s="106"/>
      <c r="MYS110" s="106"/>
      <c r="MYT110" s="106"/>
      <c r="MYU110" s="106"/>
      <c r="MYV110" s="106"/>
      <c r="MYW110" s="106"/>
      <c r="MYX110" s="106"/>
      <c r="MYY110" s="106"/>
      <c r="MYZ110" s="106"/>
      <c r="MZA110" s="106"/>
      <c r="MZB110" s="106"/>
      <c r="MZC110" s="106"/>
      <c r="MZD110" s="106"/>
      <c r="MZE110" s="106"/>
      <c r="MZF110" s="106"/>
      <c r="MZG110" s="106"/>
      <c r="MZH110" s="106"/>
      <c r="MZI110" s="106"/>
      <c r="MZJ110" s="106"/>
      <c r="MZK110" s="106"/>
      <c r="MZL110" s="106"/>
      <c r="MZM110" s="106"/>
      <c r="MZN110" s="106"/>
      <c r="MZO110" s="106"/>
      <c r="MZP110" s="106"/>
      <c r="MZQ110" s="106"/>
      <c r="MZR110" s="106"/>
      <c r="MZS110" s="106"/>
      <c r="MZT110" s="106"/>
      <c r="MZU110" s="106"/>
      <c r="MZV110" s="106"/>
      <c r="MZW110" s="106"/>
      <c r="MZX110" s="106"/>
      <c r="MZY110" s="106"/>
      <c r="MZZ110" s="106"/>
      <c r="NAA110" s="106"/>
      <c r="NAB110" s="106"/>
      <c r="NAC110" s="106"/>
      <c r="NAD110" s="106"/>
      <c r="NAE110" s="106"/>
      <c r="NAF110" s="106"/>
      <c r="NAG110" s="106"/>
      <c r="NAH110" s="106"/>
      <c r="NAI110" s="106"/>
      <c r="NAJ110" s="106"/>
      <c r="NAK110" s="106"/>
      <c r="NAL110" s="106"/>
      <c r="NAM110" s="106"/>
      <c r="NAN110" s="106"/>
      <c r="NAO110" s="106"/>
      <c r="NAP110" s="106"/>
      <c r="NAQ110" s="106"/>
      <c r="NAR110" s="106"/>
      <c r="NAS110" s="106"/>
      <c r="NAT110" s="106"/>
      <c r="NAU110" s="106"/>
      <c r="NAV110" s="106"/>
      <c r="NAW110" s="106"/>
      <c r="NAX110" s="106"/>
      <c r="NAY110" s="106"/>
      <c r="NAZ110" s="106"/>
      <c r="NBA110" s="106"/>
      <c r="NBB110" s="106"/>
      <c r="NBC110" s="106"/>
      <c r="NBD110" s="106"/>
      <c r="NBE110" s="106"/>
      <c r="NBF110" s="106"/>
      <c r="NBG110" s="106"/>
      <c r="NBH110" s="106"/>
      <c r="NBI110" s="106"/>
      <c r="NBJ110" s="106"/>
      <c r="NBK110" s="106"/>
      <c r="NBL110" s="106"/>
      <c r="NBM110" s="106"/>
      <c r="NBN110" s="106"/>
      <c r="NBO110" s="106"/>
      <c r="NBP110" s="106"/>
      <c r="NBQ110" s="106"/>
      <c r="NBR110" s="106"/>
      <c r="NBS110" s="106"/>
      <c r="NBT110" s="106"/>
      <c r="NBU110" s="106"/>
      <c r="NBV110" s="106"/>
      <c r="NBW110" s="106"/>
      <c r="NBX110" s="106"/>
      <c r="NBY110" s="106"/>
      <c r="NBZ110" s="106"/>
      <c r="NCA110" s="106"/>
      <c r="NCB110" s="106"/>
      <c r="NCC110" s="106"/>
      <c r="NCD110" s="106"/>
      <c r="NCE110" s="106"/>
      <c r="NCF110" s="106"/>
      <c r="NCG110" s="106"/>
      <c r="NCH110" s="106"/>
      <c r="NCI110" s="106"/>
      <c r="NCJ110" s="106"/>
      <c r="NCK110" s="106"/>
      <c r="NCL110" s="106"/>
      <c r="NCM110" s="106"/>
      <c r="NCN110" s="106"/>
      <c r="NCO110" s="106"/>
      <c r="NCP110" s="106"/>
      <c r="NCQ110" s="106"/>
      <c r="NCR110" s="106"/>
      <c r="NCS110" s="106"/>
      <c r="NCT110" s="106"/>
      <c r="NCU110" s="106"/>
      <c r="NCV110" s="106"/>
      <c r="NCW110" s="106"/>
      <c r="NCX110" s="106"/>
      <c r="NCY110" s="106"/>
      <c r="NCZ110" s="106"/>
      <c r="NDA110" s="106"/>
      <c r="NDB110" s="106"/>
      <c r="NDC110" s="106"/>
      <c r="NDD110" s="106"/>
      <c r="NDE110" s="106"/>
      <c r="NDF110" s="106"/>
      <c r="NDG110" s="106"/>
      <c r="NDH110" s="106"/>
      <c r="NDI110" s="106"/>
      <c r="NDJ110" s="106"/>
      <c r="NDK110" s="106"/>
      <c r="NDL110" s="106"/>
      <c r="NDM110" s="106"/>
      <c r="NDN110" s="106"/>
      <c r="NDO110" s="106"/>
      <c r="NDP110" s="106"/>
      <c r="NDQ110" s="106"/>
      <c r="NDR110" s="106"/>
      <c r="NDS110" s="106"/>
      <c r="NDT110" s="106"/>
      <c r="NDU110" s="106"/>
      <c r="NDV110" s="106"/>
      <c r="NDW110" s="106"/>
      <c r="NDX110" s="106"/>
      <c r="NDY110" s="106"/>
      <c r="NDZ110" s="106"/>
      <c r="NEA110" s="106"/>
      <c r="NEB110" s="106"/>
      <c r="NEC110" s="106"/>
      <c r="NED110" s="106"/>
      <c r="NEE110" s="106"/>
      <c r="NEF110" s="106"/>
      <c r="NEG110" s="106"/>
      <c r="NEH110" s="106"/>
      <c r="NEI110" s="106"/>
      <c r="NEJ110" s="106"/>
      <c r="NEK110" s="106"/>
      <c r="NEL110" s="106"/>
      <c r="NEM110" s="106"/>
      <c r="NEN110" s="106"/>
      <c r="NEO110" s="106"/>
      <c r="NEP110" s="106"/>
      <c r="NEQ110" s="106"/>
      <c r="NER110" s="106"/>
      <c r="NES110" s="106"/>
      <c r="NET110" s="106"/>
      <c r="NEU110" s="106"/>
      <c r="NEV110" s="106"/>
      <c r="NEW110" s="106"/>
      <c r="NEX110" s="106"/>
      <c r="NEY110" s="106"/>
      <c r="NEZ110" s="106"/>
      <c r="NFA110" s="106"/>
      <c r="NFB110" s="106"/>
      <c r="NFC110" s="106"/>
      <c r="NFD110" s="106"/>
      <c r="NFE110" s="106"/>
      <c r="NFF110" s="106"/>
      <c r="NFG110" s="106"/>
      <c r="NFH110" s="106"/>
      <c r="NFI110" s="106"/>
      <c r="NFJ110" s="106"/>
      <c r="NFK110" s="106"/>
      <c r="NFL110" s="106"/>
      <c r="NFM110" s="106"/>
      <c r="NFN110" s="106"/>
      <c r="NFO110" s="106"/>
      <c r="NFP110" s="106"/>
      <c r="NFQ110" s="106"/>
      <c r="NFR110" s="106"/>
      <c r="NFS110" s="106"/>
      <c r="NFT110" s="106"/>
      <c r="NFU110" s="106"/>
      <c r="NFV110" s="106"/>
      <c r="NFW110" s="106"/>
      <c r="NFX110" s="106"/>
      <c r="NFY110" s="106"/>
      <c r="NFZ110" s="106"/>
      <c r="NGA110" s="106"/>
      <c r="NGB110" s="106"/>
      <c r="NGC110" s="106"/>
      <c r="NGD110" s="106"/>
      <c r="NGE110" s="106"/>
      <c r="NGF110" s="106"/>
      <c r="NGG110" s="106"/>
      <c r="NGH110" s="106"/>
      <c r="NGI110" s="106"/>
      <c r="NGJ110" s="106"/>
      <c r="NGK110" s="106"/>
      <c r="NGL110" s="106"/>
      <c r="NGM110" s="106"/>
      <c r="NGN110" s="106"/>
      <c r="NGO110" s="106"/>
      <c r="NGP110" s="106"/>
      <c r="NGQ110" s="106"/>
      <c r="NGR110" s="106"/>
      <c r="NGS110" s="106"/>
      <c r="NGT110" s="106"/>
      <c r="NGU110" s="106"/>
      <c r="NGV110" s="106"/>
      <c r="NGW110" s="106"/>
      <c r="NGX110" s="106"/>
      <c r="NGY110" s="106"/>
      <c r="NGZ110" s="106"/>
      <c r="NHA110" s="106"/>
      <c r="NHB110" s="106"/>
      <c r="NHC110" s="106"/>
      <c r="NHD110" s="106"/>
      <c r="NHE110" s="106"/>
      <c r="NHF110" s="106"/>
      <c r="NHG110" s="106"/>
      <c r="NHH110" s="106"/>
      <c r="NHI110" s="106"/>
      <c r="NHJ110" s="106"/>
      <c r="NHK110" s="106"/>
      <c r="NHL110" s="106"/>
      <c r="NHM110" s="106"/>
      <c r="NHN110" s="106"/>
      <c r="NHO110" s="106"/>
      <c r="NHP110" s="106"/>
      <c r="NHQ110" s="106"/>
      <c r="NHR110" s="106"/>
      <c r="NHS110" s="106"/>
      <c r="NHT110" s="106"/>
      <c r="NHU110" s="106"/>
      <c r="NHV110" s="106"/>
      <c r="NHW110" s="106"/>
      <c r="NHX110" s="106"/>
      <c r="NHY110" s="106"/>
      <c r="NHZ110" s="106"/>
      <c r="NIA110" s="106"/>
      <c r="NIB110" s="106"/>
      <c r="NIC110" s="106"/>
      <c r="NID110" s="106"/>
      <c r="NIE110" s="106"/>
      <c r="NIF110" s="106"/>
      <c r="NIG110" s="106"/>
      <c r="NIH110" s="106"/>
      <c r="NII110" s="106"/>
      <c r="NIJ110" s="106"/>
      <c r="NIK110" s="106"/>
      <c r="NIL110" s="106"/>
      <c r="NIM110" s="106"/>
      <c r="NIN110" s="106"/>
      <c r="NIO110" s="106"/>
      <c r="NIP110" s="106"/>
      <c r="NIQ110" s="106"/>
      <c r="NIR110" s="106"/>
      <c r="NIS110" s="106"/>
      <c r="NIT110" s="106"/>
      <c r="NIU110" s="106"/>
      <c r="NIV110" s="106"/>
      <c r="NIW110" s="106"/>
      <c r="NIX110" s="106"/>
      <c r="NIY110" s="106"/>
      <c r="NIZ110" s="106"/>
      <c r="NJA110" s="106"/>
      <c r="NJB110" s="106"/>
      <c r="NJC110" s="106"/>
      <c r="NJD110" s="106"/>
      <c r="NJE110" s="106"/>
      <c r="NJF110" s="106"/>
      <c r="NJG110" s="106"/>
      <c r="NJH110" s="106"/>
      <c r="NJI110" s="106"/>
      <c r="NJJ110" s="106"/>
      <c r="NJK110" s="106"/>
      <c r="NJL110" s="106"/>
      <c r="NJM110" s="106"/>
      <c r="NJN110" s="106"/>
      <c r="NJO110" s="106"/>
      <c r="NJP110" s="106"/>
      <c r="NJQ110" s="106"/>
      <c r="NJR110" s="106"/>
      <c r="NJS110" s="106"/>
      <c r="NJT110" s="106"/>
      <c r="NJU110" s="106"/>
      <c r="NJV110" s="106"/>
      <c r="NJW110" s="106"/>
      <c r="NJX110" s="106"/>
      <c r="NJY110" s="106"/>
      <c r="NJZ110" s="106"/>
      <c r="NKA110" s="106"/>
      <c r="NKB110" s="106"/>
      <c r="NKC110" s="106"/>
      <c r="NKD110" s="106"/>
      <c r="NKE110" s="106"/>
      <c r="NKF110" s="106"/>
      <c r="NKG110" s="106"/>
      <c r="NKH110" s="106"/>
      <c r="NKI110" s="106"/>
      <c r="NKJ110" s="106"/>
      <c r="NKK110" s="106"/>
      <c r="NKL110" s="106"/>
      <c r="NKM110" s="106"/>
      <c r="NKN110" s="106"/>
      <c r="NKO110" s="106"/>
      <c r="NKP110" s="106"/>
      <c r="NKQ110" s="106"/>
      <c r="NKR110" s="106"/>
      <c r="NKS110" s="106"/>
      <c r="NKT110" s="106"/>
      <c r="NKU110" s="106"/>
      <c r="NKV110" s="106"/>
      <c r="NKW110" s="106"/>
      <c r="NKX110" s="106"/>
      <c r="NKY110" s="106"/>
      <c r="NKZ110" s="106"/>
      <c r="NLA110" s="106"/>
      <c r="NLB110" s="106"/>
      <c r="NLC110" s="106"/>
      <c r="NLD110" s="106"/>
      <c r="NLE110" s="106"/>
      <c r="NLF110" s="106"/>
      <c r="NLG110" s="106"/>
      <c r="NLH110" s="106"/>
      <c r="NLI110" s="106"/>
      <c r="NLJ110" s="106"/>
      <c r="NLK110" s="106"/>
      <c r="NLL110" s="106"/>
      <c r="NLM110" s="106"/>
      <c r="NLN110" s="106"/>
      <c r="NLO110" s="106"/>
      <c r="NLP110" s="106"/>
      <c r="NLQ110" s="106"/>
      <c r="NLR110" s="106"/>
      <c r="NLS110" s="106"/>
      <c r="NLT110" s="106"/>
      <c r="NLU110" s="106"/>
      <c r="NLV110" s="106"/>
      <c r="NLW110" s="106"/>
      <c r="NLX110" s="106"/>
      <c r="NLY110" s="106"/>
      <c r="NLZ110" s="106"/>
      <c r="NMA110" s="106"/>
      <c r="NMB110" s="106"/>
      <c r="NMC110" s="106"/>
      <c r="NMD110" s="106"/>
      <c r="NME110" s="106"/>
      <c r="NMF110" s="106"/>
      <c r="NMG110" s="106"/>
      <c r="NMH110" s="106"/>
      <c r="NMI110" s="106"/>
      <c r="NMJ110" s="106"/>
      <c r="NMK110" s="106"/>
      <c r="NML110" s="106"/>
      <c r="NMM110" s="106"/>
      <c r="NMN110" s="106"/>
      <c r="NMO110" s="106"/>
      <c r="NMP110" s="106"/>
      <c r="NMQ110" s="106"/>
      <c r="NMR110" s="106"/>
      <c r="NMS110" s="106"/>
      <c r="NMT110" s="106"/>
      <c r="NMU110" s="106"/>
      <c r="NMV110" s="106"/>
      <c r="NMW110" s="106"/>
      <c r="NMX110" s="106"/>
      <c r="NMY110" s="106"/>
      <c r="NMZ110" s="106"/>
      <c r="NNA110" s="106"/>
      <c r="NNB110" s="106"/>
      <c r="NNC110" s="106"/>
      <c r="NND110" s="106"/>
      <c r="NNE110" s="106"/>
      <c r="NNF110" s="106"/>
      <c r="NNG110" s="106"/>
      <c r="NNH110" s="106"/>
      <c r="NNI110" s="106"/>
      <c r="NNJ110" s="106"/>
      <c r="NNK110" s="106"/>
      <c r="NNL110" s="106"/>
      <c r="NNM110" s="106"/>
      <c r="NNN110" s="106"/>
      <c r="NNO110" s="106"/>
      <c r="NNP110" s="106"/>
      <c r="NNQ110" s="106"/>
      <c r="NNR110" s="106"/>
      <c r="NNS110" s="106"/>
      <c r="NNT110" s="106"/>
      <c r="NNU110" s="106"/>
      <c r="NNV110" s="106"/>
      <c r="NNW110" s="106"/>
      <c r="NNX110" s="106"/>
      <c r="NNY110" s="106"/>
      <c r="NNZ110" s="106"/>
      <c r="NOA110" s="106"/>
      <c r="NOB110" s="106"/>
      <c r="NOC110" s="106"/>
      <c r="NOD110" s="106"/>
      <c r="NOE110" s="106"/>
      <c r="NOF110" s="106"/>
      <c r="NOG110" s="106"/>
      <c r="NOH110" s="106"/>
      <c r="NOI110" s="106"/>
      <c r="NOJ110" s="106"/>
      <c r="NOK110" s="106"/>
      <c r="NOL110" s="106"/>
      <c r="NOM110" s="106"/>
      <c r="NON110" s="106"/>
      <c r="NOO110" s="106"/>
      <c r="NOP110" s="106"/>
      <c r="NOQ110" s="106"/>
      <c r="NOR110" s="106"/>
      <c r="NOS110" s="106"/>
      <c r="NOT110" s="106"/>
      <c r="NOU110" s="106"/>
      <c r="NOV110" s="106"/>
      <c r="NOW110" s="106"/>
      <c r="NOX110" s="106"/>
      <c r="NOY110" s="106"/>
      <c r="NOZ110" s="106"/>
      <c r="NPA110" s="106"/>
      <c r="NPB110" s="106"/>
      <c r="NPC110" s="106"/>
      <c r="NPD110" s="106"/>
      <c r="NPE110" s="106"/>
      <c r="NPF110" s="106"/>
      <c r="NPG110" s="106"/>
      <c r="NPH110" s="106"/>
      <c r="NPI110" s="106"/>
      <c r="NPJ110" s="106"/>
      <c r="NPK110" s="106"/>
      <c r="NPL110" s="106"/>
      <c r="NPM110" s="106"/>
      <c r="NPN110" s="106"/>
      <c r="NPO110" s="106"/>
      <c r="NPP110" s="106"/>
      <c r="NPQ110" s="106"/>
      <c r="NPR110" s="106"/>
      <c r="NPS110" s="106"/>
      <c r="NPT110" s="106"/>
      <c r="NPU110" s="106"/>
      <c r="NPV110" s="106"/>
      <c r="NPW110" s="106"/>
      <c r="NPX110" s="106"/>
      <c r="NPY110" s="106"/>
      <c r="NPZ110" s="106"/>
      <c r="NQA110" s="106"/>
      <c r="NQB110" s="106"/>
      <c r="NQC110" s="106"/>
      <c r="NQD110" s="106"/>
      <c r="NQE110" s="106"/>
      <c r="NQF110" s="106"/>
      <c r="NQG110" s="106"/>
      <c r="NQH110" s="106"/>
      <c r="NQI110" s="106"/>
      <c r="NQJ110" s="106"/>
      <c r="NQK110" s="106"/>
      <c r="NQL110" s="106"/>
      <c r="NQM110" s="106"/>
      <c r="NQN110" s="106"/>
      <c r="NQO110" s="106"/>
      <c r="NQP110" s="106"/>
      <c r="NQQ110" s="106"/>
      <c r="NQR110" s="106"/>
      <c r="NQS110" s="106"/>
      <c r="NQT110" s="106"/>
      <c r="NQU110" s="106"/>
      <c r="NQV110" s="106"/>
      <c r="NQW110" s="106"/>
      <c r="NQX110" s="106"/>
      <c r="NQY110" s="106"/>
      <c r="NQZ110" s="106"/>
      <c r="NRA110" s="106"/>
      <c r="NRB110" s="106"/>
      <c r="NRC110" s="106"/>
      <c r="NRD110" s="106"/>
      <c r="NRE110" s="106"/>
      <c r="NRF110" s="106"/>
      <c r="NRG110" s="106"/>
      <c r="NRH110" s="106"/>
      <c r="NRI110" s="106"/>
      <c r="NRJ110" s="106"/>
      <c r="NRK110" s="106"/>
      <c r="NRL110" s="106"/>
      <c r="NRM110" s="106"/>
      <c r="NRN110" s="106"/>
      <c r="NRO110" s="106"/>
      <c r="NRP110" s="106"/>
      <c r="NRQ110" s="106"/>
      <c r="NRR110" s="106"/>
      <c r="NRS110" s="106"/>
      <c r="NRT110" s="106"/>
      <c r="NRU110" s="106"/>
      <c r="NRV110" s="106"/>
      <c r="NRW110" s="106"/>
      <c r="NRX110" s="106"/>
      <c r="NRY110" s="106"/>
      <c r="NRZ110" s="106"/>
      <c r="NSA110" s="106"/>
      <c r="NSB110" s="106"/>
      <c r="NSC110" s="106"/>
      <c r="NSD110" s="106"/>
      <c r="NSE110" s="106"/>
      <c r="NSF110" s="106"/>
      <c r="NSG110" s="106"/>
      <c r="NSH110" s="106"/>
      <c r="NSI110" s="106"/>
      <c r="NSJ110" s="106"/>
      <c r="NSK110" s="106"/>
      <c r="NSL110" s="106"/>
      <c r="NSM110" s="106"/>
      <c r="NSN110" s="106"/>
      <c r="NSO110" s="106"/>
      <c r="NSP110" s="106"/>
      <c r="NSQ110" s="106"/>
      <c r="NSR110" s="106"/>
      <c r="NSS110" s="106"/>
      <c r="NST110" s="106"/>
      <c r="NSU110" s="106"/>
      <c r="NSV110" s="106"/>
      <c r="NSW110" s="106"/>
      <c r="NSX110" s="106"/>
      <c r="NSY110" s="106"/>
      <c r="NSZ110" s="106"/>
      <c r="NTA110" s="106"/>
      <c r="NTB110" s="106"/>
      <c r="NTC110" s="106"/>
      <c r="NTD110" s="106"/>
      <c r="NTE110" s="106"/>
      <c r="NTF110" s="106"/>
      <c r="NTG110" s="106"/>
      <c r="NTH110" s="106"/>
      <c r="NTI110" s="106"/>
      <c r="NTJ110" s="106"/>
      <c r="NTK110" s="106"/>
      <c r="NTL110" s="106"/>
      <c r="NTM110" s="106"/>
      <c r="NTN110" s="106"/>
      <c r="NTO110" s="106"/>
      <c r="NTP110" s="106"/>
      <c r="NTQ110" s="106"/>
      <c r="NTR110" s="106"/>
      <c r="NTS110" s="106"/>
      <c r="NTT110" s="106"/>
      <c r="NTU110" s="106"/>
      <c r="NTV110" s="106"/>
      <c r="NTW110" s="106"/>
      <c r="NTX110" s="106"/>
      <c r="NTY110" s="106"/>
      <c r="NTZ110" s="106"/>
      <c r="NUA110" s="106"/>
      <c r="NUB110" s="106"/>
      <c r="NUC110" s="106"/>
      <c r="NUD110" s="106"/>
      <c r="NUE110" s="106"/>
      <c r="NUF110" s="106"/>
      <c r="NUG110" s="106"/>
      <c r="NUH110" s="106"/>
      <c r="NUI110" s="106"/>
      <c r="NUJ110" s="106"/>
      <c r="NUK110" s="106"/>
      <c r="NUL110" s="106"/>
      <c r="NUM110" s="106"/>
      <c r="NUN110" s="106"/>
      <c r="NUO110" s="106"/>
      <c r="NUP110" s="106"/>
      <c r="NUQ110" s="106"/>
      <c r="NUR110" s="106"/>
      <c r="NUS110" s="106"/>
      <c r="NUT110" s="106"/>
      <c r="NUU110" s="106"/>
      <c r="NUV110" s="106"/>
      <c r="NUW110" s="106"/>
      <c r="NUX110" s="106"/>
      <c r="NUY110" s="106"/>
      <c r="NUZ110" s="106"/>
      <c r="NVA110" s="106"/>
      <c r="NVB110" s="106"/>
      <c r="NVC110" s="106"/>
      <c r="NVD110" s="106"/>
      <c r="NVE110" s="106"/>
      <c r="NVF110" s="106"/>
      <c r="NVG110" s="106"/>
      <c r="NVH110" s="106"/>
      <c r="NVI110" s="106"/>
      <c r="NVJ110" s="106"/>
      <c r="NVK110" s="106"/>
      <c r="NVL110" s="106"/>
      <c r="NVM110" s="106"/>
      <c r="NVN110" s="106"/>
      <c r="NVO110" s="106"/>
      <c r="NVP110" s="106"/>
      <c r="NVQ110" s="106"/>
      <c r="NVR110" s="106"/>
      <c r="NVS110" s="106"/>
      <c r="NVT110" s="106"/>
      <c r="NVU110" s="106"/>
      <c r="NVV110" s="106"/>
      <c r="NVW110" s="106"/>
      <c r="NVX110" s="106"/>
      <c r="NVY110" s="106"/>
      <c r="NVZ110" s="106"/>
      <c r="NWA110" s="106"/>
      <c r="NWB110" s="106"/>
      <c r="NWC110" s="106"/>
      <c r="NWD110" s="106"/>
      <c r="NWE110" s="106"/>
      <c r="NWF110" s="106"/>
      <c r="NWG110" s="106"/>
      <c r="NWH110" s="106"/>
      <c r="NWI110" s="106"/>
      <c r="NWJ110" s="106"/>
      <c r="NWK110" s="106"/>
      <c r="NWL110" s="106"/>
      <c r="NWM110" s="106"/>
      <c r="NWN110" s="106"/>
      <c r="NWO110" s="106"/>
      <c r="NWP110" s="106"/>
      <c r="NWQ110" s="106"/>
      <c r="NWR110" s="106"/>
      <c r="NWS110" s="106"/>
      <c r="NWT110" s="106"/>
      <c r="NWU110" s="106"/>
      <c r="NWV110" s="106"/>
      <c r="NWW110" s="106"/>
      <c r="NWX110" s="106"/>
      <c r="NWY110" s="106"/>
      <c r="NWZ110" s="106"/>
      <c r="NXA110" s="106"/>
      <c r="NXB110" s="106"/>
      <c r="NXC110" s="106"/>
      <c r="NXD110" s="106"/>
      <c r="NXE110" s="106"/>
      <c r="NXF110" s="106"/>
      <c r="NXG110" s="106"/>
      <c r="NXH110" s="106"/>
      <c r="NXI110" s="106"/>
      <c r="NXJ110" s="106"/>
      <c r="NXK110" s="106"/>
      <c r="NXL110" s="106"/>
      <c r="NXM110" s="106"/>
      <c r="NXN110" s="106"/>
      <c r="NXO110" s="106"/>
      <c r="NXP110" s="106"/>
      <c r="NXQ110" s="106"/>
      <c r="NXR110" s="106"/>
      <c r="NXS110" s="106"/>
      <c r="NXT110" s="106"/>
      <c r="NXU110" s="106"/>
      <c r="NXV110" s="106"/>
      <c r="NXW110" s="106"/>
      <c r="NXX110" s="106"/>
      <c r="NXY110" s="106"/>
      <c r="NXZ110" s="106"/>
      <c r="NYA110" s="106"/>
      <c r="NYB110" s="106"/>
      <c r="NYC110" s="106"/>
      <c r="NYD110" s="106"/>
      <c r="NYE110" s="106"/>
      <c r="NYF110" s="106"/>
      <c r="NYG110" s="106"/>
      <c r="NYH110" s="106"/>
      <c r="NYI110" s="106"/>
      <c r="NYJ110" s="106"/>
      <c r="NYK110" s="106"/>
      <c r="NYL110" s="106"/>
      <c r="NYM110" s="106"/>
      <c r="NYN110" s="106"/>
      <c r="NYO110" s="106"/>
      <c r="NYP110" s="106"/>
      <c r="NYQ110" s="106"/>
      <c r="NYR110" s="106"/>
      <c r="NYS110" s="106"/>
      <c r="NYT110" s="106"/>
      <c r="NYU110" s="106"/>
      <c r="NYV110" s="106"/>
      <c r="NYW110" s="106"/>
      <c r="NYX110" s="106"/>
      <c r="NYY110" s="106"/>
      <c r="NYZ110" s="106"/>
      <c r="NZA110" s="106"/>
      <c r="NZB110" s="106"/>
      <c r="NZC110" s="106"/>
      <c r="NZD110" s="106"/>
      <c r="NZE110" s="106"/>
      <c r="NZF110" s="106"/>
      <c r="NZG110" s="106"/>
      <c r="NZH110" s="106"/>
      <c r="NZI110" s="106"/>
      <c r="NZJ110" s="106"/>
      <c r="NZK110" s="106"/>
      <c r="NZL110" s="106"/>
      <c r="NZM110" s="106"/>
      <c r="NZN110" s="106"/>
      <c r="NZO110" s="106"/>
      <c r="NZP110" s="106"/>
      <c r="NZQ110" s="106"/>
      <c r="NZR110" s="106"/>
      <c r="NZS110" s="106"/>
      <c r="NZT110" s="106"/>
      <c r="NZU110" s="106"/>
      <c r="NZV110" s="106"/>
      <c r="NZW110" s="106"/>
      <c r="NZX110" s="106"/>
      <c r="NZY110" s="106"/>
      <c r="NZZ110" s="106"/>
      <c r="OAA110" s="106"/>
      <c r="OAB110" s="106"/>
      <c r="OAC110" s="106"/>
      <c r="OAD110" s="106"/>
      <c r="OAE110" s="106"/>
      <c r="OAF110" s="106"/>
      <c r="OAG110" s="106"/>
      <c r="OAH110" s="106"/>
      <c r="OAI110" s="106"/>
      <c r="OAJ110" s="106"/>
      <c r="OAK110" s="106"/>
      <c r="OAL110" s="106"/>
      <c r="OAM110" s="106"/>
      <c r="OAN110" s="106"/>
      <c r="OAO110" s="106"/>
      <c r="OAP110" s="106"/>
      <c r="OAQ110" s="106"/>
      <c r="OAR110" s="106"/>
      <c r="OAS110" s="106"/>
      <c r="OAT110" s="106"/>
      <c r="OAU110" s="106"/>
      <c r="OAV110" s="106"/>
      <c r="OAW110" s="106"/>
      <c r="OAX110" s="106"/>
      <c r="OAY110" s="106"/>
      <c r="OAZ110" s="106"/>
      <c r="OBA110" s="106"/>
      <c r="OBB110" s="106"/>
      <c r="OBC110" s="106"/>
      <c r="OBD110" s="106"/>
      <c r="OBE110" s="106"/>
      <c r="OBF110" s="106"/>
      <c r="OBG110" s="106"/>
      <c r="OBH110" s="106"/>
      <c r="OBI110" s="106"/>
      <c r="OBJ110" s="106"/>
      <c r="OBK110" s="106"/>
      <c r="OBL110" s="106"/>
      <c r="OBM110" s="106"/>
      <c r="OBN110" s="106"/>
      <c r="OBO110" s="106"/>
      <c r="OBP110" s="106"/>
      <c r="OBQ110" s="106"/>
      <c r="OBR110" s="106"/>
      <c r="OBS110" s="106"/>
      <c r="OBT110" s="106"/>
      <c r="OBU110" s="106"/>
      <c r="OBV110" s="106"/>
      <c r="OBW110" s="106"/>
      <c r="OBX110" s="106"/>
      <c r="OBY110" s="106"/>
      <c r="OBZ110" s="106"/>
      <c r="OCA110" s="106"/>
      <c r="OCB110" s="106"/>
      <c r="OCC110" s="106"/>
      <c r="OCD110" s="106"/>
      <c r="OCE110" s="106"/>
      <c r="OCF110" s="106"/>
      <c r="OCG110" s="106"/>
      <c r="OCH110" s="106"/>
      <c r="OCI110" s="106"/>
      <c r="OCJ110" s="106"/>
      <c r="OCK110" s="106"/>
      <c r="OCL110" s="106"/>
      <c r="OCM110" s="106"/>
      <c r="OCN110" s="106"/>
      <c r="OCO110" s="106"/>
      <c r="OCP110" s="106"/>
      <c r="OCQ110" s="106"/>
      <c r="OCR110" s="106"/>
      <c r="OCS110" s="106"/>
      <c r="OCT110" s="106"/>
      <c r="OCU110" s="106"/>
      <c r="OCV110" s="106"/>
      <c r="OCW110" s="106"/>
      <c r="OCX110" s="106"/>
      <c r="OCY110" s="106"/>
      <c r="OCZ110" s="106"/>
      <c r="ODA110" s="106"/>
      <c r="ODB110" s="106"/>
      <c r="ODC110" s="106"/>
      <c r="ODD110" s="106"/>
      <c r="ODE110" s="106"/>
      <c r="ODF110" s="106"/>
      <c r="ODG110" s="106"/>
      <c r="ODH110" s="106"/>
      <c r="ODI110" s="106"/>
      <c r="ODJ110" s="106"/>
      <c r="ODK110" s="106"/>
      <c r="ODL110" s="106"/>
      <c r="ODM110" s="106"/>
      <c r="ODN110" s="106"/>
      <c r="ODO110" s="106"/>
      <c r="ODP110" s="106"/>
      <c r="ODQ110" s="106"/>
      <c r="ODR110" s="106"/>
      <c r="ODS110" s="106"/>
      <c r="ODT110" s="106"/>
      <c r="ODU110" s="106"/>
      <c r="ODV110" s="106"/>
      <c r="ODW110" s="106"/>
      <c r="ODX110" s="106"/>
      <c r="ODY110" s="106"/>
      <c r="ODZ110" s="106"/>
      <c r="OEA110" s="106"/>
      <c r="OEB110" s="106"/>
      <c r="OEC110" s="106"/>
      <c r="OED110" s="106"/>
      <c r="OEE110" s="106"/>
      <c r="OEF110" s="106"/>
      <c r="OEG110" s="106"/>
      <c r="OEH110" s="106"/>
      <c r="OEI110" s="106"/>
      <c r="OEJ110" s="106"/>
      <c r="OEK110" s="106"/>
      <c r="OEL110" s="106"/>
      <c r="OEM110" s="106"/>
      <c r="OEN110" s="106"/>
      <c r="OEO110" s="106"/>
      <c r="OEP110" s="106"/>
      <c r="OEQ110" s="106"/>
      <c r="OER110" s="106"/>
      <c r="OES110" s="106"/>
      <c r="OET110" s="106"/>
      <c r="OEU110" s="106"/>
      <c r="OEV110" s="106"/>
      <c r="OEW110" s="106"/>
      <c r="OEX110" s="106"/>
      <c r="OEY110" s="106"/>
      <c r="OEZ110" s="106"/>
      <c r="OFA110" s="106"/>
      <c r="OFB110" s="106"/>
      <c r="OFC110" s="106"/>
      <c r="OFD110" s="106"/>
      <c r="OFE110" s="106"/>
      <c r="OFF110" s="106"/>
      <c r="OFG110" s="106"/>
      <c r="OFH110" s="106"/>
      <c r="OFI110" s="106"/>
      <c r="OFJ110" s="106"/>
      <c r="OFK110" s="106"/>
      <c r="OFL110" s="106"/>
      <c r="OFM110" s="106"/>
      <c r="OFN110" s="106"/>
      <c r="OFO110" s="106"/>
      <c r="OFP110" s="106"/>
      <c r="OFQ110" s="106"/>
      <c r="OFR110" s="106"/>
      <c r="OFS110" s="106"/>
      <c r="OFT110" s="106"/>
      <c r="OFU110" s="106"/>
      <c r="OFV110" s="106"/>
      <c r="OFW110" s="106"/>
      <c r="OFX110" s="106"/>
      <c r="OFY110" s="106"/>
      <c r="OFZ110" s="106"/>
      <c r="OGA110" s="106"/>
      <c r="OGB110" s="106"/>
      <c r="OGC110" s="106"/>
      <c r="OGD110" s="106"/>
      <c r="OGE110" s="106"/>
      <c r="OGF110" s="106"/>
      <c r="OGG110" s="106"/>
      <c r="OGH110" s="106"/>
      <c r="OGI110" s="106"/>
      <c r="OGJ110" s="106"/>
      <c r="OGK110" s="106"/>
      <c r="OGL110" s="106"/>
      <c r="OGM110" s="106"/>
      <c r="OGN110" s="106"/>
      <c r="OGO110" s="106"/>
      <c r="OGP110" s="106"/>
      <c r="OGQ110" s="106"/>
      <c r="OGR110" s="106"/>
      <c r="OGS110" s="106"/>
      <c r="OGT110" s="106"/>
      <c r="OGU110" s="106"/>
      <c r="OGV110" s="106"/>
      <c r="OGW110" s="106"/>
      <c r="OGX110" s="106"/>
      <c r="OGY110" s="106"/>
      <c r="OGZ110" s="106"/>
      <c r="OHA110" s="106"/>
      <c r="OHB110" s="106"/>
      <c r="OHC110" s="106"/>
      <c r="OHD110" s="106"/>
      <c r="OHE110" s="106"/>
      <c r="OHF110" s="106"/>
      <c r="OHG110" s="106"/>
      <c r="OHH110" s="106"/>
      <c r="OHI110" s="106"/>
      <c r="OHJ110" s="106"/>
      <c r="OHK110" s="106"/>
      <c r="OHL110" s="106"/>
      <c r="OHM110" s="106"/>
      <c r="OHN110" s="106"/>
      <c r="OHO110" s="106"/>
      <c r="OHP110" s="106"/>
      <c r="OHQ110" s="106"/>
      <c r="OHR110" s="106"/>
      <c r="OHS110" s="106"/>
      <c r="OHT110" s="106"/>
      <c r="OHU110" s="106"/>
      <c r="OHV110" s="106"/>
      <c r="OHW110" s="106"/>
      <c r="OHX110" s="106"/>
      <c r="OHY110" s="106"/>
      <c r="OHZ110" s="106"/>
      <c r="OIA110" s="106"/>
      <c r="OIB110" s="106"/>
      <c r="OIC110" s="106"/>
      <c r="OID110" s="106"/>
      <c r="OIE110" s="106"/>
      <c r="OIF110" s="106"/>
      <c r="OIG110" s="106"/>
      <c r="OIH110" s="106"/>
      <c r="OII110" s="106"/>
      <c r="OIJ110" s="106"/>
      <c r="OIK110" s="106"/>
      <c r="OIL110" s="106"/>
      <c r="OIM110" s="106"/>
      <c r="OIN110" s="106"/>
      <c r="OIO110" s="106"/>
      <c r="OIP110" s="106"/>
      <c r="OIQ110" s="106"/>
      <c r="OIR110" s="106"/>
      <c r="OIS110" s="106"/>
      <c r="OIT110" s="106"/>
      <c r="OIU110" s="106"/>
      <c r="OIV110" s="106"/>
      <c r="OIW110" s="106"/>
      <c r="OIX110" s="106"/>
      <c r="OIY110" s="106"/>
      <c r="OIZ110" s="106"/>
      <c r="OJA110" s="106"/>
      <c r="OJB110" s="106"/>
      <c r="OJC110" s="106"/>
      <c r="OJD110" s="106"/>
      <c r="OJE110" s="106"/>
      <c r="OJF110" s="106"/>
      <c r="OJG110" s="106"/>
      <c r="OJH110" s="106"/>
      <c r="OJI110" s="106"/>
      <c r="OJJ110" s="106"/>
      <c r="OJK110" s="106"/>
      <c r="OJL110" s="106"/>
      <c r="OJM110" s="106"/>
      <c r="OJN110" s="106"/>
      <c r="OJO110" s="106"/>
      <c r="OJP110" s="106"/>
      <c r="OJQ110" s="106"/>
      <c r="OJR110" s="106"/>
      <c r="OJS110" s="106"/>
      <c r="OJT110" s="106"/>
      <c r="OJU110" s="106"/>
      <c r="OJV110" s="106"/>
      <c r="OJW110" s="106"/>
      <c r="OJX110" s="106"/>
      <c r="OJY110" s="106"/>
      <c r="OJZ110" s="106"/>
      <c r="OKA110" s="106"/>
      <c r="OKB110" s="106"/>
      <c r="OKC110" s="106"/>
      <c r="OKD110" s="106"/>
      <c r="OKE110" s="106"/>
      <c r="OKF110" s="106"/>
      <c r="OKG110" s="106"/>
      <c r="OKH110" s="106"/>
      <c r="OKI110" s="106"/>
      <c r="OKJ110" s="106"/>
      <c r="OKK110" s="106"/>
      <c r="OKL110" s="106"/>
      <c r="OKM110" s="106"/>
      <c r="OKN110" s="106"/>
      <c r="OKO110" s="106"/>
      <c r="OKP110" s="106"/>
      <c r="OKQ110" s="106"/>
      <c r="OKR110" s="106"/>
      <c r="OKS110" s="106"/>
      <c r="OKT110" s="106"/>
      <c r="OKU110" s="106"/>
      <c r="OKV110" s="106"/>
      <c r="OKW110" s="106"/>
      <c r="OKX110" s="106"/>
      <c r="OKY110" s="106"/>
      <c r="OKZ110" s="106"/>
      <c r="OLA110" s="106"/>
      <c r="OLB110" s="106"/>
      <c r="OLC110" s="106"/>
      <c r="OLD110" s="106"/>
      <c r="OLE110" s="106"/>
      <c r="OLF110" s="106"/>
      <c r="OLG110" s="106"/>
      <c r="OLH110" s="106"/>
      <c r="OLI110" s="106"/>
      <c r="OLJ110" s="106"/>
      <c r="OLK110" s="106"/>
      <c r="OLL110" s="106"/>
      <c r="OLM110" s="106"/>
      <c r="OLN110" s="106"/>
      <c r="OLO110" s="106"/>
      <c r="OLP110" s="106"/>
      <c r="OLQ110" s="106"/>
      <c r="OLR110" s="106"/>
      <c r="OLS110" s="106"/>
      <c r="OLT110" s="106"/>
      <c r="OLU110" s="106"/>
      <c r="OLV110" s="106"/>
      <c r="OLW110" s="106"/>
      <c r="OLX110" s="106"/>
      <c r="OLY110" s="106"/>
      <c r="OLZ110" s="106"/>
      <c r="OMA110" s="106"/>
      <c r="OMB110" s="106"/>
      <c r="OMC110" s="106"/>
      <c r="OMD110" s="106"/>
      <c r="OME110" s="106"/>
      <c r="OMF110" s="106"/>
      <c r="OMG110" s="106"/>
      <c r="OMH110" s="106"/>
      <c r="OMI110" s="106"/>
      <c r="OMJ110" s="106"/>
      <c r="OMK110" s="106"/>
      <c r="OML110" s="106"/>
      <c r="OMM110" s="106"/>
      <c r="OMN110" s="106"/>
      <c r="OMO110" s="106"/>
      <c r="OMP110" s="106"/>
      <c r="OMQ110" s="106"/>
      <c r="OMR110" s="106"/>
      <c r="OMS110" s="106"/>
      <c r="OMT110" s="106"/>
      <c r="OMU110" s="106"/>
      <c r="OMV110" s="106"/>
      <c r="OMW110" s="106"/>
      <c r="OMX110" s="106"/>
      <c r="OMY110" s="106"/>
      <c r="OMZ110" s="106"/>
      <c r="ONA110" s="106"/>
      <c r="ONB110" s="106"/>
      <c r="ONC110" s="106"/>
      <c r="OND110" s="106"/>
      <c r="ONE110" s="106"/>
      <c r="ONF110" s="106"/>
      <c r="ONG110" s="106"/>
      <c r="ONH110" s="106"/>
      <c r="ONI110" s="106"/>
      <c r="ONJ110" s="106"/>
      <c r="ONK110" s="106"/>
      <c r="ONL110" s="106"/>
      <c r="ONM110" s="106"/>
      <c r="ONN110" s="106"/>
      <c r="ONO110" s="106"/>
      <c r="ONP110" s="106"/>
      <c r="ONQ110" s="106"/>
      <c r="ONR110" s="106"/>
      <c r="ONS110" s="106"/>
      <c r="ONT110" s="106"/>
      <c r="ONU110" s="106"/>
      <c r="ONV110" s="106"/>
      <c r="ONW110" s="106"/>
      <c r="ONX110" s="106"/>
      <c r="ONY110" s="106"/>
      <c r="ONZ110" s="106"/>
      <c r="OOA110" s="106"/>
      <c r="OOB110" s="106"/>
      <c r="OOC110" s="106"/>
      <c r="OOD110" s="106"/>
      <c r="OOE110" s="106"/>
      <c r="OOF110" s="106"/>
      <c r="OOG110" s="106"/>
      <c r="OOH110" s="106"/>
      <c r="OOI110" s="106"/>
      <c r="OOJ110" s="106"/>
      <c r="OOK110" s="106"/>
      <c r="OOL110" s="106"/>
      <c r="OOM110" s="106"/>
      <c r="OON110" s="106"/>
      <c r="OOO110" s="106"/>
      <c r="OOP110" s="106"/>
      <c r="OOQ110" s="106"/>
      <c r="OOR110" s="106"/>
      <c r="OOS110" s="106"/>
      <c r="OOT110" s="106"/>
      <c r="OOU110" s="106"/>
      <c r="OOV110" s="106"/>
      <c r="OOW110" s="106"/>
      <c r="OOX110" s="106"/>
      <c r="OOY110" s="106"/>
      <c r="OOZ110" s="106"/>
      <c r="OPA110" s="106"/>
      <c r="OPB110" s="106"/>
      <c r="OPC110" s="106"/>
      <c r="OPD110" s="106"/>
      <c r="OPE110" s="106"/>
      <c r="OPF110" s="106"/>
      <c r="OPG110" s="106"/>
      <c r="OPH110" s="106"/>
      <c r="OPI110" s="106"/>
      <c r="OPJ110" s="106"/>
      <c r="OPK110" s="106"/>
      <c r="OPL110" s="106"/>
      <c r="OPM110" s="106"/>
      <c r="OPN110" s="106"/>
      <c r="OPO110" s="106"/>
      <c r="OPP110" s="106"/>
      <c r="OPQ110" s="106"/>
      <c r="OPR110" s="106"/>
      <c r="OPS110" s="106"/>
      <c r="OPT110" s="106"/>
      <c r="OPU110" s="106"/>
      <c r="OPV110" s="106"/>
      <c r="OPW110" s="106"/>
      <c r="OPX110" s="106"/>
      <c r="OPY110" s="106"/>
      <c r="OPZ110" s="106"/>
      <c r="OQA110" s="106"/>
      <c r="OQB110" s="106"/>
      <c r="OQC110" s="106"/>
      <c r="OQD110" s="106"/>
      <c r="OQE110" s="106"/>
      <c r="OQF110" s="106"/>
      <c r="OQG110" s="106"/>
      <c r="OQH110" s="106"/>
      <c r="OQI110" s="106"/>
      <c r="OQJ110" s="106"/>
      <c r="OQK110" s="106"/>
      <c r="OQL110" s="106"/>
      <c r="OQM110" s="106"/>
      <c r="OQN110" s="106"/>
      <c r="OQO110" s="106"/>
      <c r="OQP110" s="106"/>
      <c r="OQQ110" s="106"/>
      <c r="OQR110" s="106"/>
      <c r="OQS110" s="106"/>
      <c r="OQT110" s="106"/>
      <c r="OQU110" s="106"/>
      <c r="OQV110" s="106"/>
      <c r="OQW110" s="106"/>
      <c r="OQX110" s="106"/>
      <c r="OQY110" s="106"/>
      <c r="OQZ110" s="106"/>
      <c r="ORA110" s="106"/>
      <c r="ORB110" s="106"/>
      <c r="ORC110" s="106"/>
      <c r="ORD110" s="106"/>
      <c r="ORE110" s="106"/>
      <c r="ORF110" s="106"/>
      <c r="ORG110" s="106"/>
      <c r="ORH110" s="106"/>
      <c r="ORI110" s="106"/>
      <c r="ORJ110" s="106"/>
      <c r="ORK110" s="106"/>
      <c r="ORL110" s="106"/>
      <c r="ORM110" s="106"/>
      <c r="ORN110" s="106"/>
      <c r="ORO110" s="106"/>
      <c r="ORP110" s="106"/>
      <c r="ORQ110" s="106"/>
      <c r="ORR110" s="106"/>
      <c r="ORS110" s="106"/>
      <c r="ORT110" s="106"/>
      <c r="ORU110" s="106"/>
      <c r="ORV110" s="106"/>
      <c r="ORW110" s="106"/>
      <c r="ORX110" s="106"/>
      <c r="ORY110" s="106"/>
      <c r="ORZ110" s="106"/>
      <c r="OSA110" s="106"/>
      <c r="OSB110" s="106"/>
      <c r="OSC110" s="106"/>
      <c r="OSD110" s="106"/>
      <c r="OSE110" s="106"/>
      <c r="OSF110" s="106"/>
      <c r="OSG110" s="106"/>
      <c r="OSH110" s="106"/>
      <c r="OSI110" s="106"/>
      <c r="OSJ110" s="106"/>
      <c r="OSK110" s="106"/>
      <c r="OSL110" s="106"/>
      <c r="OSM110" s="106"/>
      <c r="OSN110" s="106"/>
      <c r="OSO110" s="106"/>
      <c r="OSP110" s="106"/>
      <c r="OSQ110" s="106"/>
      <c r="OSR110" s="106"/>
      <c r="OSS110" s="106"/>
      <c r="OST110" s="106"/>
      <c r="OSU110" s="106"/>
      <c r="OSV110" s="106"/>
      <c r="OSW110" s="106"/>
      <c r="OSX110" s="106"/>
      <c r="OSY110" s="106"/>
      <c r="OSZ110" s="106"/>
      <c r="OTA110" s="106"/>
      <c r="OTB110" s="106"/>
      <c r="OTC110" s="106"/>
      <c r="OTD110" s="106"/>
      <c r="OTE110" s="106"/>
      <c r="OTF110" s="106"/>
      <c r="OTG110" s="106"/>
      <c r="OTH110" s="106"/>
      <c r="OTI110" s="106"/>
      <c r="OTJ110" s="106"/>
      <c r="OTK110" s="106"/>
      <c r="OTL110" s="106"/>
      <c r="OTM110" s="106"/>
      <c r="OTN110" s="106"/>
      <c r="OTO110" s="106"/>
      <c r="OTP110" s="106"/>
      <c r="OTQ110" s="106"/>
      <c r="OTR110" s="106"/>
      <c r="OTS110" s="106"/>
      <c r="OTT110" s="106"/>
      <c r="OTU110" s="106"/>
      <c r="OTV110" s="106"/>
      <c r="OTW110" s="106"/>
      <c r="OTX110" s="106"/>
      <c r="OTY110" s="106"/>
      <c r="OTZ110" s="106"/>
      <c r="OUA110" s="106"/>
      <c r="OUB110" s="106"/>
      <c r="OUC110" s="106"/>
      <c r="OUD110" s="106"/>
      <c r="OUE110" s="106"/>
      <c r="OUF110" s="106"/>
      <c r="OUG110" s="106"/>
      <c r="OUH110" s="106"/>
      <c r="OUI110" s="106"/>
      <c r="OUJ110" s="106"/>
      <c r="OUK110" s="106"/>
      <c r="OUL110" s="106"/>
      <c r="OUM110" s="106"/>
      <c r="OUN110" s="106"/>
      <c r="OUO110" s="106"/>
      <c r="OUP110" s="106"/>
      <c r="OUQ110" s="106"/>
      <c r="OUR110" s="106"/>
      <c r="OUS110" s="106"/>
      <c r="OUT110" s="106"/>
      <c r="OUU110" s="106"/>
      <c r="OUV110" s="106"/>
      <c r="OUW110" s="106"/>
      <c r="OUX110" s="106"/>
      <c r="OUY110" s="106"/>
      <c r="OUZ110" s="106"/>
      <c r="OVA110" s="106"/>
      <c r="OVB110" s="106"/>
      <c r="OVC110" s="106"/>
      <c r="OVD110" s="106"/>
      <c r="OVE110" s="106"/>
      <c r="OVF110" s="106"/>
      <c r="OVG110" s="106"/>
      <c r="OVH110" s="106"/>
      <c r="OVI110" s="106"/>
      <c r="OVJ110" s="106"/>
      <c r="OVK110" s="106"/>
      <c r="OVL110" s="106"/>
      <c r="OVM110" s="106"/>
      <c r="OVN110" s="106"/>
      <c r="OVO110" s="106"/>
      <c r="OVP110" s="106"/>
      <c r="OVQ110" s="106"/>
      <c r="OVR110" s="106"/>
      <c r="OVS110" s="106"/>
      <c r="OVT110" s="106"/>
      <c r="OVU110" s="106"/>
      <c r="OVV110" s="106"/>
      <c r="OVW110" s="106"/>
      <c r="OVX110" s="106"/>
      <c r="OVY110" s="106"/>
      <c r="OVZ110" s="106"/>
      <c r="OWA110" s="106"/>
      <c r="OWB110" s="106"/>
      <c r="OWC110" s="106"/>
      <c r="OWD110" s="106"/>
      <c r="OWE110" s="106"/>
      <c r="OWF110" s="106"/>
      <c r="OWG110" s="106"/>
      <c r="OWH110" s="106"/>
      <c r="OWI110" s="106"/>
      <c r="OWJ110" s="106"/>
      <c r="OWK110" s="106"/>
      <c r="OWL110" s="106"/>
      <c r="OWM110" s="106"/>
      <c r="OWN110" s="106"/>
      <c r="OWO110" s="106"/>
      <c r="OWP110" s="106"/>
      <c r="OWQ110" s="106"/>
      <c r="OWR110" s="106"/>
      <c r="OWS110" s="106"/>
      <c r="OWT110" s="106"/>
      <c r="OWU110" s="106"/>
      <c r="OWV110" s="106"/>
      <c r="OWW110" s="106"/>
      <c r="OWX110" s="106"/>
      <c r="OWY110" s="106"/>
      <c r="OWZ110" s="106"/>
      <c r="OXA110" s="106"/>
      <c r="OXB110" s="106"/>
      <c r="OXC110" s="106"/>
      <c r="OXD110" s="106"/>
      <c r="OXE110" s="106"/>
      <c r="OXF110" s="106"/>
      <c r="OXG110" s="106"/>
      <c r="OXH110" s="106"/>
      <c r="OXI110" s="106"/>
      <c r="OXJ110" s="106"/>
      <c r="OXK110" s="106"/>
      <c r="OXL110" s="106"/>
      <c r="OXM110" s="106"/>
      <c r="OXN110" s="106"/>
      <c r="OXO110" s="106"/>
      <c r="OXP110" s="106"/>
      <c r="OXQ110" s="106"/>
      <c r="OXR110" s="106"/>
      <c r="OXS110" s="106"/>
      <c r="OXT110" s="106"/>
      <c r="OXU110" s="106"/>
      <c r="OXV110" s="106"/>
      <c r="OXW110" s="106"/>
      <c r="OXX110" s="106"/>
      <c r="OXY110" s="106"/>
      <c r="OXZ110" s="106"/>
      <c r="OYA110" s="106"/>
      <c r="OYB110" s="106"/>
      <c r="OYC110" s="106"/>
      <c r="OYD110" s="106"/>
      <c r="OYE110" s="106"/>
      <c r="OYF110" s="106"/>
      <c r="OYG110" s="106"/>
      <c r="OYH110" s="106"/>
      <c r="OYI110" s="106"/>
      <c r="OYJ110" s="106"/>
      <c r="OYK110" s="106"/>
      <c r="OYL110" s="106"/>
      <c r="OYM110" s="106"/>
      <c r="OYN110" s="106"/>
      <c r="OYO110" s="106"/>
      <c r="OYP110" s="106"/>
      <c r="OYQ110" s="106"/>
      <c r="OYR110" s="106"/>
      <c r="OYS110" s="106"/>
      <c r="OYT110" s="106"/>
      <c r="OYU110" s="106"/>
      <c r="OYV110" s="106"/>
      <c r="OYW110" s="106"/>
      <c r="OYX110" s="106"/>
      <c r="OYY110" s="106"/>
      <c r="OYZ110" s="106"/>
      <c r="OZA110" s="106"/>
      <c r="OZB110" s="106"/>
      <c r="OZC110" s="106"/>
      <c r="OZD110" s="106"/>
      <c r="OZE110" s="106"/>
      <c r="OZF110" s="106"/>
      <c r="OZG110" s="106"/>
      <c r="OZH110" s="106"/>
      <c r="OZI110" s="106"/>
      <c r="OZJ110" s="106"/>
      <c r="OZK110" s="106"/>
      <c r="OZL110" s="106"/>
      <c r="OZM110" s="106"/>
      <c r="OZN110" s="106"/>
      <c r="OZO110" s="106"/>
      <c r="OZP110" s="106"/>
      <c r="OZQ110" s="106"/>
      <c r="OZR110" s="106"/>
      <c r="OZS110" s="106"/>
      <c r="OZT110" s="106"/>
      <c r="OZU110" s="106"/>
      <c r="OZV110" s="106"/>
      <c r="OZW110" s="106"/>
      <c r="OZX110" s="106"/>
      <c r="OZY110" s="106"/>
      <c r="OZZ110" s="106"/>
      <c r="PAA110" s="106"/>
      <c r="PAB110" s="106"/>
      <c r="PAC110" s="106"/>
      <c r="PAD110" s="106"/>
      <c r="PAE110" s="106"/>
      <c r="PAF110" s="106"/>
      <c r="PAG110" s="106"/>
      <c r="PAH110" s="106"/>
      <c r="PAI110" s="106"/>
      <c r="PAJ110" s="106"/>
      <c r="PAK110" s="106"/>
      <c r="PAL110" s="106"/>
      <c r="PAM110" s="106"/>
      <c r="PAN110" s="106"/>
      <c r="PAO110" s="106"/>
      <c r="PAP110" s="106"/>
      <c r="PAQ110" s="106"/>
      <c r="PAR110" s="106"/>
      <c r="PAS110" s="106"/>
      <c r="PAT110" s="106"/>
      <c r="PAU110" s="106"/>
      <c r="PAV110" s="106"/>
      <c r="PAW110" s="106"/>
      <c r="PAX110" s="106"/>
      <c r="PAY110" s="106"/>
      <c r="PAZ110" s="106"/>
      <c r="PBA110" s="106"/>
      <c r="PBB110" s="106"/>
      <c r="PBC110" s="106"/>
      <c r="PBD110" s="106"/>
      <c r="PBE110" s="106"/>
      <c r="PBF110" s="106"/>
      <c r="PBG110" s="106"/>
      <c r="PBH110" s="106"/>
      <c r="PBI110" s="106"/>
      <c r="PBJ110" s="106"/>
      <c r="PBK110" s="106"/>
      <c r="PBL110" s="106"/>
      <c r="PBM110" s="106"/>
      <c r="PBN110" s="106"/>
      <c r="PBO110" s="106"/>
      <c r="PBP110" s="106"/>
      <c r="PBQ110" s="106"/>
      <c r="PBR110" s="106"/>
      <c r="PBS110" s="106"/>
      <c r="PBT110" s="106"/>
      <c r="PBU110" s="106"/>
      <c r="PBV110" s="106"/>
      <c r="PBW110" s="106"/>
      <c r="PBX110" s="106"/>
      <c r="PBY110" s="106"/>
      <c r="PBZ110" s="106"/>
      <c r="PCA110" s="106"/>
      <c r="PCB110" s="106"/>
      <c r="PCC110" s="106"/>
      <c r="PCD110" s="106"/>
      <c r="PCE110" s="106"/>
      <c r="PCF110" s="106"/>
      <c r="PCG110" s="106"/>
      <c r="PCH110" s="106"/>
      <c r="PCI110" s="106"/>
      <c r="PCJ110" s="106"/>
      <c r="PCK110" s="106"/>
      <c r="PCL110" s="106"/>
      <c r="PCM110" s="106"/>
      <c r="PCN110" s="106"/>
      <c r="PCO110" s="106"/>
      <c r="PCP110" s="106"/>
      <c r="PCQ110" s="106"/>
      <c r="PCR110" s="106"/>
      <c r="PCS110" s="106"/>
      <c r="PCT110" s="106"/>
      <c r="PCU110" s="106"/>
      <c r="PCV110" s="106"/>
      <c r="PCW110" s="106"/>
      <c r="PCX110" s="106"/>
      <c r="PCY110" s="106"/>
      <c r="PCZ110" s="106"/>
      <c r="PDA110" s="106"/>
      <c r="PDB110" s="106"/>
      <c r="PDC110" s="106"/>
      <c r="PDD110" s="106"/>
      <c r="PDE110" s="106"/>
      <c r="PDF110" s="106"/>
      <c r="PDG110" s="106"/>
      <c r="PDH110" s="106"/>
      <c r="PDI110" s="106"/>
      <c r="PDJ110" s="106"/>
      <c r="PDK110" s="106"/>
      <c r="PDL110" s="106"/>
      <c r="PDM110" s="106"/>
      <c r="PDN110" s="106"/>
      <c r="PDO110" s="106"/>
      <c r="PDP110" s="106"/>
      <c r="PDQ110" s="106"/>
      <c r="PDR110" s="106"/>
      <c r="PDS110" s="106"/>
      <c r="PDT110" s="106"/>
      <c r="PDU110" s="106"/>
      <c r="PDV110" s="106"/>
      <c r="PDW110" s="106"/>
      <c r="PDX110" s="106"/>
      <c r="PDY110" s="106"/>
      <c r="PDZ110" s="106"/>
      <c r="PEA110" s="106"/>
      <c r="PEB110" s="106"/>
      <c r="PEC110" s="106"/>
      <c r="PED110" s="106"/>
      <c r="PEE110" s="106"/>
      <c r="PEF110" s="106"/>
      <c r="PEG110" s="106"/>
      <c r="PEH110" s="106"/>
      <c r="PEI110" s="106"/>
      <c r="PEJ110" s="106"/>
      <c r="PEK110" s="106"/>
      <c r="PEL110" s="106"/>
      <c r="PEM110" s="106"/>
      <c r="PEN110" s="106"/>
      <c r="PEO110" s="106"/>
      <c r="PEP110" s="106"/>
      <c r="PEQ110" s="106"/>
      <c r="PER110" s="106"/>
      <c r="PES110" s="106"/>
      <c r="PET110" s="106"/>
      <c r="PEU110" s="106"/>
      <c r="PEV110" s="106"/>
      <c r="PEW110" s="106"/>
      <c r="PEX110" s="106"/>
      <c r="PEY110" s="106"/>
      <c r="PEZ110" s="106"/>
      <c r="PFA110" s="106"/>
      <c r="PFB110" s="106"/>
      <c r="PFC110" s="106"/>
      <c r="PFD110" s="106"/>
      <c r="PFE110" s="106"/>
      <c r="PFF110" s="106"/>
      <c r="PFG110" s="106"/>
      <c r="PFH110" s="106"/>
      <c r="PFI110" s="106"/>
      <c r="PFJ110" s="106"/>
      <c r="PFK110" s="106"/>
      <c r="PFL110" s="106"/>
      <c r="PFM110" s="106"/>
      <c r="PFN110" s="106"/>
      <c r="PFO110" s="106"/>
      <c r="PFP110" s="106"/>
      <c r="PFQ110" s="106"/>
      <c r="PFR110" s="106"/>
      <c r="PFS110" s="106"/>
      <c r="PFT110" s="106"/>
      <c r="PFU110" s="106"/>
      <c r="PFV110" s="106"/>
      <c r="PFW110" s="106"/>
      <c r="PFX110" s="106"/>
      <c r="PFY110" s="106"/>
      <c r="PFZ110" s="106"/>
      <c r="PGA110" s="106"/>
      <c r="PGB110" s="106"/>
      <c r="PGC110" s="106"/>
      <c r="PGD110" s="106"/>
      <c r="PGE110" s="106"/>
      <c r="PGF110" s="106"/>
      <c r="PGG110" s="106"/>
      <c r="PGH110" s="106"/>
      <c r="PGI110" s="106"/>
      <c r="PGJ110" s="106"/>
      <c r="PGK110" s="106"/>
      <c r="PGL110" s="106"/>
      <c r="PGM110" s="106"/>
      <c r="PGN110" s="106"/>
      <c r="PGO110" s="106"/>
      <c r="PGP110" s="106"/>
      <c r="PGQ110" s="106"/>
      <c r="PGR110" s="106"/>
      <c r="PGS110" s="106"/>
      <c r="PGT110" s="106"/>
      <c r="PGU110" s="106"/>
      <c r="PGV110" s="106"/>
      <c r="PGW110" s="106"/>
      <c r="PGX110" s="106"/>
      <c r="PGY110" s="106"/>
      <c r="PGZ110" s="106"/>
      <c r="PHA110" s="106"/>
      <c r="PHB110" s="106"/>
      <c r="PHC110" s="106"/>
      <c r="PHD110" s="106"/>
      <c r="PHE110" s="106"/>
      <c r="PHF110" s="106"/>
      <c r="PHG110" s="106"/>
      <c r="PHH110" s="106"/>
      <c r="PHI110" s="106"/>
      <c r="PHJ110" s="106"/>
      <c r="PHK110" s="106"/>
      <c r="PHL110" s="106"/>
      <c r="PHM110" s="106"/>
      <c r="PHN110" s="106"/>
      <c r="PHO110" s="106"/>
      <c r="PHP110" s="106"/>
      <c r="PHQ110" s="106"/>
      <c r="PHR110" s="106"/>
      <c r="PHS110" s="106"/>
      <c r="PHT110" s="106"/>
      <c r="PHU110" s="106"/>
      <c r="PHV110" s="106"/>
      <c r="PHW110" s="106"/>
      <c r="PHX110" s="106"/>
      <c r="PHY110" s="106"/>
      <c r="PHZ110" s="106"/>
      <c r="PIA110" s="106"/>
      <c r="PIB110" s="106"/>
      <c r="PIC110" s="106"/>
      <c r="PID110" s="106"/>
      <c r="PIE110" s="106"/>
      <c r="PIF110" s="106"/>
      <c r="PIG110" s="106"/>
      <c r="PIH110" s="106"/>
      <c r="PII110" s="106"/>
      <c r="PIJ110" s="106"/>
      <c r="PIK110" s="106"/>
      <c r="PIL110" s="106"/>
      <c r="PIM110" s="106"/>
      <c r="PIN110" s="106"/>
      <c r="PIO110" s="106"/>
      <c r="PIP110" s="106"/>
      <c r="PIQ110" s="106"/>
      <c r="PIR110" s="106"/>
      <c r="PIS110" s="106"/>
      <c r="PIT110" s="106"/>
      <c r="PIU110" s="106"/>
      <c r="PIV110" s="106"/>
      <c r="PIW110" s="106"/>
      <c r="PIX110" s="106"/>
      <c r="PIY110" s="106"/>
      <c r="PIZ110" s="106"/>
      <c r="PJA110" s="106"/>
      <c r="PJB110" s="106"/>
      <c r="PJC110" s="106"/>
      <c r="PJD110" s="106"/>
      <c r="PJE110" s="106"/>
      <c r="PJF110" s="106"/>
      <c r="PJG110" s="106"/>
      <c r="PJH110" s="106"/>
      <c r="PJI110" s="106"/>
      <c r="PJJ110" s="106"/>
      <c r="PJK110" s="106"/>
      <c r="PJL110" s="106"/>
      <c r="PJM110" s="106"/>
      <c r="PJN110" s="106"/>
      <c r="PJO110" s="106"/>
      <c r="PJP110" s="106"/>
      <c r="PJQ110" s="106"/>
      <c r="PJR110" s="106"/>
      <c r="PJS110" s="106"/>
      <c r="PJT110" s="106"/>
      <c r="PJU110" s="106"/>
      <c r="PJV110" s="106"/>
      <c r="PJW110" s="106"/>
      <c r="PJX110" s="106"/>
      <c r="PJY110" s="106"/>
      <c r="PJZ110" s="106"/>
      <c r="PKA110" s="106"/>
      <c r="PKB110" s="106"/>
      <c r="PKC110" s="106"/>
      <c r="PKD110" s="106"/>
      <c r="PKE110" s="106"/>
      <c r="PKF110" s="106"/>
      <c r="PKG110" s="106"/>
      <c r="PKH110" s="106"/>
      <c r="PKI110" s="106"/>
      <c r="PKJ110" s="106"/>
      <c r="PKK110" s="106"/>
      <c r="PKL110" s="106"/>
      <c r="PKM110" s="106"/>
      <c r="PKN110" s="106"/>
      <c r="PKO110" s="106"/>
      <c r="PKP110" s="106"/>
      <c r="PKQ110" s="106"/>
      <c r="PKR110" s="106"/>
      <c r="PKS110" s="106"/>
      <c r="PKT110" s="106"/>
      <c r="PKU110" s="106"/>
      <c r="PKV110" s="106"/>
      <c r="PKW110" s="106"/>
      <c r="PKX110" s="106"/>
      <c r="PKY110" s="106"/>
      <c r="PKZ110" s="106"/>
      <c r="PLA110" s="106"/>
      <c r="PLB110" s="106"/>
      <c r="PLC110" s="106"/>
      <c r="PLD110" s="106"/>
      <c r="PLE110" s="106"/>
      <c r="PLF110" s="106"/>
      <c r="PLG110" s="106"/>
      <c r="PLH110" s="106"/>
      <c r="PLI110" s="106"/>
      <c r="PLJ110" s="106"/>
      <c r="PLK110" s="106"/>
      <c r="PLL110" s="106"/>
      <c r="PLM110" s="106"/>
      <c r="PLN110" s="106"/>
      <c r="PLO110" s="106"/>
      <c r="PLP110" s="106"/>
      <c r="PLQ110" s="106"/>
      <c r="PLR110" s="106"/>
      <c r="PLS110" s="106"/>
      <c r="PLT110" s="106"/>
      <c r="PLU110" s="106"/>
      <c r="PLV110" s="106"/>
      <c r="PLW110" s="106"/>
      <c r="PLX110" s="106"/>
      <c r="PLY110" s="106"/>
      <c r="PLZ110" s="106"/>
      <c r="PMA110" s="106"/>
      <c r="PMB110" s="106"/>
      <c r="PMC110" s="106"/>
      <c r="PMD110" s="106"/>
      <c r="PME110" s="106"/>
      <c r="PMF110" s="106"/>
      <c r="PMG110" s="106"/>
      <c r="PMH110" s="106"/>
      <c r="PMI110" s="106"/>
      <c r="PMJ110" s="106"/>
      <c r="PMK110" s="106"/>
      <c r="PML110" s="106"/>
      <c r="PMM110" s="106"/>
      <c r="PMN110" s="106"/>
      <c r="PMO110" s="106"/>
      <c r="PMP110" s="106"/>
      <c r="PMQ110" s="106"/>
      <c r="PMR110" s="106"/>
      <c r="PMS110" s="106"/>
      <c r="PMT110" s="106"/>
      <c r="PMU110" s="106"/>
      <c r="PMV110" s="106"/>
      <c r="PMW110" s="106"/>
      <c r="PMX110" s="106"/>
      <c r="PMY110" s="106"/>
      <c r="PMZ110" s="106"/>
      <c r="PNA110" s="106"/>
      <c r="PNB110" s="106"/>
      <c r="PNC110" s="106"/>
      <c r="PND110" s="106"/>
      <c r="PNE110" s="106"/>
      <c r="PNF110" s="106"/>
      <c r="PNG110" s="106"/>
      <c r="PNH110" s="106"/>
      <c r="PNI110" s="106"/>
      <c r="PNJ110" s="106"/>
      <c r="PNK110" s="106"/>
      <c r="PNL110" s="106"/>
      <c r="PNM110" s="106"/>
      <c r="PNN110" s="106"/>
      <c r="PNO110" s="106"/>
      <c r="PNP110" s="106"/>
      <c r="PNQ110" s="106"/>
      <c r="PNR110" s="106"/>
      <c r="PNS110" s="106"/>
      <c r="PNT110" s="106"/>
      <c r="PNU110" s="106"/>
      <c r="PNV110" s="106"/>
      <c r="PNW110" s="106"/>
      <c r="PNX110" s="106"/>
      <c r="PNY110" s="106"/>
      <c r="PNZ110" s="106"/>
      <c r="POA110" s="106"/>
      <c r="POB110" s="106"/>
      <c r="POC110" s="106"/>
      <c r="POD110" s="106"/>
      <c r="POE110" s="106"/>
      <c r="POF110" s="106"/>
      <c r="POG110" s="106"/>
      <c r="POH110" s="106"/>
      <c r="POI110" s="106"/>
      <c r="POJ110" s="106"/>
      <c r="POK110" s="106"/>
      <c r="POL110" s="106"/>
      <c r="POM110" s="106"/>
      <c r="PON110" s="106"/>
      <c r="POO110" s="106"/>
      <c r="POP110" s="106"/>
      <c r="POQ110" s="106"/>
      <c r="POR110" s="106"/>
      <c r="POS110" s="106"/>
      <c r="POT110" s="106"/>
      <c r="POU110" s="106"/>
      <c r="POV110" s="106"/>
      <c r="POW110" s="106"/>
      <c r="POX110" s="106"/>
      <c r="POY110" s="106"/>
      <c r="POZ110" s="106"/>
      <c r="PPA110" s="106"/>
      <c r="PPB110" s="106"/>
      <c r="PPC110" s="106"/>
      <c r="PPD110" s="106"/>
      <c r="PPE110" s="106"/>
      <c r="PPF110" s="106"/>
      <c r="PPG110" s="106"/>
      <c r="PPH110" s="106"/>
      <c r="PPI110" s="106"/>
      <c r="PPJ110" s="106"/>
      <c r="PPK110" s="106"/>
      <c r="PPL110" s="106"/>
      <c r="PPM110" s="106"/>
      <c r="PPN110" s="106"/>
      <c r="PPO110" s="106"/>
      <c r="PPP110" s="106"/>
      <c r="PPQ110" s="106"/>
      <c r="PPR110" s="106"/>
      <c r="PPS110" s="106"/>
      <c r="PPT110" s="106"/>
      <c r="PPU110" s="106"/>
      <c r="PPV110" s="106"/>
      <c r="PPW110" s="106"/>
      <c r="PPX110" s="106"/>
      <c r="PPY110" s="106"/>
      <c r="PPZ110" s="106"/>
      <c r="PQA110" s="106"/>
      <c r="PQB110" s="106"/>
      <c r="PQC110" s="106"/>
      <c r="PQD110" s="106"/>
      <c r="PQE110" s="106"/>
      <c r="PQF110" s="106"/>
      <c r="PQG110" s="106"/>
      <c r="PQH110" s="106"/>
      <c r="PQI110" s="106"/>
      <c r="PQJ110" s="106"/>
      <c r="PQK110" s="106"/>
      <c r="PQL110" s="106"/>
      <c r="PQM110" s="106"/>
      <c r="PQN110" s="106"/>
      <c r="PQO110" s="106"/>
      <c r="PQP110" s="106"/>
      <c r="PQQ110" s="106"/>
      <c r="PQR110" s="106"/>
      <c r="PQS110" s="106"/>
      <c r="PQT110" s="106"/>
      <c r="PQU110" s="106"/>
      <c r="PQV110" s="106"/>
      <c r="PQW110" s="106"/>
      <c r="PQX110" s="106"/>
      <c r="PQY110" s="106"/>
      <c r="PQZ110" s="106"/>
      <c r="PRA110" s="106"/>
      <c r="PRB110" s="106"/>
      <c r="PRC110" s="106"/>
      <c r="PRD110" s="106"/>
      <c r="PRE110" s="106"/>
      <c r="PRF110" s="106"/>
      <c r="PRG110" s="106"/>
      <c r="PRH110" s="106"/>
      <c r="PRI110" s="106"/>
      <c r="PRJ110" s="106"/>
      <c r="PRK110" s="106"/>
      <c r="PRL110" s="106"/>
      <c r="PRM110" s="106"/>
      <c r="PRN110" s="106"/>
      <c r="PRO110" s="106"/>
      <c r="PRP110" s="106"/>
      <c r="PRQ110" s="106"/>
      <c r="PRR110" s="106"/>
      <c r="PRS110" s="106"/>
      <c r="PRT110" s="106"/>
      <c r="PRU110" s="106"/>
      <c r="PRV110" s="106"/>
      <c r="PRW110" s="106"/>
      <c r="PRX110" s="106"/>
      <c r="PRY110" s="106"/>
      <c r="PRZ110" s="106"/>
      <c r="PSA110" s="106"/>
      <c r="PSB110" s="106"/>
      <c r="PSC110" s="106"/>
      <c r="PSD110" s="106"/>
      <c r="PSE110" s="106"/>
      <c r="PSF110" s="106"/>
      <c r="PSG110" s="106"/>
      <c r="PSH110" s="106"/>
      <c r="PSI110" s="106"/>
      <c r="PSJ110" s="106"/>
      <c r="PSK110" s="106"/>
      <c r="PSL110" s="106"/>
      <c r="PSM110" s="106"/>
      <c r="PSN110" s="106"/>
      <c r="PSO110" s="106"/>
      <c r="PSP110" s="106"/>
      <c r="PSQ110" s="106"/>
      <c r="PSR110" s="106"/>
      <c r="PSS110" s="106"/>
      <c r="PST110" s="106"/>
      <c r="PSU110" s="106"/>
      <c r="PSV110" s="106"/>
      <c r="PSW110" s="106"/>
      <c r="PSX110" s="106"/>
      <c r="PSY110" s="106"/>
      <c r="PSZ110" s="106"/>
      <c r="PTA110" s="106"/>
      <c r="PTB110" s="106"/>
      <c r="PTC110" s="106"/>
      <c r="PTD110" s="106"/>
      <c r="PTE110" s="106"/>
      <c r="PTF110" s="106"/>
      <c r="PTG110" s="106"/>
      <c r="PTH110" s="106"/>
      <c r="PTI110" s="106"/>
      <c r="PTJ110" s="106"/>
      <c r="PTK110" s="106"/>
      <c r="PTL110" s="106"/>
      <c r="PTM110" s="106"/>
      <c r="PTN110" s="106"/>
      <c r="PTO110" s="106"/>
      <c r="PTP110" s="106"/>
      <c r="PTQ110" s="106"/>
      <c r="PTR110" s="106"/>
      <c r="PTS110" s="106"/>
      <c r="PTT110" s="106"/>
      <c r="PTU110" s="106"/>
      <c r="PTV110" s="106"/>
      <c r="PTW110" s="106"/>
      <c r="PTX110" s="106"/>
      <c r="PTY110" s="106"/>
      <c r="PTZ110" s="106"/>
      <c r="PUA110" s="106"/>
      <c r="PUB110" s="106"/>
      <c r="PUC110" s="106"/>
      <c r="PUD110" s="106"/>
      <c r="PUE110" s="106"/>
      <c r="PUF110" s="106"/>
      <c r="PUG110" s="106"/>
      <c r="PUH110" s="106"/>
      <c r="PUI110" s="106"/>
      <c r="PUJ110" s="106"/>
      <c r="PUK110" s="106"/>
      <c r="PUL110" s="106"/>
      <c r="PUM110" s="106"/>
      <c r="PUN110" s="106"/>
      <c r="PUO110" s="106"/>
      <c r="PUP110" s="106"/>
      <c r="PUQ110" s="106"/>
      <c r="PUR110" s="106"/>
      <c r="PUS110" s="106"/>
      <c r="PUT110" s="106"/>
      <c r="PUU110" s="106"/>
      <c r="PUV110" s="106"/>
      <c r="PUW110" s="106"/>
      <c r="PUX110" s="106"/>
      <c r="PUY110" s="106"/>
      <c r="PUZ110" s="106"/>
      <c r="PVA110" s="106"/>
      <c r="PVB110" s="106"/>
      <c r="PVC110" s="106"/>
      <c r="PVD110" s="106"/>
      <c r="PVE110" s="106"/>
      <c r="PVF110" s="106"/>
      <c r="PVG110" s="106"/>
      <c r="PVH110" s="106"/>
      <c r="PVI110" s="106"/>
      <c r="PVJ110" s="106"/>
      <c r="PVK110" s="106"/>
      <c r="PVL110" s="106"/>
      <c r="PVM110" s="106"/>
      <c r="PVN110" s="106"/>
      <c r="PVO110" s="106"/>
      <c r="PVP110" s="106"/>
      <c r="PVQ110" s="106"/>
      <c r="PVR110" s="106"/>
      <c r="PVS110" s="106"/>
      <c r="PVT110" s="106"/>
      <c r="PVU110" s="106"/>
      <c r="PVV110" s="106"/>
      <c r="PVW110" s="106"/>
      <c r="PVX110" s="106"/>
      <c r="PVY110" s="106"/>
      <c r="PVZ110" s="106"/>
      <c r="PWA110" s="106"/>
      <c r="PWB110" s="106"/>
      <c r="PWC110" s="106"/>
      <c r="PWD110" s="106"/>
      <c r="PWE110" s="106"/>
      <c r="PWF110" s="106"/>
      <c r="PWG110" s="106"/>
      <c r="PWH110" s="106"/>
      <c r="PWI110" s="106"/>
      <c r="PWJ110" s="106"/>
      <c r="PWK110" s="106"/>
      <c r="PWL110" s="106"/>
      <c r="PWM110" s="106"/>
      <c r="PWN110" s="106"/>
      <c r="PWO110" s="106"/>
      <c r="PWP110" s="106"/>
      <c r="PWQ110" s="106"/>
      <c r="PWR110" s="106"/>
      <c r="PWS110" s="106"/>
      <c r="PWT110" s="106"/>
      <c r="PWU110" s="106"/>
      <c r="PWV110" s="106"/>
      <c r="PWW110" s="106"/>
      <c r="PWX110" s="106"/>
      <c r="PWY110" s="106"/>
      <c r="PWZ110" s="106"/>
      <c r="PXA110" s="106"/>
      <c r="PXB110" s="106"/>
      <c r="PXC110" s="106"/>
      <c r="PXD110" s="106"/>
      <c r="PXE110" s="106"/>
      <c r="PXF110" s="106"/>
      <c r="PXG110" s="106"/>
      <c r="PXH110" s="106"/>
      <c r="PXI110" s="106"/>
      <c r="PXJ110" s="106"/>
      <c r="PXK110" s="106"/>
      <c r="PXL110" s="106"/>
      <c r="PXM110" s="106"/>
      <c r="PXN110" s="106"/>
      <c r="PXO110" s="106"/>
      <c r="PXP110" s="106"/>
      <c r="PXQ110" s="106"/>
      <c r="PXR110" s="106"/>
      <c r="PXS110" s="106"/>
      <c r="PXT110" s="106"/>
      <c r="PXU110" s="106"/>
      <c r="PXV110" s="106"/>
      <c r="PXW110" s="106"/>
      <c r="PXX110" s="106"/>
      <c r="PXY110" s="106"/>
      <c r="PXZ110" s="106"/>
      <c r="PYA110" s="106"/>
      <c r="PYB110" s="106"/>
      <c r="PYC110" s="106"/>
      <c r="PYD110" s="106"/>
      <c r="PYE110" s="106"/>
      <c r="PYF110" s="106"/>
      <c r="PYG110" s="106"/>
      <c r="PYH110" s="106"/>
      <c r="PYI110" s="106"/>
      <c r="PYJ110" s="106"/>
      <c r="PYK110" s="106"/>
      <c r="PYL110" s="106"/>
      <c r="PYM110" s="106"/>
      <c r="PYN110" s="106"/>
      <c r="PYO110" s="106"/>
      <c r="PYP110" s="106"/>
      <c r="PYQ110" s="106"/>
      <c r="PYR110" s="106"/>
      <c r="PYS110" s="106"/>
      <c r="PYT110" s="106"/>
      <c r="PYU110" s="106"/>
      <c r="PYV110" s="106"/>
      <c r="PYW110" s="106"/>
      <c r="PYX110" s="106"/>
      <c r="PYY110" s="106"/>
      <c r="PYZ110" s="106"/>
      <c r="PZA110" s="106"/>
      <c r="PZB110" s="106"/>
      <c r="PZC110" s="106"/>
      <c r="PZD110" s="106"/>
      <c r="PZE110" s="106"/>
      <c r="PZF110" s="106"/>
      <c r="PZG110" s="106"/>
      <c r="PZH110" s="106"/>
      <c r="PZI110" s="106"/>
      <c r="PZJ110" s="106"/>
      <c r="PZK110" s="106"/>
      <c r="PZL110" s="106"/>
      <c r="PZM110" s="106"/>
      <c r="PZN110" s="106"/>
      <c r="PZO110" s="106"/>
      <c r="PZP110" s="106"/>
      <c r="PZQ110" s="106"/>
      <c r="PZR110" s="106"/>
      <c r="PZS110" s="106"/>
      <c r="PZT110" s="106"/>
      <c r="PZU110" s="106"/>
      <c r="PZV110" s="106"/>
      <c r="PZW110" s="106"/>
      <c r="PZX110" s="106"/>
      <c r="PZY110" s="106"/>
      <c r="PZZ110" s="106"/>
      <c r="QAA110" s="106"/>
      <c r="QAB110" s="106"/>
      <c r="QAC110" s="106"/>
      <c r="QAD110" s="106"/>
      <c r="QAE110" s="106"/>
      <c r="QAF110" s="106"/>
      <c r="QAG110" s="106"/>
      <c r="QAH110" s="106"/>
      <c r="QAI110" s="106"/>
      <c r="QAJ110" s="106"/>
      <c r="QAK110" s="106"/>
      <c r="QAL110" s="106"/>
      <c r="QAM110" s="106"/>
      <c r="QAN110" s="106"/>
      <c r="QAO110" s="106"/>
      <c r="QAP110" s="106"/>
      <c r="QAQ110" s="106"/>
      <c r="QAR110" s="106"/>
      <c r="QAS110" s="106"/>
      <c r="QAT110" s="106"/>
      <c r="QAU110" s="106"/>
      <c r="QAV110" s="106"/>
      <c r="QAW110" s="106"/>
      <c r="QAX110" s="106"/>
      <c r="QAY110" s="106"/>
      <c r="QAZ110" s="106"/>
      <c r="QBA110" s="106"/>
      <c r="QBB110" s="106"/>
      <c r="QBC110" s="106"/>
      <c r="QBD110" s="106"/>
      <c r="QBE110" s="106"/>
      <c r="QBF110" s="106"/>
      <c r="QBG110" s="106"/>
      <c r="QBH110" s="106"/>
      <c r="QBI110" s="106"/>
      <c r="QBJ110" s="106"/>
      <c r="QBK110" s="106"/>
      <c r="QBL110" s="106"/>
      <c r="QBM110" s="106"/>
      <c r="QBN110" s="106"/>
      <c r="QBO110" s="106"/>
      <c r="QBP110" s="106"/>
      <c r="QBQ110" s="106"/>
      <c r="QBR110" s="106"/>
      <c r="QBS110" s="106"/>
      <c r="QBT110" s="106"/>
      <c r="QBU110" s="106"/>
      <c r="QBV110" s="106"/>
      <c r="QBW110" s="106"/>
      <c r="QBX110" s="106"/>
      <c r="QBY110" s="106"/>
      <c r="QBZ110" s="106"/>
      <c r="QCA110" s="106"/>
      <c r="QCB110" s="106"/>
      <c r="QCC110" s="106"/>
      <c r="QCD110" s="106"/>
      <c r="QCE110" s="106"/>
      <c r="QCF110" s="106"/>
      <c r="QCG110" s="106"/>
      <c r="QCH110" s="106"/>
      <c r="QCI110" s="106"/>
      <c r="QCJ110" s="106"/>
      <c r="QCK110" s="106"/>
      <c r="QCL110" s="106"/>
      <c r="QCM110" s="106"/>
      <c r="QCN110" s="106"/>
      <c r="QCO110" s="106"/>
      <c r="QCP110" s="106"/>
      <c r="QCQ110" s="106"/>
      <c r="QCR110" s="106"/>
      <c r="QCS110" s="106"/>
      <c r="QCT110" s="106"/>
      <c r="QCU110" s="106"/>
      <c r="QCV110" s="106"/>
      <c r="QCW110" s="106"/>
      <c r="QCX110" s="106"/>
      <c r="QCY110" s="106"/>
      <c r="QCZ110" s="106"/>
      <c r="QDA110" s="106"/>
      <c r="QDB110" s="106"/>
      <c r="QDC110" s="106"/>
      <c r="QDD110" s="106"/>
      <c r="QDE110" s="106"/>
      <c r="QDF110" s="106"/>
      <c r="QDG110" s="106"/>
      <c r="QDH110" s="106"/>
      <c r="QDI110" s="106"/>
      <c r="QDJ110" s="106"/>
      <c r="QDK110" s="106"/>
      <c r="QDL110" s="106"/>
      <c r="QDM110" s="106"/>
      <c r="QDN110" s="106"/>
      <c r="QDO110" s="106"/>
      <c r="QDP110" s="106"/>
      <c r="QDQ110" s="106"/>
      <c r="QDR110" s="106"/>
      <c r="QDS110" s="106"/>
      <c r="QDT110" s="106"/>
      <c r="QDU110" s="106"/>
      <c r="QDV110" s="106"/>
      <c r="QDW110" s="106"/>
      <c r="QDX110" s="106"/>
      <c r="QDY110" s="106"/>
      <c r="QDZ110" s="106"/>
      <c r="QEA110" s="106"/>
      <c r="QEB110" s="106"/>
      <c r="QEC110" s="106"/>
      <c r="QED110" s="106"/>
      <c r="QEE110" s="106"/>
      <c r="QEF110" s="106"/>
      <c r="QEG110" s="106"/>
      <c r="QEH110" s="106"/>
      <c r="QEI110" s="106"/>
      <c r="QEJ110" s="106"/>
      <c r="QEK110" s="106"/>
      <c r="QEL110" s="106"/>
      <c r="QEM110" s="106"/>
      <c r="QEN110" s="106"/>
      <c r="QEO110" s="106"/>
      <c r="QEP110" s="106"/>
      <c r="QEQ110" s="106"/>
      <c r="QER110" s="106"/>
      <c r="QES110" s="106"/>
      <c r="QET110" s="106"/>
      <c r="QEU110" s="106"/>
      <c r="QEV110" s="106"/>
      <c r="QEW110" s="106"/>
      <c r="QEX110" s="106"/>
      <c r="QEY110" s="106"/>
      <c r="QEZ110" s="106"/>
      <c r="QFA110" s="106"/>
      <c r="QFB110" s="106"/>
      <c r="QFC110" s="106"/>
      <c r="QFD110" s="106"/>
      <c r="QFE110" s="106"/>
      <c r="QFF110" s="106"/>
      <c r="QFG110" s="106"/>
      <c r="QFH110" s="106"/>
      <c r="QFI110" s="106"/>
      <c r="QFJ110" s="106"/>
      <c r="QFK110" s="106"/>
      <c r="QFL110" s="106"/>
      <c r="QFM110" s="106"/>
      <c r="QFN110" s="106"/>
      <c r="QFO110" s="106"/>
      <c r="QFP110" s="106"/>
      <c r="QFQ110" s="106"/>
      <c r="QFR110" s="106"/>
      <c r="QFS110" s="106"/>
      <c r="QFT110" s="106"/>
      <c r="QFU110" s="106"/>
      <c r="QFV110" s="106"/>
      <c r="QFW110" s="106"/>
      <c r="QFX110" s="106"/>
      <c r="QFY110" s="106"/>
      <c r="QFZ110" s="106"/>
      <c r="QGA110" s="106"/>
      <c r="QGB110" s="106"/>
      <c r="QGC110" s="106"/>
      <c r="QGD110" s="106"/>
      <c r="QGE110" s="106"/>
      <c r="QGF110" s="106"/>
      <c r="QGG110" s="106"/>
      <c r="QGH110" s="106"/>
      <c r="QGI110" s="106"/>
      <c r="QGJ110" s="106"/>
      <c r="QGK110" s="106"/>
      <c r="QGL110" s="106"/>
      <c r="QGM110" s="106"/>
      <c r="QGN110" s="106"/>
      <c r="QGO110" s="106"/>
      <c r="QGP110" s="106"/>
      <c r="QGQ110" s="106"/>
      <c r="QGR110" s="106"/>
      <c r="QGS110" s="106"/>
      <c r="QGT110" s="106"/>
      <c r="QGU110" s="106"/>
      <c r="QGV110" s="106"/>
      <c r="QGW110" s="106"/>
      <c r="QGX110" s="106"/>
      <c r="QGY110" s="106"/>
      <c r="QGZ110" s="106"/>
      <c r="QHA110" s="106"/>
      <c r="QHB110" s="106"/>
      <c r="QHC110" s="106"/>
      <c r="QHD110" s="106"/>
      <c r="QHE110" s="106"/>
      <c r="QHF110" s="106"/>
      <c r="QHG110" s="106"/>
      <c r="QHH110" s="106"/>
      <c r="QHI110" s="106"/>
      <c r="QHJ110" s="106"/>
      <c r="QHK110" s="106"/>
      <c r="QHL110" s="106"/>
      <c r="QHM110" s="106"/>
      <c r="QHN110" s="106"/>
      <c r="QHO110" s="106"/>
      <c r="QHP110" s="106"/>
      <c r="QHQ110" s="106"/>
      <c r="QHR110" s="106"/>
      <c r="QHS110" s="106"/>
      <c r="QHT110" s="106"/>
      <c r="QHU110" s="106"/>
      <c r="QHV110" s="106"/>
      <c r="QHW110" s="106"/>
      <c r="QHX110" s="106"/>
      <c r="QHY110" s="106"/>
      <c r="QHZ110" s="106"/>
      <c r="QIA110" s="106"/>
      <c r="QIB110" s="106"/>
      <c r="QIC110" s="106"/>
      <c r="QID110" s="106"/>
      <c r="QIE110" s="106"/>
      <c r="QIF110" s="106"/>
      <c r="QIG110" s="106"/>
      <c r="QIH110" s="106"/>
      <c r="QII110" s="106"/>
      <c r="QIJ110" s="106"/>
      <c r="QIK110" s="106"/>
      <c r="QIL110" s="106"/>
      <c r="QIM110" s="106"/>
      <c r="QIN110" s="106"/>
      <c r="QIO110" s="106"/>
      <c r="QIP110" s="106"/>
      <c r="QIQ110" s="106"/>
      <c r="QIR110" s="106"/>
      <c r="QIS110" s="106"/>
      <c r="QIT110" s="106"/>
      <c r="QIU110" s="106"/>
      <c r="QIV110" s="106"/>
      <c r="QIW110" s="106"/>
      <c r="QIX110" s="106"/>
      <c r="QIY110" s="106"/>
      <c r="QIZ110" s="106"/>
      <c r="QJA110" s="106"/>
      <c r="QJB110" s="106"/>
      <c r="QJC110" s="106"/>
      <c r="QJD110" s="106"/>
      <c r="QJE110" s="106"/>
      <c r="QJF110" s="106"/>
      <c r="QJG110" s="106"/>
      <c r="QJH110" s="106"/>
      <c r="QJI110" s="106"/>
      <c r="QJJ110" s="106"/>
      <c r="QJK110" s="106"/>
      <c r="QJL110" s="106"/>
      <c r="QJM110" s="106"/>
      <c r="QJN110" s="106"/>
      <c r="QJO110" s="106"/>
      <c r="QJP110" s="106"/>
      <c r="QJQ110" s="106"/>
      <c r="QJR110" s="106"/>
      <c r="QJS110" s="106"/>
      <c r="QJT110" s="106"/>
      <c r="QJU110" s="106"/>
      <c r="QJV110" s="106"/>
      <c r="QJW110" s="106"/>
      <c r="QJX110" s="106"/>
      <c r="QJY110" s="106"/>
      <c r="QJZ110" s="106"/>
      <c r="QKA110" s="106"/>
      <c r="QKB110" s="106"/>
      <c r="QKC110" s="106"/>
      <c r="QKD110" s="106"/>
      <c r="QKE110" s="106"/>
      <c r="QKF110" s="106"/>
      <c r="QKG110" s="106"/>
      <c r="QKH110" s="106"/>
      <c r="QKI110" s="106"/>
      <c r="QKJ110" s="106"/>
      <c r="QKK110" s="106"/>
      <c r="QKL110" s="106"/>
      <c r="QKM110" s="106"/>
      <c r="QKN110" s="106"/>
      <c r="QKO110" s="106"/>
      <c r="QKP110" s="106"/>
      <c r="QKQ110" s="106"/>
      <c r="QKR110" s="106"/>
      <c r="QKS110" s="106"/>
      <c r="QKT110" s="106"/>
      <c r="QKU110" s="106"/>
      <c r="QKV110" s="106"/>
      <c r="QKW110" s="106"/>
      <c r="QKX110" s="106"/>
      <c r="QKY110" s="106"/>
      <c r="QKZ110" s="106"/>
      <c r="QLA110" s="106"/>
      <c r="QLB110" s="106"/>
      <c r="QLC110" s="106"/>
      <c r="QLD110" s="106"/>
      <c r="QLE110" s="106"/>
      <c r="QLF110" s="106"/>
      <c r="QLG110" s="106"/>
      <c r="QLH110" s="106"/>
      <c r="QLI110" s="106"/>
      <c r="QLJ110" s="106"/>
      <c r="QLK110" s="106"/>
      <c r="QLL110" s="106"/>
      <c r="QLM110" s="106"/>
      <c r="QLN110" s="106"/>
      <c r="QLO110" s="106"/>
      <c r="QLP110" s="106"/>
      <c r="QLQ110" s="106"/>
      <c r="QLR110" s="106"/>
      <c r="QLS110" s="106"/>
      <c r="QLT110" s="106"/>
      <c r="QLU110" s="106"/>
      <c r="QLV110" s="106"/>
      <c r="QLW110" s="106"/>
      <c r="QLX110" s="106"/>
      <c r="QLY110" s="106"/>
      <c r="QLZ110" s="106"/>
      <c r="QMA110" s="106"/>
      <c r="QMB110" s="106"/>
      <c r="QMC110" s="106"/>
      <c r="QMD110" s="106"/>
      <c r="QME110" s="106"/>
      <c r="QMF110" s="106"/>
      <c r="QMG110" s="106"/>
      <c r="QMH110" s="106"/>
      <c r="QMI110" s="106"/>
      <c r="QMJ110" s="106"/>
      <c r="QMK110" s="106"/>
      <c r="QML110" s="106"/>
      <c r="QMM110" s="106"/>
      <c r="QMN110" s="106"/>
      <c r="QMO110" s="106"/>
      <c r="QMP110" s="106"/>
      <c r="QMQ110" s="106"/>
      <c r="QMR110" s="106"/>
      <c r="QMS110" s="106"/>
      <c r="QMT110" s="106"/>
      <c r="QMU110" s="106"/>
      <c r="QMV110" s="106"/>
      <c r="QMW110" s="106"/>
      <c r="QMX110" s="106"/>
      <c r="QMY110" s="106"/>
      <c r="QMZ110" s="106"/>
      <c r="QNA110" s="106"/>
      <c r="QNB110" s="106"/>
      <c r="QNC110" s="106"/>
      <c r="QND110" s="106"/>
      <c r="QNE110" s="106"/>
      <c r="QNF110" s="106"/>
      <c r="QNG110" s="106"/>
      <c r="QNH110" s="106"/>
      <c r="QNI110" s="106"/>
      <c r="QNJ110" s="106"/>
      <c r="QNK110" s="106"/>
      <c r="QNL110" s="106"/>
      <c r="QNM110" s="106"/>
      <c r="QNN110" s="106"/>
      <c r="QNO110" s="106"/>
      <c r="QNP110" s="106"/>
      <c r="QNQ110" s="106"/>
      <c r="QNR110" s="106"/>
      <c r="QNS110" s="106"/>
      <c r="QNT110" s="106"/>
      <c r="QNU110" s="106"/>
      <c r="QNV110" s="106"/>
      <c r="QNW110" s="106"/>
      <c r="QNX110" s="106"/>
      <c r="QNY110" s="106"/>
      <c r="QNZ110" s="106"/>
      <c r="QOA110" s="106"/>
      <c r="QOB110" s="106"/>
      <c r="QOC110" s="106"/>
      <c r="QOD110" s="106"/>
      <c r="QOE110" s="106"/>
      <c r="QOF110" s="106"/>
      <c r="QOG110" s="106"/>
      <c r="QOH110" s="106"/>
      <c r="QOI110" s="106"/>
      <c r="QOJ110" s="106"/>
      <c r="QOK110" s="106"/>
      <c r="QOL110" s="106"/>
      <c r="QOM110" s="106"/>
      <c r="QON110" s="106"/>
      <c r="QOO110" s="106"/>
      <c r="QOP110" s="106"/>
      <c r="QOQ110" s="106"/>
      <c r="QOR110" s="106"/>
      <c r="QOS110" s="106"/>
      <c r="QOT110" s="106"/>
      <c r="QOU110" s="106"/>
      <c r="QOV110" s="106"/>
      <c r="QOW110" s="106"/>
      <c r="QOX110" s="106"/>
      <c r="QOY110" s="106"/>
      <c r="QOZ110" s="106"/>
      <c r="QPA110" s="106"/>
      <c r="QPB110" s="106"/>
      <c r="QPC110" s="106"/>
      <c r="QPD110" s="106"/>
      <c r="QPE110" s="106"/>
      <c r="QPF110" s="106"/>
      <c r="QPG110" s="106"/>
      <c r="QPH110" s="106"/>
      <c r="QPI110" s="106"/>
      <c r="QPJ110" s="106"/>
      <c r="QPK110" s="106"/>
      <c r="QPL110" s="106"/>
      <c r="QPM110" s="106"/>
      <c r="QPN110" s="106"/>
      <c r="QPO110" s="106"/>
      <c r="QPP110" s="106"/>
      <c r="QPQ110" s="106"/>
      <c r="QPR110" s="106"/>
      <c r="QPS110" s="106"/>
      <c r="QPT110" s="106"/>
      <c r="QPU110" s="106"/>
      <c r="QPV110" s="106"/>
      <c r="QPW110" s="106"/>
      <c r="QPX110" s="106"/>
      <c r="QPY110" s="106"/>
      <c r="QPZ110" s="106"/>
      <c r="QQA110" s="106"/>
      <c r="QQB110" s="106"/>
      <c r="QQC110" s="106"/>
      <c r="QQD110" s="106"/>
      <c r="QQE110" s="106"/>
      <c r="QQF110" s="106"/>
      <c r="QQG110" s="106"/>
      <c r="QQH110" s="106"/>
      <c r="QQI110" s="106"/>
      <c r="QQJ110" s="106"/>
      <c r="QQK110" s="106"/>
      <c r="QQL110" s="106"/>
      <c r="QQM110" s="106"/>
      <c r="QQN110" s="106"/>
      <c r="QQO110" s="106"/>
      <c r="QQP110" s="106"/>
      <c r="QQQ110" s="106"/>
      <c r="QQR110" s="106"/>
      <c r="QQS110" s="106"/>
      <c r="QQT110" s="106"/>
      <c r="QQU110" s="106"/>
      <c r="QQV110" s="106"/>
      <c r="QQW110" s="106"/>
      <c r="QQX110" s="106"/>
      <c r="QQY110" s="106"/>
      <c r="QQZ110" s="106"/>
      <c r="QRA110" s="106"/>
      <c r="QRB110" s="106"/>
      <c r="QRC110" s="106"/>
      <c r="QRD110" s="106"/>
      <c r="QRE110" s="106"/>
      <c r="QRF110" s="106"/>
      <c r="QRG110" s="106"/>
      <c r="QRH110" s="106"/>
      <c r="QRI110" s="106"/>
      <c r="QRJ110" s="106"/>
      <c r="QRK110" s="106"/>
      <c r="QRL110" s="106"/>
      <c r="QRM110" s="106"/>
      <c r="QRN110" s="106"/>
      <c r="QRO110" s="106"/>
      <c r="QRP110" s="106"/>
      <c r="QRQ110" s="106"/>
      <c r="QRR110" s="106"/>
      <c r="QRS110" s="106"/>
      <c r="QRT110" s="106"/>
      <c r="QRU110" s="106"/>
      <c r="QRV110" s="106"/>
      <c r="QRW110" s="106"/>
      <c r="QRX110" s="106"/>
      <c r="QRY110" s="106"/>
      <c r="QRZ110" s="106"/>
      <c r="QSA110" s="106"/>
      <c r="QSB110" s="106"/>
      <c r="QSC110" s="106"/>
      <c r="QSD110" s="106"/>
      <c r="QSE110" s="106"/>
      <c r="QSF110" s="106"/>
      <c r="QSG110" s="106"/>
      <c r="QSH110" s="106"/>
      <c r="QSI110" s="106"/>
      <c r="QSJ110" s="106"/>
      <c r="QSK110" s="106"/>
      <c r="QSL110" s="106"/>
      <c r="QSM110" s="106"/>
      <c r="QSN110" s="106"/>
      <c r="QSO110" s="106"/>
      <c r="QSP110" s="106"/>
      <c r="QSQ110" s="106"/>
      <c r="QSR110" s="106"/>
      <c r="QSS110" s="106"/>
      <c r="QST110" s="106"/>
      <c r="QSU110" s="106"/>
      <c r="QSV110" s="106"/>
      <c r="QSW110" s="106"/>
      <c r="QSX110" s="106"/>
      <c r="QSY110" s="106"/>
      <c r="QSZ110" s="106"/>
      <c r="QTA110" s="106"/>
      <c r="QTB110" s="106"/>
      <c r="QTC110" s="106"/>
      <c r="QTD110" s="106"/>
      <c r="QTE110" s="106"/>
      <c r="QTF110" s="106"/>
      <c r="QTG110" s="106"/>
      <c r="QTH110" s="106"/>
      <c r="QTI110" s="106"/>
      <c r="QTJ110" s="106"/>
      <c r="QTK110" s="106"/>
      <c r="QTL110" s="106"/>
      <c r="QTM110" s="106"/>
      <c r="QTN110" s="106"/>
      <c r="QTO110" s="106"/>
      <c r="QTP110" s="106"/>
      <c r="QTQ110" s="106"/>
      <c r="QTR110" s="106"/>
      <c r="QTS110" s="106"/>
      <c r="QTT110" s="106"/>
      <c r="QTU110" s="106"/>
      <c r="QTV110" s="106"/>
      <c r="QTW110" s="106"/>
      <c r="QTX110" s="106"/>
      <c r="QTY110" s="106"/>
      <c r="QTZ110" s="106"/>
      <c r="QUA110" s="106"/>
      <c r="QUB110" s="106"/>
      <c r="QUC110" s="106"/>
      <c r="QUD110" s="106"/>
      <c r="QUE110" s="106"/>
      <c r="QUF110" s="106"/>
      <c r="QUG110" s="106"/>
      <c r="QUH110" s="106"/>
      <c r="QUI110" s="106"/>
      <c r="QUJ110" s="106"/>
      <c r="QUK110" s="106"/>
      <c r="QUL110" s="106"/>
      <c r="QUM110" s="106"/>
      <c r="QUN110" s="106"/>
      <c r="QUO110" s="106"/>
      <c r="QUP110" s="106"/>
      <c r="QUQ110" s="106"/>
      <c r="QUR110" s="106"/>
      <c r="QUS110" s="106"/>
      <c r="QUT110" s="106"/>
      <c r="QUU110" s="106"/>
      <c r="QUV110" s="106"/>
      <c r="QUW110" s="106"/>
      <c r="QUX110" s="106"/>
      <c r="QUY110" s="106"/>
      <c r="QUZ110" s="106"/>
      <c r="QVA110" s="106"/>
      <c r="QVB110" s="106"/>
      <c r="QVC110" s="106"/>
      <c r="QVD110" s="106"/>
      <c r="QVE110" s="106"/>
      <c r="QVF110" s="106"/>
      <c r="QVG110" s="106"/>
      <c r="QVH110" s="106"/>
      <c r="QVI110" s="106"/>
      <c r="QVJ110" s="106"/>
      <c r="QVK110" s="106"/>
      <c r="QVL110" s="106"/>
      <c r="QVM110" s="106"/>
      <c r="QVN110" s="106"/>
      <c r="QVO110" s="106"/>
      <c r="QVP110" s="106"/>
      <c r="QVQ110" s="106"/>
      <c r="QVR110" s="106"/>
      <c r="QVS110" s="106"/>
      <c r="QVT110" s="106"/>
      <c r="QVU110" s="106"/>
      <c r="QVV110" s="106"/>
      <c r="QVW110" s="106"/>
      <c r="QVX110" s="106"/>
      <c r="QVY110" s="106"/>
      <c r="QVZ110" s="106"/>
      <c r="QWA110" s="106"/>
      <c r="QWB110" s="106"/>
      <c r="QWC110" s="106"/>
      <c r="QWD110" s="106"/>
      <c r="QWE110" s="106"/>
      <c r="QWF110" s="106"/>
      <c r="QWG110" s="106"/>
      <c r="QWH110" s="106"/>
      <c r="QWI110" s="106"/>
      <c r="QWJ110" s="106"/>
      <c r="QWK110" s="106"/>
      <c r="QWL110" s="106"/>
      <c r="QWM110" s="106"/>
      <c r="QWN110" s="106"/>
      <c r="QWO110" s="106"/>
      <c r="QWP110" s="106"/>
      <c r="QWQ110" s="106"/>
      <c r="QWR110" s="106"/>
      <c r="QWS110" s="106"/>
      <c r="QWT110" s="106"/>
      <c r="QWU110" s="106"/>
      <c r="QWV110" s="106"/>
      <c r="QWW110" s="106"/>
      <c r="QWX110" s="106"/>
      <c r="QWY110" s="106"/>
      <c r="QWZ110" s="106"/>
      <c r="QXA110" s="106"/>
      <c r="QXB110" s="106"/>
      <c r="QXC110" s="106"/>
      <c r="QXD110" s="106"/>
      <c r="QXE110" s="106"/>
      <c r="QXF110" s="106"/>
      <c r="QXG110" s="106"/>
      <c r="QXH110" s="106"/>
      <c r="QXI110" s="106"/>
      <c r="QXJ110" s="106"/>
      <c r="QXK110" s="106"/>
      <c r="QXL110" s="106"/>
      <c r="QXM110" s="106"/>
      <c r="QXN110" s="106"/>
      <c r="QXO110" s="106"/>
      <c r="QXP110" s="106"/>
      <c r="QXQ110" s="106"/>
      <c r="QXR110" s="106"/>
      <c r="QXS110" s="106"/>
      <c r="QXT110" s="106"/>
      <c r="QXU110" s="106"/>
      <c r="QXV110" s="106"/>
      <c r="QXW110" s="106"/>
      <c r="QXX110" s="106"/>
      <c r="QXY110" s="106"/>
      <c r="QXZ110" s="106"/>
      <c r="QYA110" s="106"/>
      <c r="QYB110" s="106"/>
      <c r="QYC110" s="106"/>
      <c r="QYD110" s="106"/>
      <c r="QYE110" s="106"/>
      <c r="QYF110" s="106"/>
      <c r="QYG110" s="106"/>
      <c r="QYH110" s="106"/>
      <c r="QYI110" s="106"/>
      <c r="QYJ110" s="106"/>
      <c r="QYK110" s="106"/>
      <c r="QYL110" s="106"/>
      <c r="QYM110" s="106"/>
      <c r="QYN110" s="106"/>
      <c r="QYO110" s="106"/>
      <c r="QYP110" s="106"/>
      <c r="QYQ110" s="106"/>
      <c r="QYR110" s="106"/>
      <c r="QYS110" s="106"/>
      <c r="QYT110" s="106"/>
      <c r="QYU110" s="106"/>
      <c r="QYV110" s="106"/>
      <c r="QYW110" s="106"/>
      <c r="QYX110" s="106"/>
      <c r="QYY110" s="106"/>
      <c r="QYZ110" s="106"/>
      <c r="QZA110" s="106"/>
      <c r="QZB110" s="106"/>
      <c r="QZC110" s="106"/>
      <c r="QZD110" s="106"/>
      <c r="QZE110" s="106"/>
      <c r="QZF110" s="106"/>
      <c r="QZG110" s="106"/>
      <c r="QZH110" s="106"/>
      <c r="QZI110" s="106"/>
      <c r="QZJ110" s="106"/>
      <c r="QZK110" s="106"/>
      <c r="QZL110" s="106"/>
      <c r="QZM110" s="106"/>
      <c r="QZN110" s="106"/>
      <c r="QZO110" s="106"/>
      <c r="QZP110" s="106"/>
      <c r="QZQ110" s="106"/>
      <c r="QZR110" s="106"/>
      <c r="QZS110" s="106"/>
      <c r="QZT110" s="106"/>
      <c r="QZU110" s="106"/>
      <c r="QZV110" s="106"/>
      <c r="QZW110" s="106"/>
      <c r="QZX110" s="106"/>
      <c r="QZY110" s="106"/>
      <c r="QZZ110" s="106"/>
      <c r="RAA110" s="106"/>
      <c r="RAB110" s="106"/>
      <c r="RAC110" s="106"/>
      <c r="RAD110" s="106"/>
      <c r="RAE110" s="106"/>
      <c r="RAF110" s="106"/>
      <c r="RAG110" s="106"/>
      <c r="RAH110" s="106"/>
      <c r="RAI110" s="106"/>
      <c r="RAJ110" s="106"/>
      <c r="RAK110" s="106"/>
      <c r="RAL110" s="106"/>
      <c r="RAM110" s="106"/>
      <c r="RAN110" s="106"/>
      <c r="RAO110" s="106"/>
      <c r="RAP110" s="106"/>
      <c r="RAQ110" s="106"/>
      <c r="RAR110" s="106"/>
      <c r="RAS110" s="106"/>
      <c r="RAT110" s="106"/>
      <c r="RAU110" s="106"/>
      <c r="RAV110" s="106"/>
      <c r="RAW110" s="106"/>
      <c r="RAX110" s="106"/>
      <c r="RAY110" s="106"/>
      <c r="RAZ110" s="106"/>
      <c r="RBA110" s="106"/>
      <c r="RBB110" s="106"/>
      <c r="RBC110" s="106"/>
      <c r="RBD110" s="106"/>
      <c r="RBE110" s="106"/>
      <c r="RBF110" s="106"/>
      <c r="RBG110" s="106"/>
      <c r="RBH110" s="106"/>
      <c r="RBI110" s="106"/>
      <c r="RBJ110" s="106"/>
      <c r="RBK110" s="106"/>
      <c r="RBL110" s="106"/>
      <c r="RBM110" s="106"/>
      <c r="RBN110" s="106"/>
      <c r="RBO110" s="106"/>
      <c r="RBP110" s="106"/>
      <c r="RBQ110" s="106"/>
      <c r="RBR110" s="106"/>
      <c r="RBS110" s="106"/>
      <c r="RBT110" s="106"/>
      <c r="RBU110" s="106"/>
      <c r="RBV110" s="106"/>
      <c r="RBW110" s="106"/>
      <c r="RBX110" s="106"/>
      <c r="RBY110" s="106"/>
      <c r="RBZ110" s="106"/>
      <c r="RCA110" s="106"/>
      <c r="RCB110" s="106"/>
      <c r="RCC110" s="106"/>
      <c r="RCD110" s="106"/>
      <c r="RCE110" s="106"/>
      <c r="RCF110" s="106"/>
      <c r="RCG110" s="106"/>
      <c r="RCH110" s="106"/>
      <c r="RCI110" s="106"/>
      <c r="RCJ110" s="106"/>
      <c r="RCK110" s="106"/>
      <c r="RCL110" s="106"/>
      <c r="RCM110" s="106"/>
      <c r="RCN110" s="106"/>
      <c r="RCO110" s="106"/>
      <c r="RCP110" s="106"/>
      <c r="RCQ110" s="106"/>
      <c r="RCR110" s="106"/>
      <c r="RCS110" s="106"/>
      <c r="RCT110" s="106"/>
      <c r="RCU110" s="106"/>
      <c r="RCV110" s="106"/>
      <c r="RCW110" s="106"/>
      <c r="RCX110" s="106"/>
      <c r="RCY110" s="106"/>
      <c r="RCZ110" s="106"/>
      <c r="RDA110" s="106"/>
      <c r="RDB110" s="106"/>
      <c r="RDC110" s="106"/>
      <c r="RDD110" s="106"/>
      <c r="RDE110" s="106"/>
      <c r="RDF110" s="106"/>
      <c r="RDG110" s="106"/>
      <c r="RDH110" s="106"/>
      <c r="RDI110" s="106"/>
      <c r="RDJ110" s="106"/>
      <c r="RDK110" s="106"/>
      <c r="RDL110" s="106"/>
      <c r="RDM110" s="106"/>
      <c r="RDN110" s="106"/>
      <c r="RDO110" s="106"/>
      <c r="RDP110" s="106"/>
      <c r="RDQ110" s="106"/>
      <c r="RDR110" s="106"/>
      <c r="RDS110" s="106"/>
      <c r="RDT110" s="106"/>
      <c r="RDU110" s="106"/>
      <c r="RDV110" s="106"/>
      <c r="RDW110" s="106"/>
      <c r="RDX110" s="106"/>
      <c r="RDY110" s="106"/>
      <c r="RDZ110" s="106"/>
      <c r="REA110" s="106"/>
      <c r="REB110" s="106"/>
      <c r="REC110" s="106"/>
      <c r="RED110" s="106"/>
      <c r="REE110" s="106"/>
      <c r="REF110" s="106"/>
      <c r="REG110" s="106"/>
      <c r="REH110" s="106"/>
      <c r="REI110" s="106"/>
      <c r="REJ110" s="106"/>
      <c r="REK110" s="106"/>
      <c r="REL110" s="106"/>
      <c r="REM110" s="106"/>
      <c r="REN110" s="106"/>
      <c r="REO110" s="106"/>
      <c r="REP110" s="106"/>
      <c r="REQ110" s="106"/>
      <c r="RER110" s="106"/>
      <c r="RES110" s="106"/>
      <c r="RET110" s="106"/>
      <c r="REU110" s="106"/>
      <c r="REV110" s="106"/>
      <c r="REW110" s="106"/>
      <c r="REX110" s="106"/>
      <c r="REY110" s="106"/>
      <c r="REZ110" s="106"/>
      <c r="RFA110" s="106"/>
      <c r="RFB110" s="106"/>
      <c r="RFC110" s="106"/>
      <c r="RFD110" s="106"/>
      <c r="RFE110" s="106"/>
      <c r="RFF110" s="106"/>
      <c r="RFG110" s="106"/>
      <c r="RFH110" s="106"/>
      <c r="RFI110" s="106"/>
      <c r="RFJ110" s="106"/>
      <c r="RFK110" s="106"/>
      <c r="RFL110" s="106"/>
      <c r="RFM110" s="106"/>
      <c r="RFN110" s="106"/>
      <c r="RFO110" s="106"/>
      <c r="RFP110" s="106"/>
      <c r="RFQ110" s="106"/>
      <c r="RFR110" s="106"/>
      <c r="RFS110" s="106"/>
      <c r="RFT110" s="106"/>
      <c r="RFU110" s="106"/>
      <c r="RFV110" s="106"/>
      <c r="RFW110" s="106"/>
      <c r="RFX110" s="106"/>
      <c r="RFY110" s="106"/>
      <c r="RFZ110" s="106"/>
      <c r="RGA110" s="106"/>
      <c r="RGB110" s="106"/>
      <c r="RGC110" s="106"/>
      <c r="RGD110" s="106"/>
      <c r="RGE110" s="106"/>
      <c r="RGF110" s="106"/>
      <c r="RGG110" s="106"/>
      <c r="RGH110" s="106"/>
      <c r="RGI110" s="106"/>
      <c r="RGJ110" s="106"/>
      <c r="RGK110" s="106"/>
      <c r="RGL110" s="106"/>
      <c r="RGM110" s="106"/>
      <c r="RGN110" s="106"/>
      <c r="RGO110" s="106"/>
      <c r="RGP110" s="106"/>
      <c r="RGQ110" s="106"/>
      <c r="RGR110" s="106"/>
      <c r="RGS110" s="106"/>
      <c r="RGT110" s="106"/>
      <c r="RGU110" s="106"/>
      <c r="RGV110" s="106"/>
      <c r="RGW110" s="106"/>
      <c r="RGX110" s="106"/>
      <c r="RGY110" s="106"/>
      <c r="RGZ110" s="106"/>
      <c r="RHA110" s="106"/>
      <c r="RHB110" s="106"/>
      <c r="RHC110" s="106"/>
      <c r="RHD110" s="106"/>
      <c r="RHE110" s="106"/>
      <c r="RHF110" s="106"/>
      <c r="RHG110" s="106"/>
      <c r="RHH110" s="106"/>
      <c r="RHI110" s="106"/>
      <c r="RHJ110" s="106"/>
      <c r="RHK110" s="106"/>
      <c r="RHL110" s="106"/>
      <c r="RHM110" s="106"/>
      <c r="RHN110" s="106"/>
      <c r="RHO110" s="106"/>
      <c r="RHP110" s="106"/>
      <c r="RHQ110" s="106"/>
      <c r="RHR110" s="106"/>
      <c r="RHS110" s="106"/>
      <c r="RHT110" s="106"/>
      <c r="RHU110" s="106"/>
      <c r="RHV110" s="106"/>
      <c r="RHW110" s="106"/>
      <c r="RHX110" s="106"/>
      <c r="RHY110" s="106"/>
      <c r="RHZ110" s="106"/>
      <c r="RIA110" s="106"/>
      <c r="RIB110" s="106"/>
      <c r="RIC110" s="106"/>
      <c r="RID110" s="106"/>
      <c r="RIE110" s="106"/>
      <c r="RIF110" s="106"/>
      <c r="RIG110" s="106"/>
      <c r="RIH110" s="106"/>
      <c r="RII110" s="106"/>
      <c r="RIJ110" s="106"/>
      <c r="RIK110" s="106"/>
      <c r="RIL110" s="106"/>
      <c r="RIM110" s="106"/>
      <c r="RIN110" s="106"/>
      <c r="RIO110" s="106"/>
      <c r="RIP110" s="106"/>
      <c r="RIQ110" s="106"/>
      <c r="RIR110" s="106"/>
      <c r="RIS110" s="106"/>
      <c r="RIT110" s="106"/>
      <c r="RIU110" s="106"/>
      <c r="RIV110" s="106"/>
      <c r="RIW110" s="106"/>
      <c r="RIX110" s="106"/>
      <c r="RIY110" s="106"/>
      <c r="RIZ110" s="106"/>
      <c r="RJA110" s="106"/>
      <c r="RJB110" s="106"/>
      <c r="RJC110" s="106"/>
      <c r="RJD110" s="106"/>
      <c r="RJE110" s="106"/>
      <c r="RJF110" s="106"/>
      <c r="RJG110" s="106"/>
      <c r="RJH110" s="106"/>
      <c r="RJI110" s="106"/>
      <c r="RJJ110" s="106"/>
      <c r="RJK110" s="106"/>
      <c r="RJL110" s="106"/>
      <c r="RJM110" s="106"/>
      <c r="RJN110" s="106"/>
      <c r="RJO110" s="106"/>
      <c r="RJP110" s="106"/>
      <c r="RJQ110" s="106"/>
      <c r="RJR110" s="106"/>
      <c r="RJS110" s="106"/>
      <c r="RJT110" s="106"/>
      <c r="RJU110" s="106"/>
      <c r="RJV110" s="106"/>
      <c r="RJW110" s="106"/>
      <c r="RJX110" s="106"/>
      <c r="RJY110" s="106"/>
      <c r="RJZ110" s="106"/>
      <c r="RKA110" s="106"/>
      <c r="RKB110" s="106"/>
      <c r="RKC110" s="106"/>
      <c r="RKD110" s="106"/>
      <c r="RKE110" s="106"/>
      <c r="RKF110" s="106"/>
      <c r="RKG110" s="106"/>
      <c r="RKH110" s="106"/>
      <c r="RKI110" s="106"/>
      <c r="RKJ110" s="106"/>
      <c r="RKK110" s="106"/>
      <c r="RKL110" s="106"/>
      <c r="RKM110" s="106"/>
      <c r="RKN110" s="106"/>
      <c r="RKO110" s="106"/>
      <c r="RKP110" s="106"/>
      <c r="RKQ110" s="106"/>
      <c r="RKR110" s="106"/>
      <c r="RKS110" s="106"/>
      <c r="RKT110" s="106"/>
      <c r="RKU110" s="106"/>
      <c r="RKV110" s="106"/>
      <c r="RKW110" s="106"/>
      <c r="RKX110" s="106"/>
      <c r="RKY110" s="106"/>
      <c r="RKZ110" s="106"/>
      <c r="RLA110" s="106"/>
      <c r="RLB110" s="106"/>
      <c r="RLC110" s="106"/>
      <c r="RLD110" s="106"/>
      <c r="RLE110" s="106"/>
      <c r="RLF110" s="106"/>
      <c r="RLG110" s="106"/>
      <c r="RLH110" s="106"/>
      <c r="RLI110" s="106"/>
      <c r="RLJ110" s="106"/>
      <c r="RLK110" s="106"/>
      <c r="RLL110" s="106"/>
      <c r="RLM110" s="106"/>
      <c r="RLN110" s="106"/>
      <c r="RLO110" s="106"/>
      <c r="RLP110" s="106"/>
      <c r="RLQ110" s="106"/>
      <c r="RLR110" s="106"/>
      <c r="RLS110" s="106"/>
      <c r="RLT110" s="106"/>
      <c r="RLU110" s="106"/>
      <c r="RLV110" s="106"/>
      <c r="RLW110" s="106"/>
      <c r="RLX110" s="106"/>
      <c r="RLY110" s="106"/>
      <c r="RLZ110" s="106"/>
      <c r="RMA110" s="106"/>
      <c r="RMB110" s="106"/>
      <c r="RMC110" s="106"/>
      <c r="RMD110" s="106"/>
      <c r="RME110" s="106"/>
      <c r="RMF110" s="106"/>
      <c r="RMG110" s="106"/>
      <c r="RMH110" s="106"/>
      <c r="RMI110" s="106"/>
      <c r="RMJ110" s="106"/>
      <c r="RMK110" s="106"/>
      <c r="RML110" s="106"/>
      <c r="RMM110" s="106"/>
      <c r="RMN110" s="106"/>
      <c r="RMO110" s="106"/>
      <c r="RMP110" s="106"/>
      <c r="RMQ110" s="106"/>
      <c r="RMR110" s="106"/>
      <c r="RMS110" s="106"/>
      <c r="RMT110" s="106"/>
      <c r="RMU110" s="106"/>
      <c r="RMV110" s="106"/>
      <c r="RMW110" s="106"/>
      <c r="RMX110" s="106"/>
      <c r="RMY110" s="106"/>
      <c r="RMZ110" s="106"/>
      <c r="RNA110" s="106"/>
      <c r="RNB110" s="106"/>
      <c r="RNC110" s="106"/>
      <c r="RND110" s="106"/>
      <c r="RNE110" s="106"/>
      <c r="RNF110" s="106"/>
      <c r="RNG110" s="106"/>
      <c r="RNH110" s="106"/>
      <c r="RNI110" s="106"/>
      <c r="RNJ110" s="106"/>
      <c r="RNK110" s="106"/>
      <c r="RNL110" s="106"/>
      <c r="RNM110" s="106"/>
      <c r="RNN110" s="106"/>
      <c r="RNO110" s="106"/>
      <c r="RNP110" s="106"/>
      <c r="RNQ110" s="106"/>
      <c r="RNR110" s="106"/>
      <c r="RNS110" s="106"/>
      <c r="RNT110" s="106"/>
      <c r="RNU110" s="106"/>
      <c r="RNV110" s="106"/>
      <c r="RNW110" s="106"/>
      <c r="RNX110" s="106"/>
      <c r="RNY110" s="106"/>
      <c r="RNZ110" s="106"/>
      <c r="ROA110" s="106"/>
      <c r="ROB110" s="106"/>
      <c r="ROC110" s="106"/>
      <c r="ROD110" s="106"/>
      <c r="ROE110" s="106"/>
      <c r="ROF110" s="106"/>
      <c r="ROG110" s="106"/>
      <c r="ROH110" s="106"/>
      <c r="ROI110" s="106"/>
      <c r="ROJ110" s="106"/>
      <c r="ROK110" s="106"/>
      <c r="ROL110" s="106"/>
      <c r="ROM110" s="106"/>
      <c r="RON110" s="106"/>
      <c r="ROO110" s="106"/>
      <c r="ROP110" s="106"/>
      <c r="ROQ110" s="106"/>
      <c r="ROR110" s="106"/>
      <c r="ROS110" s="106"/>
      <c r="ROT110" s="106"/>
      <c r="ROU110" s="106"/>
      <c r="ROV110" s="106"/>
      <c r="ROW110" s="106"/>
      <c r="ROX110" s="106"/>
      <c r="ROY110" s="106"/>
      <c r="ROZ110" s="106"/>
      <c r="RPA110" s="106"/>
      <c r="RPB110" s="106"/>
      <c r="RPC110" s="106"/>
      <c r="RPD110" s="106"/>
      <c r="RPE110" s="106"/>
      <c r="RPF110" s="106"/>
      <c r="RPG110" s="106"/>
      <c r="RPH110" s="106"/>
      <c r="RPI110" s="106"/>
      <c r="RPJ110" s="106"/>
      <c r="RPK110" s="106"/>
      <c r="RPL110" s="106"/>
      <c r="RPM110" s="106"/>
      <c r="RPN110" s="106"/>
      <c r="RPO110" s="106"/>
      <c r="RPP110" s="106"/>
      <c r="RPQ110" s="106"/>
      <c r="RPR110" s="106"/>
      <c r="RPS110" s="106"/>
      <c r="RPT110" s="106"/>
      <c r="RPU110" s="106"/>
      <c r="RPV110" s="106"/>
      <c r="RPW110" s="106"/>
      <c r="RPX110" s="106"/>
      <c r="RPY110" s="106"/>
      <c r="RPZ110" s="106"/>
      <c r="RQA110" s="106"/>
      <c r="RQB110" s="106"/>
      <c r="RQC110" s="106"/>
      <c r="RQD110" s="106"/>
      <c r="RQE110" s="106"/>
      <c r="RQF110" s="106"/>
      <c r="RQG110" s="106"/>
      <c r="RQH110" s="106"/>
      <c r="RQI110" s="106"/>
      <c r="RQJ110" s="106"/>
      <c r="RQK110" s="106"/>
      <c r="RQL110" s="106"/>
      <c r="RQM110" s="106"/>
      <c r="RQN110" s="106"/>
      <c r="RQO110" s="106"/>
      <c r="RQP110" s="106"/>
      <c r="RQQ110" s="106"/>
      <c r="RQR110" s="106"/>
      <c r="RQS110" s="106"/>
      <c r="RQT110" s="106"/>
      <c r="RQU110" s="106"/>
      <c r="RQV110" s="106"/>
      <c r="RQW110" s="106"/>
      <c r="RQX110" s="106"/>
      <c r="RQY110" s="106"/>
      <c r="RQZ110" s="106"/>
      <c r="RRA110" s="106"/>
      <c r="RRB110" s="106"/>
      <c r="RRC110" s="106"/>
      <c r="RRD110" s="106"/>
      <c r="RRE110" s="106"/>
      <c r="RRF110" s="106"/>
      <c r="RRG110" s="106"/>
      <c r="RRH110" s="106"/>
      <c r="RRI110" s="106"/>
      <c r="RRJ110" s="106"/>
      <c r="RRK110" s="106"/>
      <c r="RRL110" s="106"/>
      <c r="RRM110" s="106"/>
      <c r="RRN110" s="106"/>
      <c r="RRO110" s="106"/>
      <c r="RRP110" s="106"/>
      <c r="RRQ110" s="106"/>
      <c r="RRR110" s="106"/>
      <c r="RRS110" s="106"/>
      <c r="RRT110" s="106"/>
      <c r="RRU110" s="106"/>
      <c r="RRV110" s="106"/>
      <c r="RRW110" s="106"/>
      <c r="RRX110" s="106"/>
      <c r="RRY110" s="106"/>
      <c r="RRZ110" s="106"/>
      <c r="RSA110" s="106"/>
      <c r="RSB110" s="106"/>
      <c r="RSC110" s="106"/>
      <c r="RSD110" s="106"/>
      <c r="RSE110" s="106"/>
      <c r="RSF110" s="106"/>
      <c r="RSG110" s="106"/>
      <c r="RSH110" s="106"/>
      <c r="RSI110" s="106"/>
      <c r="RSJ110" s="106"/>
      <c r="RSK110" s="106"/>
      <c r="RSL110" s="106"/>
      <c r="RSM110" s="106"/>
      <c r="RSN110" s="106"/>
      <c r="RSO110" s="106"/>
      <c r="RSP110" s="106"/>
      <c r="RSQ110" s="106"/>
      <c r="RSR110" s="106"/>
      <c r="RSS110" s="106"/>
      <c r="RST110" s="106"/>
      <c r="RSU110" s="106"/>
      <c r="RSV110" s="106"/>
      <c r="RSW110" s="106"/>
      <c r="RSX110" s="106"/>
      <c r="RSY110" s="106"/>
      <c r="RSZ110" s="106"/>
      <c r="RTA110" s="106"/>
      <c r="RTB110" s="106"/>
      <c r="RTC110" s="106"/>
      <c r="RTD110" s="106"/>
      <c r="RTE110" s="106"/>
      <c r="RTF110" s="106"/>
      <c r="RTG110" s="106"/>
      <c r="RTH110" s="106"/>
      <c r="RTI110" s="106"/>
      <c r="RTJ110" s="106"/>
      <c r="RTK110" s="106"/>
      <c r="RTL110" s="106"/>
      <c r="RTM110" s="106"/>
      <c r="RTN110" s="106"/>
      <c r="RTO110" s="106"/>
      <c r="RTP110" s="106"/>
      <c r="RTQ110" s="106"/>
      <c r="RTR110" s="106"/>
      <c r="RTS110" s="106"/>
      <c r="RTT110" s="106"/>
      <c r="RTU110" s="106"/>
      <c r="RTV110" s="106"/>
      <c r="RTW110" s="106"/>
      <c r="RTX110" s="106"/>
      <c r="RTY110" s="106"/>
      <c r="RTZ110" s="106"/>
      <c r="RUA110" s="106"/>
      <c r="RUB110" s="106"/>
      <c r="RUC110" s="106"/>
      <c r="RUD110" s="106"/>
      <c r="RUE110" s="106"/>
      <c r="RUF110" s="106"/>
      <c r="RUG110" s="106"/>
      <c r="RUH110" s="106"/>
      <c r="RUI110" s="106"/>
      <c r="RUJ110" s="106"/>
      <c r="RUK110" s="106"/>
      <c r="RUL110" s="106"/>
      <c r="RUM110" s="106"/>
      <c r="RUN110" s="106"/>
      <c r="RUO110" s="106"/>
      <c r="RUP110" s="106"/>
      <c r="RUQ110" s="106"/>
      <c r="RUR110" s="106"/>
      <c r="RUS110" s="106"/>
      <c r="RUT110" s="106"/>
      <c r="RUU110" s="106"/>
      <c r="RUV110" s="106"/>
      <c r="RUW110" s="106"/>
      <c r="RUX110" s="106"/>
      <c r="RUY110" s="106"/>
      <c r="RUZ110" s="106"/>
      <c r="RVA110" s="106"/>
      <c r="RVB110" s="106"/>
      <c r="RVC110" s="106"/>
      <c r="RVD110" s="106"/>
      <c r="RVE110" s="106"/>
      <c r="RVF110" s="106"/>
      <c r="RVG110" s="106"/>
      <c r="RVH110" s="106"/>
      <c r="RVI110" s="106"/>
      <c r="RVJ110" s="106"/>
      <c r="RVK110" s="106"/>
      <c r="RVL110" s="106"/>
      <c r="RVM110" s="106"/>
      <c r="RVN110" s="106"/>
      <c r="RVO110" s="106"/>
      <c r="RVP110" s="106"/>
      <c r="RVQ110" s="106"/>
      <c r="RVR110" s="106"/>
      <c r="RVS110" s="106"/>
      <c r="RVT110" s="106"/>
      <c r="RVU110" s="106"/>
      <c r="RVV110" s="106"/>
      <c r="RVW110" s="106"/>
      <c r="RVX110" s="106"/>
      <c r="RVY110" s="106"/>
      <c r="RVZ110" s="106"/>
      <c r="RWA110" s="106"/>
      <c r="RWB110" s="106"/>
      <c r="RWC110" s="106"/>
      <c r="RWD110" s="106"/>
      <c r="RWE110" s="106"/>
      <c r="RWF110" s="106"/>
      <c r="RWG110" s="106"/>
      <c r="RWH110" s="106"/>
      <c r="RWI110" s="106"/>
      <c r="RWJ110" s="106"/>
      <c r="RWK110" s="106"/>
      <c r="RWL110" s="106"/>
      <c r="RWM110" s="106"/>
      <c r="RWN110" s="106"/>
      <c r="RWO110" s="106"/>
      <c r="RWP110" s="106"/>
      <c r="RWQ110" s="106"/>
      <c r="RWR110" s="106"/>
      <c r="RWS110" s="106"/>
      <c r="RWT110" s="106"/>
      <c r="RWU110" s="106"/>
      <c r="RWV110" s="106"/>
      <c r="RWW110" s="106"/>
      <c r="RWX110" s="106"/>
      <c r="RWY110" s="106"/>
      <c r="RWZ110" s="106"/>
      <c r="RXA110" s="106"/>
      <c r="RXB110" s="106"/>
      <c r="RXC110" s="106"/>
      <c r="RXD110" s="106"/>
      <c r="RXE110" s="106"/>
      <c r="RXF110" s="106"/>
      <c r="RXG110" s="106"/>
      <c r="RXH110" s="106"/>
      <c r="RXI110" s="106"/>
      <c r="RXJ110" s="106"/>
      <c r="RXK110" s="106"/>
      <c r="RXL110" s="106"/>
      <c r="RXM110" s="106"/>
      <c r="RXN110" s="106"/>
      <c r="RXO110" s="106"/>
      <c r="RXP110" s="106"/>
      <c r="RXQ110" s="106"/>
      <c r="RXR110" s="106"/>
      <c r="RXS110" s="106"/>
      <c r="RXT110" s="106"/>
      <c r="RXU110" s="106"/>
      <c r="RXV110" s="106"/>
      <c r="RXW110" s="106"/>
      <c r="RXX110" s="106"/>
      <c r="RXY110" s="106"/>
      <c r="RXZ110" s="106"/>
      <c r="RYA110" s="106"/>
      <c r="RYB110" s="106"/>
      <c r="RYC110" s="106"/>
      <c r="RYD110" s="106"/>
      <c r="RYE110" s="106"/>
      <c r="RYF110" s="106"/>
      <c r="RYG110" s="106"/>
      <c r="RYH110" s="106"/>
      <c r="RYI110" s="106"/>
      <c r="RYJ110" s="106"/>
      <c r="RYK110" s="106"/>
      <c r="RYL110" s="106"/>
      <c r="RYM110" s="106"/>
      <c r="RYN110" s="106"/>
      <c r="RYO110" s="106"/>
      <c r="RYP110" s="106"/>
      <c r="RYQ110" s="106"/>
      <c r="RYR110" s="106"/>
      <c r="RYS110" s="106"/>
      <c r="RYT110" s="106"/>
      <c r="RYU110" s="106"/>
      <c r="RYV110" s="106"/>
      <c r="RYW110" s="106"/>
      <c r="RYX110" s="106"/>
      <c r="RYY110" s="106"/>
      <c r="RYZ110" s="106"/>
      <c r="RZA110" s="106"/>
      <c r="RZB110" s="106"/>
      <c r="RZC110" s="106"/>
      <c r="RZD110" s="106"/>
      <c r="RZE110" s="106"/>
      <c r="RZF110" s="106"/>
      <c r="RZG110" s="106"/>
      <c r="RZH110" s="106"/>
      <c r="RZI110" s="106"/>
      <c r="RZJ110" s="106"/>
      <c r="RZK110" s="106"/>
      <c r="RZL110" s="106"/>
      <c r="RZM110" s="106"/>
      <c r="RZN110" s="106"/>
      <c r="RZO110" s="106"/>
      <c r="RZP110" s="106"/>
      <c r="RZQ110" s="106"/>
      <c r="RZR110" s="106"/>
      <c r="RZS110" s="106"/>
      <c r="RZT110" s="106"/>
      <c r="RZU110" s="106"/>
      <c r="RZV110" s="106"/>
      <c r="RZW110" s="106"/>
      <c r="RZX110" s="106"/>
      <c r="RZY110" s="106"/>
      <c r="RZZ110" s="106"/>
      <c r="SAA110" s="106"/>
      <c r="SAB110" s="106"/>
      <c r="SAC110" s="106"/>
      <c r="SAD110" s="106"/>
      <c r="SAE110" s="106"/>
      <c r="SAF110" s="106"/>
      <c r="SAG110" s="106"/>
      <c r="SAH110" s="106"/>
      <c r="SAI110" s="106"/>
      <c r="SAJ110" s="106"/>
      <c r="SAK110" s="106"/>
      <c r="SAL110" s="106"/>
      <c r="SAM110" s="106"/>
      <c r="SAN110" s="106"/>
      <c r="SAO110" s="106"/>
      <c r="SAP110" s="106"/>
      <c r="SAQ110" s="106"/>
      <c r="SAR110" s="106"/>
      <c r="SAS110" s="106"/>
      <c r="SAT110" s="106"/>
      <c r="SAU110" s="106"/>
      <c r="SAV110" s="106"/>
      <c r="SAW110" s="106"/>
      <c r="SAX110" s="106"/>
      <c r="SAY110" s="106"/>
      <c r="SAZ110" s="106"/>
      <c r="SBA110" s="106"/>
      <c r="SBB110" s="106"/>
      <c r="SBC110" s="106"/>
      <c r="SBD110" s="106"/>
      <c r="SBE110" s="106"/>
      <c r="SBF110" s="106"/>
      <c r="SBG110" s="106"/>
      <c r="SBH110" s="106"/>
      <c r="SBI110" s="106"/>
      <c r="SBJ110" s="106"/>
      <c r="SBK110" s="106"/>
      <c r="SBL110" s="106"/>
      <c r="SBM110" s="106"/>
      <c r="SBN110" s="106"/>
      <c r="SBO110" s="106"/>
      <c r="SBP110" s="106"/>
      <c r="SBQ110" s="106"/>
      <c r="SBR110" s="106"/>
      <c r="SBS110" s="106"/>
      <c r="SBT110" s="106"/>
      <c r="SBU110" s="106"/>
      <c r="SBV110" s="106"/>
      <c r="SBW110" s="106"/>
      <c r="SBX110" s="106"/>
      <c r="SBY110" s="106"/>
      <c r="SBZ110" s="106"/>
      <c r="SCA110" s="106"/>
      <c r="SCB110" s="106"/>
      <c r="SCC110" s="106"/>
      <c r="SCD110" s="106"/>
      <c r="SCE110" s="106"/>
      <c r="SCF110" s="106"/>
      <c r="SCG110" s="106"/>
      <c r="SCH110" s="106"/>
      <c r="SCI110" s="106"/>
      <c r="SCJ110" s="106"/>
      <c r="SCK110" s="106"/>
      <c r="SCL110" s="106"/>
      <c r="SCM110" s="106"/>
      <c r="SCN110" s="106"/>
      <c r="SCO110" s="106"/>
      <c r="SCP110" s="106"/>
      <c r="SCQ110" s="106"/>
      <c r="SCR110" s="106"/>
      <c r="SCS110" s="106"/>
      <c r="SCT110" s="106"/>
      <c r="SCU110" s="106"/>
      <c r="SCV110" s="106"/>
      <c r="SCW110" s="106"/>
      <c r="SCX110" s="106"/>
      <c r="SCY110" s="106"/>
      <c r="SCZ110" s="106"/>
      <c r="SDA110" s="106"/>
      <c r="SDB110" s="106"/>
      <c r="SDC110" s="106"/>
      <c r="SDD110" s="106"/>
      <c r="SDE110" s="106"/>
      <c r="SDF110" s="106"/>
      <c r="SDG110" s="106"/>
      <c r="SDH110" s="106"/>
      <c r="SDI110" s="106"/>
      <c r="SDJ110" s="106"/>
      <c r="SDK110" s="106"/>
      <c r="SDL110" s="106"/>
      <c r="SDM110" s="106"/>
      <c r="SDN110" s="106"/>
      <c r="SDO110" s="106"/>
      <c r="SDP110" s="106"/>
      <c r="SDQ110" s="106"/>
      <c r="SDR110" s="106"/>
      <c r="SDS110" s="106"/>
      <c r="SDT110" s="106"/>
      <c r="SDU110" s="106"/>
      <c r="SDV110" s="106"/>
      <c r="SDW110" s="106"/>
      <c r="SDX110" s="106"/>
      <c r="SDY110" s="106"/>
      <c r="SDZ110" s="106"/>
      <c r="SEA110" s="106"/>
      <c r="SEB110" s="106"/>
      <c r="SEC110" s="106"/>
      <c r="SED110" s="106"/>
      <c r="SEE110" s="106"/>
      <c r="SEF110" s="106"/>
      <c r="SEG110" s="106"/>
      <c r="SEH110" s="106"/>
      <c r="SEI110" s="106"/>
      <c r="SEJ110" s="106"/>
      <c r="SEK110" s="106"/>
      <c r="SEL110" s="106"/>
      <c r="SEM110" s="106"/>
      <c r="SEN110" s="106"/>
      <c r="SEO110" s="106"/>
      <c r="SEP110" s="106"/>
      <c r="SEQ110" s="106"/>
      <c r="SER110" s="106"/>
      <c r="SES110" s="106"/>
      <c r="SET110" s="106"/>
      <c r="SEU110" s="106"/>
      <c r="SEV110" s="106"/>
      <c r="SEW110" s="106"/>
      <c r="SEX110" s="106"/>
      <c r="SEY110" s="106"/>
      <c r="SEZ110" s="106"/>
      <c r="SFA110" s="106"/>
      <c r="SFB110" s="106"/>
      <c r="SFC110" s="106"/>
      <c r="SFD110" s="106"/>
      <c r="SFE110" s="106"/>
      <c r="SFF110" s="106"/>
      <c r="SFG110" s="106"/>
      <c r="SFH110" s="106"/>
      <c r="SFI110" s="106"/>
      <c r="SFJ110" s="106"/>
      <c r="SFK110" s="106"/>
      <c r="SFL110" s="106"/>
      <c r="SFM110" s="106"/>
      <c r="SFN110" s="106"/>
      <c r="SFO110" s="106"/>
      <c r="SFP110" s="106"/>
      <c r="SFQ110" s="106"/>
      <c r="SFR110" s="106"/>
      <c r="SFS110" s="106"/>
      <c r="SFT110" s="106"/>
      <c r="SFU110" s="106"/>
      <c r="SFV110" s="106"/>
      <c r="SFW110" s="106"/>
      <c r="SFX110" s="106"/>
      <c r="SFY110" s="106"/>
      <c r="SFZ110" s="106"/>
      <c r="SGA110" s="106"/>
      <c r="SGB110" s="106"/>
      <c r="SGC110" s="106"/>
      <c r="SGD110" s="106"/>
      <c r="SGE110" s="106"/>
      <c r="SGF110" s="106"/>
      <c r="SGG110" s="106"/>
      <c r="SGH110" s="106"/>
      <c r="SGI110" s="106"/>
      <c r="SGJ110" s="106"/>
      <c r="SGK110" s="106"/>
      <c r="SGL110" s="106"/>
      <c r="SGM110" s="106"/>
      <c r="SGN110" s="106"/>
      <c r="SGO110" s="106"/>
      <c r="SGP110" s="106"/>
      <c r="SGQ110" s="106"/>
      <c r="SGR110" s="106"/>
      <c r="SGS110" s="106"/>
      <c r="SGT110" s="106"/>
      <c r="SGU110" s="106"/>
      <c r="SGV110" s="106"/>
      <c r="SGW110" s="106"/>
      <c r="SGX110" s="106"/>
      <c r="SGY110" s="106"/>
      <c r="SGZ110" s="106"/>
      <c r="SHA110" s="106"/>
      <c r="SHB110" s="106"/>
      <c r="SHC110" s="106"/>
      <c r="SHD110" s="106"/>
      <c r="SHE110" s="106"/>
      <c r="SHF110" s="106"/>
      <c r="SHG110" s="106"/>
      <c r="SHH110" s="106"/>
      <c r="SHI110" s="106"/>
      <c r="SHJ110" s="106"/>
      <c r="SHK110" s="106"/>
      <c r="SHL110" s="106"/>
      <c r="SHM110" s="106"/>
      <c r="SHN110" s="106"/>
      <c r="SHO110" s="106"/>
      <c r="SHP110" s="106"/>
      <c r="SHQ110" s="106"/>
      <c r="SHR110" s="106"/>
      <c r="SHS110" s="106"/>
      <c r="SHT110" s="106"/>
      <c r="SHU110" s="106"/>
      <c r="SHV110" s="106"/>
      <c r="SHW110" s="106"/>
      <c r="SHX110" s="106"/>
      <c r="SHY110" s="106"/>
      <c r="SHZ110" s="106"/>
      <c r="SIA110" s="106"/>
      <c r="SIB110" s="106"/>
      <c r="SIC110" s="106"/>
      <c r="SID110" s="106"/>
      <c r="SIE110" s="106"/>
      <c r="SIF110" s="106"/>
      <c r="SIG110" s="106"/>
      <c r="SIH110" s="106"/>
      <c r="SII110" s="106"/>
      <c r="SIJ110" s="106"/>
      <c r="SIK110" s="106"/>
      <c r="SIL110" s="106"/>
      <c r="SIM110" s="106"/>
      <c r="SIN110" s="106"/>
      <c r="SIO110" s="106"/>
      <c r="SIP110" s="106"/>
      <c r="SIQ110" s="106"/>
      <c r="SIR110" s="106"/>
      <c r="SIS110" s="106"/>
      <c r="SIT110" s="106"/>
      <c r="SIU110" s="106"/>
      <c r="SIV110" s="106"/>
      <c r="SIW110" s="106"/>
      <c r="SIX110" s="106"/>
      <c r="SIY110" s="106"/>
      <c r="SIZ110" s="106"/>
      <c r="SJA110" s="106"/>
      <c r="SJB110" s="106"/>
      <c r="SJC110" s="106"/>
      <c r="SJD110" s="106"/>
      <c r="SJE110" s="106"/>
      <c r="SJF110" s="106"/>
      <c r="SJG110" s="106"/>
      <c r="SJH110" s="106"/>
      <c r="SJI110" s="106"/>
      <c r="SJJ110" s="106"/>
      <c r="SJK110" s="106"/>
      <c r="SJL110" s="106"/>
      <c r="SJM110" s="106"/>
      <c r="SJN110" s="106"/>
      <c r="SJO110" s="106"/>
      <c r="SJP110" s="106"/>
      <c r="SJQ110" s="106"/>
      <c r="SJR110" s="106"/>
      <c r="SJS110" s="106"/>
      <c r="SJT110" s="106"/>
      <c r="SJU110" s="106"/>
      <c r="SJV110" s="106"/>
      <c r="SJW110" s="106"/>
      <c r="SJX110" s="106"/>
      <c r="SJY110" s="106"/>
      <c r="SJZ110" s="106"/>
      <c r="SKA110" s="106"/>
      <c r="SKB110" s="106"/>
      <c r="SKC110" s="106"/>
      <c r="SKD110" s="106"/>
      <c r="SKE110" s="106"/>
      <c r="SKF110" s="106"/>
      <c r="SKG110" s="106"/>
      <c r="SKH110" s="106"/>
      <c r="SKI110" s="106"/>
      <c r="SKJ110" s="106"/>
      <c r="SKK110" s="106"/>
      <c r="SKL110" s="106"/>
      <c r="SKM110" s="106"/>
      <c r="SKN110" s="106"/>
      <c r="SKO110" s="106"/>
      <c r="SKP110" s="106"/>
      <c r="SKQ110" s="106"/>
      <c r="SKR110" s="106"/>
      <c r="SKS110" s="106"/>
      <c r="SKT110" s="106"/>
      <c r="SKU110" s="106"/>
      <c r="SKV110" s="106"/>
      <c r="SKW110" s="106"/>
      <c r="SKX110" s="106"/>
      <c r="SKY110" s="106"/>
      <c r="SKZ110" s="106"/>
      <c r="SLA110" s="106"/>
      <c r="SLB110" s="106"/>
      <c r="SLC110" s="106"/>
      <c r="SLD110" s="106"/>
      <c r="SLE110" s="106"/>
      <c r="SLF110" s="106"/>
      <c r="SLG110" s="106"/>
      <c r="SLH110" s="106"/>
      <c r="SLI110" s="106"/>
      <c r="SLJ110" s="106"/>
      <c r="SLK110" s="106"/>
      <c r="SLL110" s="106"/>
      <c r="SLM110" s="106"/>
      <c r="SLN110" s="106"/>
      <c r="SLO110" s="106"/>
      <c r="SLP110" s="106"/>
      <c r="SLQ110" s="106"/>
      <c r="SLR110" s="106"/>
      <c r="SLS110" s="106"/>
      <c r="SLT110" s="106"/>
      <c r="SLU110" s="106"/>
      <c r="SLV110" s="106"/>
      <c r="SLW110" s="106"/>
      <c r="SLX110" s="106"/>
      <c r="SLY110" s="106"/>
      <c r="SLZ110" s="106"/>
      <c r="SMA110" s="106"/>
      <c r="SMB110" s="106"/>
      <c r="SMC110" s="106"/>
      <c r="SMD110" s="106"/>
      <c r="SME110" s="106"/>
      <c r="SMF110" s="106"/>
      <c r="SMG110" s="106"/>
      <c r="SMH110" s="106"/>
      <c r="SMI110" s="106"/>
      <c r="SMJ110" s="106"/>
      <c r="SMK110" s="106"/>
      <c r="SML110" s="106"/>
      <c r="SMM110" s="106"/>
      <c r="SMN110" s="106"/>
      <c r="SMO110" s="106"/>
      <c r="SMP110" s="106"/>
      <c r="SMQ110" s="106"/>
      <c r="SMR110" s="106"/>
      <c r="SMS110" s="106"/>
      <c r="SMT110" s="106"/>
      <c r="SMU110" s="106"/>
      <c r="SMV110" s="106"/>
      <c r="SMW110" s="106"/>
      <c r="SMX110" s="106"/>
      <c r="SMY110" s="106"/>
      <c r="SMZ110" s="106"/>
      <c r="SNA110" s="106"/>
      <c r="SNB110" s="106"/>
      <c r="SNC110" s="106"/>
      <c r="SND110" s="106"/>
      <c r="SNE110" s="106"/>
      <c r="SNF110" s="106"/>
      <c r="SNG110" s="106"/>
      <c r="SNH110" s="106"/>
      <c r="SNI110" s="106"/>
      <c r="SNJ110" s="106"/>
      <c r="SNK110" s="106"/>
      <c r="SNL110" s="106"/>
      <c r="SNM110" s="106"/>
      <c r="SNN110" s="106"/>
      <c r="SNO110" s="106"/>
      <c r="SNP110" s="106"/>
      <c r="SNQ110" s="106"/>
      <c r="SNR110" s="106"/>
      <c r="SNS110" s="106"/>
      <c r="SNT110" s="106"/>
      <c r="SNU110" s="106"/>
      <c r="SNV110" s="106"/>
      <c r="SNW110" s="106"/>
      <c r="SNX110" s="106"/>
      <c r="SNY110" s="106"/>
      <c r="SNZ110" s="106"/>
      <c r="SOA110" s="106"/>
      <c r="SOB110" s="106"/>
      <c r="SOC110" s="106"/>
      <c r="SOD110" s="106"/>
      <c r="SOE110" s="106"/>
      <c r="SOF110" s="106"/>
      <c r="SOG110" s="106"/>
      <c r="SOH110" s="106"/>
      <c r="SOI110" s="106"/>
      <c r="SOJ110" s="106"/>
      <c r="SOK110" s="106"/>
      <c r="SOL110" s="106"/>
      <c r="SOM110" s="106"/>
      <c r="SON110" s="106"/>
      <c r="SOO110" s="106"/>
      <c r="SOP110" s="106"/>
      <c r="SOQ110" s="106"/>
      <c r="SOR110" s="106"/>
      <c r="SOS110" s="106"/>
      <c r="SOT110" s="106"/>
      <c r="SOU110" s="106"/>
      <c r="SOV110" s="106"/>
      <c r="SOW110" s="106"/>
      <c r="SOX110" s="106"/>
      <c r="SOY110" s="106"/>
      <c r="SOZ110" s="106"/>
      <c r="SPA110" s="106"/>
      <c r="SPB110" s="106"/>
      <c r="SPC110" s="106"/>
      <c r="SPD110" s="106"/>
      <c r="SPE110" s="106"/>
      <c r="SPF110" s="106"/>
      <c r="SPG110" s="106"/>
      <c r="SPH110" s="106"/>
      <c r="SPI110" s="106"/>
      <c r="SPJ110" s="106"/>
      <c r="SPK110" s="106"/>
      <c r="SPL110" s="106"/>
      <c r="SPM110" s="106"/>
      <c r="SPN110" s="106"/>
      <c r="SPO110" s="106"/>
      <c r="SPP110" s="106"/>
      <c r="SPQ110" s="106"/>
      <c r="SPR110" s="106"/>
      <c r="SPS110" s="106"/>
      <c r="SPT110" s="106"/>
      <c r="SPU110" s="106"/>
      <c r="SPV110" s="106"/>
      <c r="SPW110" s="106"/>
      <c r="SPX110" s="106"/>
      <c r="SPY110" s="106"/>
      <c r="SPZ110" s="106"/>
      <c r="SQA110" s="106"/>
      <c r="SQB110" s="106"/>
      <c r="SQC110" s="106"/>
      <c r="SQD110" s="106"/>
      <c r="SQE110" s="106"/>
      <c r="SQF110" s="106"/>
      <c r="SQG110" s="106"/>
      <c r="SQH110" s="106"/>
      <c r="SQI110" s="106"/>
      <c r="SQJ110" s="106"/>
      <c r="SQK110" s="106"/>
      <c r="SQL110" s="106"/>
      <c r="SQM110" s="106"/>
      <c r="SQN110" s="106"/>
      <c r="SQO110" s="106"/>
      <c r="SQP110" s="106"/>
      <c r="SQQ110" s="106"/>
      <c r="SQR110" s="106"/>
      <c r="SQS110" s="106"/>
      <c r="SQT110" s="106"/>
      <c r="SQU110" s="106"/>
      <c r="SQV110" s="106"/>
      <c r="SQW110" s="106"/>
      <c r="SQX110" s="106"/>
      <c r="SQY110" s="106"/>
      <c r="SQZ110" s="106"/>
      <c r="SRA110" s="106"/>
      <c r="SRB110" s="106"/>
      <c r="SRC110" s="106"/>
      <c r="SRD110" s="106"/>
      <c r="SRE110" s="106"/>
      <c r="SRF110" s="106"/>
      <c r="SRG110" s="106"/>
      <c r="SRH110" s="106"/>
      <c r="SRI110" s="106"/>
      <c r="SRJ110" s="106"/>
      <c r="SRK110" s="106"/>
      <c r="SRL110" s="106"/>
      <c r="SRM110" s="106"/>
      <c r="SRN110" s="106"/>
      <c r="SRO110" s="106"/>
      <c r="SRP110" s="106"/>
      <c r="SRQ110" s="106"/>
      <c r="SRR110" s="106"/>
      <c r="SRS110" s="106"/>
      <c r="SRT110" s="106"/>
      <c r="SRU110" s="106"/>
      <c r="SRV110" s="106"/>
      <c r="SRW110" s="106"/>
      <c r="SRX110" s="106"/>
      <c r="SRY110" s="106"/>
      <c r="SRZ110" s="106"/>
      <c r="SSA110" s="106"/>
      <c r="SSB110" s="106"/>
      <c r="SSC110" s="106"/>
      <c r="SSD110" s="106"/>
      <c r="SSE110" s="106"/>
      <c r="SSF110" s="106"/>
      <c r="SSG110" s="106"/>
      <c r="SSH110" s="106"/>
      <c r="SSI110" s="106"/>
      <c r="SSJ110" s="106"/>
      <c r="SSK110" s="106"/>
      <c r="SSL110" s="106"/>
      <c r="SSM110" s="106"/>
      <c r="SSN110" s="106"/>
      <c r="SSO110" s="106"/>
      <c r="SSP110" s="106"/>
      <c r="SSQ110" s="106"/>
      <c r="SSR110" s="106"/>
      <c r="SSS110" s="106"/>
      <c r="SST110" s="106"/>
      <c r="SSU110" s="106"/>
      <c r="SSV110" s="106"/>
      <c r="SSW110" s="106"/>
      <c r="SSX110" s="106"/>
      <c r="SSY110" s="106"/>
      <c r="SSZ110" s="106"/>
      <c r="STA110" s="106"/>
      <c r="STB110" s="106"/>
      <c r="STC110" s="106"/>
      <c r="STD110" s="106"/>
      <c r="STE110" s="106"/>
      <c r="STF110" s="106"/>
      <c r="STG110" s="106"/>
      <c r="STH110" s="106"/>
      <c r="STI110" s="106"/>
      <c r="STJ110" s="106"/>
      <c r="STK110" s="106"/>
      <c r="STL110" s="106"/>
      <c r="STM110" s="106"/>
      <c r="STN110" s="106"/>
      <c r="STO110" s="106"/>
      <c r="STP110" s="106"/>
      <c r="STQ110" s="106"/>
      <c r="STR110" s="106"/>
      <c r="STS110" s="106"/>
      <c r="STT110" s="106"/>
      <c r="STU110" s="106"/>
      <c r="STV110" s="106"/>
      <c r="STW110" s="106"/>
      <c r="STX110" s="106"/>
      <c r="STY110" s="106"/>
      <c r="STZ110" s="106"/>
      <c r="SUA110" s="106"/>
      <c r="SUB110" s="106"/>
      <c r="SUC110" s="106"/>
      <c r="SUD110" s="106"/>
      <c r="SUE110" s="106"/>
      <c r="SUF110" s="106"/>
      <c r="SUG110" s="106"/>
      <c r="SUH110" s="106"/>
      <c r="SUI110" s="106"/>
      <c r="SUJ110" s="106"/>
      <c r="SUK110" s="106"/>
      <c r="SUL110" s="106"/>
      <c r="SUM110" s="106"/>
      <c r="SUN110" s="106"/>
      <c r="SUO110" s="106"/>
      <c r="SUP110" s="106"/>
      <c r="SUQ110" s="106"/>
      <c r="SUR110" s="106"/>
      <c r="SUS110" s="106"/>
      <c r="SUT110" s="106"/>
      <c r="SUU110" s="106"/>
      <c r="SUV110" s="106"/>
      <c r="SUW110" s="106"/>
      <c r="SUX110" s="106"/>
      <c r="SUY110" s="106"/>
      <c r="SUZ110" s="106"/>
      <c r="SVA110" s="106"/>
      <c r="SVB110" s="106"/>
      <c r="SVC110" s="106"/>
      <c r="SVD110" s="106"/>
      <c r="SVE110" s="106"/>
      <c r="SVF110" s="106"/>
      <c r="SVG110" s="106"/>
      <c r="SVH110" s="106"/>
      <c r="SVI110" s="106"/>
      <c r="SVJ110" s="106"/>
      <c r="SVK110" s="106"/>
      <c r="SVL110" s="106"/>
      <c r="SVM110" s="106"/>
      <c r="SVN110" s="106"/>
      <c r="SVO110" s="106"/>
      <c r="SVP110" s="106"/>
      <c r="SVQ110" s="106"/>
      <c r="SVR110" s="106"/>
      <c r="SVS110" s="106"/>
      <c r="SVT110" s="106"/>
      <c r="SVU110" s="106"/>
      <c r="SVV110" s="106"/>
      <c r="SVW110" s="106"/>
      <c r="SVX110" s="106"/>
      <c r="SVY110" s="106"/>
      <c r="SVZ110" s="106"/>
      <c r="SWA110" s="106"/>
      <c r="SWB110" s="106"/>
      <c r="SWC110" s="106"/>
      <c r="SWD110" s="106"/>
      <c r="SWE110" s="106"/>
      <c r="SWF110" s="106"/>
      <c r="SWG110" s="106"/>
      <c r="SWH110" s="106"/>
      <c r="SWI110" s="106"/>
      <c r="SWJ110" s="106"/>
      <c r="SWK110" s="106"/>
      <c r="SWL110" s="106"/>
      <c r="SWM110" s="106"/>
      <c r="SWN110" s="106"/>
      <c r="SWO110" s="106"/>
      <c r="SWP110" s="106"/>
      <c r="SWQ110" s="106"/>
      <c r="SWR110" s="106"/>
      <c r="SWS110" s="106"/>
      <c r="SWT110" s="106"/>
      <c r="SWU110" s="106"/>
      <c r="SWV110" s="106"/>
      <c r="SWW110" s="106"/>
      <c r="SWX110" s="106"/>
      <c r="SWY110" s="106"/>
      <c r="SWZ110" s="106"/>
      <c r="SXA110" s="106"/>
      <c r="SXB110" s="106"/>
      <c r="SXC110" s="106"/>
      <c r="SXD110" s="106"/>
      <c r="SXE110" s="106"/>
      <c r="SXF110" s="106"/>
      <c r="SXG110" s="106"/>
      <c r="SXH110" s="106"/>
      <c r="SXI110" s="106"/>
      <c r="SXJ110" s="106"/>
      <c r="SXK110" s="106"/>
      <c r="SXL110" s="106"/>
      <c r="SXM110" s="106"/>
      <c r="SXN110" s="106"/>
      <c r="SXO110" s="106"/>
      <c r="SXP110" s="106"/>
      <c r="SXQ110" s="106"/>
      <c r="SXR110" s="106"/>
      <c r="SXS110" s="106"/>
      <c r="SXT110" s="106"/>
      <c r="SXU110" s="106"/>
      <c r="SXV110" s="106"/>
      <c r="SXW110" s="106"/>
      <c r="SXX110" s="106"/>
      <c r="SXY110" s="106"/>
      <c r="SXZ110" s="106"/>
      <c r="SYA110" s="106"/>
      <c r="SYB110" s="106"/>
      <c r="SYC110" s="106"/>
      <c r="SYD110" s="106"/>
      <c r="SYE110" s="106"/>
      <c r="SYF110" s="106"/>
      <c r="SYG110" s="106"/>
      <c r="SYH110" s="106"/>
      <c r="SYI110" s="106"/>
      <c r="SYJ110" s="106"/>
      <c r="SYK110" s="106"/>
      <c r="SYL110" s="106"/>
      <c r="SYM110" s="106"/>
      <c r="SYN110" s="106"/>
      <c r="SYO110" s="106"/>
      <c r="SYP110" s="106"/>
      <c r="SYQ110" s="106"/>
      <c r="SYR110" s="106"/>
      <c r="SYS110" s="106"/>
      <c r="SYT110" s="106"/>
      <c r="SYU110" s="106"/>
      <c r="SYV110" s="106"/>
      <c r="SYW110" s="106"/>
      <c r="SYX110" s="106"/>
      <c r="SYY110" s="106"/>
      <c r="SYZ110" s="106"/>
      <c r="SZA110" s="106"/>
      <c r="SZB110" s="106"/>
      <c r="SZC110" s="106"/>
      <c r="SZD110" s="106"/>
      <c r="SZE110" s="106"/>
      <c r="SZF110" s="106"/>
      <c r="SZG110" s="106"/>
      <c r="SZH110" s="106"/>
      <c r="SZI110" s="106"/>
      <c r="SZJ110" s="106"/>
      <c r="SZK110" s="106"/>
      <c r="SZL110" s="106"/>
      <c r="SZM110" s="106"/>
      <c r="SZN110" s="106"/>
      <c r="SZO110" s="106"/>
      <c r="SZP110" s="106"/>
      <c r="SZQ110" s="106"/>
      <c r="SZR110" s="106"/>
      <c r="SZS110" s="106"/>
      <c r="SZT110" s="106"/>
      <c r="SZU110" s="106"/>
      <c r="SZV110" s="106"/>
      <c r="SZW110" s="106"/>
      <c r="SZX110" s="106"/>
      <c r="SZY110" s="106"/>
      <c r="SZZ110" s="106"/>
      <c r="TAA110" s="106"/>
      <c r="TAB110" s="106"/>
      <c r="TAC110" s="106"/>
      <c r="TAD110" s="106"/>
      <c r="TAE110" s="106"/>
      <c r="TAF110" s="106"/>
      <c r="TAG110" s="106"/>
      <c r="TAH110" s="106"/>
      <c r="TAI110" s="106"/>
      <c r="TAJ110" s="106"/>
      <c r="TAK110" s="106"/>
      <c r="TAL110" s="106"/>
      <c r="TAM110" s="106"/>
      <c r="TAN110" s="106"/>
      <c r="TAO110" s="106"/>
      <c r="TAP110" s="106"/>
      <c r="TAQ110" s="106"/>
      <c r="TAR110" s="106"/>
      <c r="TAS110" s="106"/>
      <c r="TAT110" s="106"/>
      <c r="TAU110" s="106"/>
      <c r="TAV110" s="106"/>
      <c r="TAW110" s="106"/>
      <c r="TAX110" s="106"/>
      <c r="TAY110" s="106"/>
      <c r="TAZ110" s="106"/>
      <c r="TBA110" s="106"/>
      <c r="TBB110" s="106"/>
      <c r="TBC110" s="106"/>
      <c r="TBD110" s="106"/>
      <c r="TBE110" s="106"/>
      <c r="TBF110" s="106"/>
      <c r="TBG110" s="106"/>
      <c r="TBH110" s="106"/>
      <c r="TBI110" s="106"/>
      <c r="TBJ110" s="106"/>
      <c r="TBK110" s="106"/>
      <c r="TBL110" s="106"/>
      <c r="TBM110" s="106"/>
      <c r="TBN110" s="106"/>
      <c r="TBO110" s="106"/>
      <c r="TBP110" s="106"/>
      <c r="TBQ110" s="106"/>
      <c r="TBR110" s="106"/>
      <c r="TBS110" s="106"/>
      <c r="TBT110" s="106"/>
      <c r="TBU110" s="106"/>
      <c r="TBV110" s="106"/>
      <c r="TBW110" s="106"/>
      <c r="TBX110" s="106"/>
      <c r="TBY110" s="106"/>
      <c r="TBZ110" s="106"/>
      <c r="TCA110" s="106"/>
      <c r="TCB110" s="106"/>
      <c r="TCC110" s="106"/>
      <c r="TCD110" s="106"/>
      <c r="TCE110" s="106"/>
      <c r="TCF110" s="106"/>
      <c r="TCG110" s="106"/>
      <c r="TCH110" s="106"/>
      <c r="TCI110" s="106"/>
      <c r="TCJ110" s="106"/>
      <c r="TCK110" s="106"/>
      <c r="TCL110" s="106"/>
      <c r="TCM110" s="106"/>
      <c r="TCN110" s="106"/>
      <c r="TCO110" s="106"/>
      <c r="TCP110" s="106"/>
      <c r="TCQ110" s="106"/>
      <c r="TCR110" s="106"/>
      <c r="TCS110" s="106"/>
      <c r="TCT110" s="106"/>
      <c r="TCU110" s="106"/>
      <c r="TCV110" s="106"/>
      <c r="TCW110" s="106"/>
      <c r="TCX110" s="106"/>
      <c r="TCY110" s="106"/>
      <c r="TCZ110" s="106"/>
      <c r="TDA110" s="106"/>
      <c r="TDB110" s="106"/>
      <c r="TDC110" s="106"/>
      <c r="TDD110" s="106"/>
      <c r="TDE110" s="106"/>
      <c r="TDF110" s="106"/>
      <c r="TDG110" s="106"/>
      <c r="TDH110" s="106"/>
      <c r="TDI110" s="106"/>
      <c r="TDJ110" s="106"/>
      <c r="TDK110" s="106"/>
      <c r="TDL110" s="106"/>
      <c r="TDM110" s="106"/>
      <c r="TDN110" s="106"/>
      <c r="TDO110" s="106"/>
      <c r="TDP110" s="106"/>
      <c r="TDQ110" s="106"/>
      <c r="TDR110" s="106"/>
      <c r="TDS110" s="106"/>
      <c r="TDT110" s="106"/>
      <c r="TDU110" s="106"/>
      <c r="TDV110" s="106"/>
      <c r="TDW110" s="106"/>
      <c r="TDX110" s="106"/>
      <c r="TDY110" s="106"/>
      <c r="TDZ110" s="106"/>
      <c r="TEA110" s="106"/>
      <c r="TEB110" s="106"/>
      <c r="TEC110" s="106"/>
      <c r="TED110" s="106"/>
      <c r="TEE110" s="106"/>
      <c r="TEF110" s="106"/>
      <c r="TEG110" s="106"/>
      <c r="TEH110" s="106"/>
      <c r="TEI110" s="106"/>
      <c r="TEJ110" s="106"/>
      <c r="TEK110" s="106"/>
      <c r="TEL110" s="106"/>
      <c r="TEM110" s="106"/>
      <c r="TEN110" s="106"/>
      <c r="TEO110" s="106"/>
      <c r="TEP110" s="106"/>
      <c r="TEQ110" s="106"/>
      <c r="TER110" s="106"/>
      <c r="TES110" s="106"/>
      <c r="TET110" s="106"/>
      <c r="TEU110" s="106"/>
      <c r="TEV110" s="106"/>
      <c r="TEW110" s="106"/>
      <c r="TEX110" s="106"/>
      <c r="TEY110" s="106"/>
      <c r="TEZ110" s="106"/>
      <c r="TFA110" s="106"/>
      <c r="TFB110" s="106"/>
      <c r="TFC110" s="106"/>
      <c r="TFD110" s="106"/>
      <c r="TFE110" s="106"/>
      <c r="TFF110" s="106"/>
      <c r="TFG110" s="106"/>
      <c r="TFH110" s="106"/>
      <c r="TFI110" s="106"/>
      <c r="TFJ110" s="106"/>
      <c r="TFK110" s="106"/>
      <c r="TFL110" s="106"/>
      <c r="TFM110" s="106"/>
      <c r="TFN110" s="106"/>
      <c r="TFO110" s="106"/>
      <c r="TFP110" s="106"/>
      <c r="TFQ110" s="106"/>
      <c r="TFR110" s="106"/>
      <c r="TFS110" s="106"/>
      <c r="TFT110" s="106"/>
      <c r="TFU110" s="106"/>
      <c r="TFV110" s="106"/>
      <c r="TFW110" s="106"/>
      <c r="TFX110" s="106"/>
      <c r="TFY110" s="106"/>
      <c r="TFZ110" s="106"/>
      <c r="TGA110" s="106"/>
      <c r="TGB110" s="106"/>
      <c r="TGC110" s="106"/>
      <c r="TGD110" s="106"/>
      <c r="TGE110" s="106"/>
      <c r="TGF110" s="106"/>
      <c r="TGG110" s="106"/>
      <c r="TGH110" s="106"/>
      <c r="TGI110" s="106"/>
      <c r="TGJ110" s="106"/>
      <c r="TGK110" s="106"/>
      <c r="TGL110" s="106"/>
      <c r="TGM110" s="106"/>
      <c r="TGN110" s="106"/>
      <c r="TGO110" s="106"/>
      <c r="TGP110" s="106"/>
      <c r="TGQ110" s="106"/>
      <c r="TGR110" s="106"/>
      <c r="TGS110" s="106"/>
      <c r="TGT110" s="106"/>
      <c r="TGU110" s="106"/>
      <c r="TGV110" s="106"/>
      <c r="TGW110" s="106"/>
      <c r="TGX110" s="106"/>
      <c r="TGY110" s="106"/>
      <c r="TGZ110" s="106"/>
      <c r="THA110" s="106"/>
      <c r="THB110" s="106"/>
      <c r="THC110" s="106"/>
      <c r="THD110" s="106"/>
      <c r="THE110" s="106"/>
      <c r="THF110" s="106"/>
      <c r="THG110" s="106"/>
      <c r="THH110" s="106"/>
      <c r="THI110" s="106"/>
      <c r="THJ110" s="106"/>
      <c r="THK110" s="106"/>
      <c r="THL110" s="106"/>
      <c r="THM110" s="106"/>
      <c r="THN110" s="106"/>
      <c r="THO110" s="106"/>
      <c r="THP110" s="106"/>
      <c r="THQ110" s="106"/>
      <c r="THR110" s="106"/>
      <c r="THS110" s="106"/>
      <c r="THT110" s="106"/>
      <c r="THU110" s="106"/>
      <c r="THV110" s="106"/>
      <c r="THW110" s="106"/>
      <c r="THX110" s="106"/>
      <c r="THY110" s="106"/>
      <c r="THZ110" s="106"/>
      <c r="TIA110" s="106"/>
      <c r="TIB110" s="106"/>
      <c r="TIC110" s="106"/>
      <c r="TID110" s="106"/>
      <c r="TIE110" s="106"/>
      <c r="TIF110" s="106"/>
      <c r="TIG110" s="106"/>
      <c r="TIH110" s="106"/>
      <c r="TII110" s="106"/>
      <c r="TIJ110" s="106"/>
      <c r="TIK110" s="106"/>
      <c r="TIL110" s="106"/>
      <c r="TIM110" s="106"/>
      <c r="TIN110" s="106"/>
      <c r="TIO110" s="106"/>
      <c r="TIP110" s="106"/>
      <c r="TIQ110" s="106"/>
      <c r="TIR110" s="106"/>
      <c r="TIS110" s="106"/>
      <c r="TIT110" s="106"/>
      <c r="TIU110" s="106"/>
      <c r="TIV110" s="106"/>
      <c r="TIW110" s="106"/>
      <c r="TIX110" s="106"/>
      <c r="TIY110" s="106"/>
      <c r="TIZ110" s="106"/>
      <c r="TJA110" s="106"/>
      <c r="TJB110" s="106"/>
      <c r="TJC110" s="106"/>
      <c r="TJD110" s="106"/>
      <c r="TJE110" s="106"/>
      <c r="TJF110" s="106"/>
      <c r="TJG110" s="106"/>
      <c r="TJH110" s="106"/>
      <c r="TJI110" s="106"/>
      <c r="TJJ110" s="106"/>
      <c r="TJK110" s="106"/>
      <c r="TJL110" s="106"/>
      <c r="TJM110" s="106"/>
      <c r="TJN110" s="106"/>
      <c r="TJO110" s="106"/>
      <c r="TJP110" s="106"/>
      <c r="TJQ110" s="106"/>
      <c r="TJR110" s="106"/>
      <c r="TJS110" s="106"/>
      <c r="TJT110" s="106"/>
      <c r="TJU110" s="106"/>
      <c r="TJV110" s="106"/>
      <c r="TJW110" s="106"/>
      <c r="TJX110" s="106"/>
      <c r="TJY110" s="106"/>
      <c r="TJZ110" s="106"/>
      <c r="TKA110" s="106"/>
      <c r="TKB110" s="106"/>
      <c r="TKC110" s="106"/>
      <c r="TKD110" s="106"/>
      <c r="TKE110" s="106"/>
      <c r="TKF110" s="106"/>
      <c r="TKG110" s="106"/>
      <c r="TKH110" s="106"/>
      <c r="TKI110" s="106"/>
      <c r="TKJ110" s="106"/>
      <c r="TKK110" s="106"/>
      <c r="TKL110" s="106"/>
      <c r="TKM110" s="106"/>
      <c r="TKN110" s="106"/>
      <c r="TKO110" s="106"/>
      <c r="TKP110" s="106"/>
      <c r="TKQ110" s="106"/>
      <c r="TKR110" s="106"/>
      <c r="TKS110" s="106"/>
      <c r="TKT110" s="106"/>
      <c r="TKU110" s="106"/>
      <c r="TKV110" s="106"/>
      <c r="TKW110" s="106"/>
      <c r="TKX110" s="106"/>
      <c r="TKY110" s="106"/>
      <c r="TKZ110" s="106"/>
      <c r="TLA110" s="106"/>
      <c r="TLB110" s="106"/>
      <c r="TLC110" s="106"/>
      <c r="TLD110" s="106"/>
      <c r="TLE110" s="106"/>
      <c r="TLF110" s="106"/>
      <c r="TLG110" s="106"/>
      <c r="TLH110" s="106"/>
      <c r="TLI110" s="106"/>
      <c r="TLJ110" s="106"/>
      <c r="TLK110" s="106"/>
      <c r="TLL110" s="106"/>
      <c r="TLM110" s="106"/>
      <c r="TLN110" s="106"/>
      <c r="TLO110" s="106"/>
      <c r="TLP110" s="106"/>
      <c r="TLQ110" s="106"/>
      <c r="TLR110" s="106"/>
      <c r="TLS110" s="106"/>
      <c r="TLT110" s="106"/>
      <c r="TLU110" s="106"/>
      <c r="TLV110" s="106"/>
      <c r="TLW110" s="106"/>
      <c r="TLX110" s="106"/>
      <c r="TLY110" s="106"/>
      <c r="TLZ110" s="106"/>
      <c r="TMA110" s="106"/>
      <c r="TMB110" s="106"/>
      <c r="TMC110" s="106"/>
      <c r="TMD110" s="106"/>
      <c r="TME110" s="106"/>
      <c r="TMF110" s="106"/>
      <c r="TMG110" s="106"/>
      <c r="TMH110" s="106"/>
      <c r="TMI110" s="106"/>
      <c r="TMJ110" s="106"/>
      <c r="TMK110" s="106"/>
      <c r="TML110" s="106"/>
      <c r="TMM110" s="106"/>
      <c r="TMN110" s="106"/>
      <c r="TMO110" s="106"/>
      <c r="TMP110" s="106"/>
      <c r="TMQ110" s="106"/>
      <c r="TMR110" s="106"/>
      <c r="TMS110" s="106"/>
      <c r="TMT110" s="106"/>
      <c r="TMU110" s="106"/>
      <c r="TMV110" s="106"/>
      <c r="TMW110" s="106"/>
      <c r="TMX110" s="106"/>
      <c r="TMY110" s="106"/>
      <c r="TMZ110" s="106"/>
      <c r="TNA110" s="106"/>
      <c r="TNB110" s="106"/>
      <c r="TNC110" s="106"/>
      <c r="TND110" s="106"/>
      <c r="TNE110" s="106"/>
      <c r="TNF110" s="106"/>
      <c r="TNG110" s="106"/>
      <c r="TNH110" s="106"/>
      <c r="TNI110" s="106"/>
      <c r="TNJ110" s="106"/>
      <c r="TNK110" s="106"/>
      <c r="TNL110" s="106"/>
      <c r="TNM110" s="106"/>
      <c r="TNN110" s="106"/>
      <c r="TNO110" s="106"/>
      <c r="TNP110" s="106"/>
      <c r="TNQ110" s="106"/>
      <c r="TNR110" s="106"/>
      <c r="TNS110" s="106"/>
      <c r="TNT110" s="106"/>
      <c r="TNU110" s="106"/>
      <c r="TNV110" s="106"/>
      <c r="TNW110" s="106"/>
      <c r="TNX110" s="106"/>
      <c r="TNY110" s="106"/>
      <c r="TNZ110" s="106"/>
      <c r="TOA110" s="106"/>
      <c r="TOB110" s="106"/>
      <c r="TOC110" s="106"/>
      <c r="TOD110" s="106"/>
      <c r="TOE110" s="106"/>
      <c r="TOF110" s="106"/>
      <c r="TOG110" s="106"/>
      <c r="TOH110" s="106"/>
      <c r="TOI110" s="106"/>
      <c r="TOJ110" s="106"/>
      <c r="TOK110" s="106"/>
      <c r="TOL110" s="106"/>
      <c r="TOM110" s="106"/>
      <c r="TON110" s="106"/>
      <c r="TOO110" s="106"/>
      <c r="TOP110" s="106"/>
      <c r="TOQ110" s="106"/>
      <c r="TOR110" s="106"/>
      <c r="TOS110" s="106"/>
      <c r="TOT110" s="106"/>
      <c r="TOU110" s="106"/>
      <c r="TOV110" s="106"/>
      <c r="TOW110" s="106"/>
      <c r="TOX110" s="106"/>
      <c r="TOY110" s="106"/>
      <c r="TOZ110" s="106"/>
      <c r="TPA110" s="106"/>
      <c r="TPB110" s="106"/>
      <c r="TPC110" s="106"/>
      <c r="TPD110" s="106"/>
      <c r="TPE110" s="106"/>
      <c r="TPF110" s="106"/>
      <c r="TPG110" s="106"/>
      <c r="TPH110" s="106"/>
      <c r="TPI110" s="106"/>
      <c r="TPJ110" s="106"/>
      <c r="TPK110" s="106"/>
      <c r="TPL110" s="106"/>
      <c r="TPM110" s="106"/>
      <c r="TPN110" s="106"/>
      <c r="TPO110" s="106"/>
      <c r="TPP110" s="106"/>
      <c r="TPQ110" s="106"/>
      <c r="TPR110" s="106"/>
      <c r="TPS110" s="106"/>
      <c r="TPT110" s="106"/>
      <c r="TPU110" s="106"/>
      <c r="TPV110" s="106"/>
      <c r="TPW110" s="106"/>
      <c r="TPX110" s="106"/>
      <c r="TPY110" s="106"/>
      <c r="TPZ110" s="106"/>
      <c r="TQA110" s="106"/>
      <c r="TQB110" s="106"/>
      <c r="TQC110" s="106"/>
      <c r="TQD110" s="106"/>
      <c r="TQE110" s="106"/>
      <c r="TQF110" s="106"/>
      <c r="TQG110" s="106"/>
      <c r="TQH110" s="106"/>
      <c r="TQI110" s="106"/>
      <c r="TQJ110" s="106"/>
      <c r="TQK110" s="106"/>
      <c r="TQL110" s="106"/>
      <c r="TQM110" s="106"/>
      <c r="TQN110" s="106"/>
      <c r="TQO110" s="106"/>
      <c r="TQP110" s="106"/>
      <c r="TQQ110" s="106"/>
      <c r="TQR110" s="106"/>
      <c r="TQS110" s="106"/>
      <c r="TQT110" s="106"/>
      <c r="TQU110" s="106"/>
      <c r="TQV110" s="106"/>
      <c r="TQW110" s="106"/>
      <c r="TQX110" s="106"/>
      <c r="TQY110" s="106"/>
      <c r="TQZ110" s="106"/>
      <c r="TRA110" s="106"/>
      <c r="TRB110" s="106"/>
      <c r="TRC110" s="106"/>
      <c r="TRD110" s="106"/>
      <c r="TRE110" s="106"/>
      <c r="TRF110" s="106"/>
      <c r="TRG110" s="106"/>
      <c r="TRH110" s="106"/>
      <c r="TRI110" s="106"/>
      <c r="TRJ110" s="106"/>
      <c r="TRK110" s="106"/>
      <c r="TRL110" s="106"/>
      <c r="TRM110" s="106"/>
      <c r="TRN110" s="106"/>
      <c r="TRO110" s="106"/>
      <c r="TRP110" s="106"/>
      <c r="TRQ110" s="106"/>
      <c r="TRR110" s="106"/>
      <c r="TRS110" s="106"/>
      <c r="TRT110" s="106"/>
      <c r="TRU110" s="106"/>
      <c r="TRV110" s="106"/>
      <c r="TRW110" s="106"/>
      <c r="TRX110" s="106"/>
      <c r="TRY110" s="106"/>
      <c r="TRZ110" s="106"/>
      <c r="TSA110" s="106"/>
      <c r="TSB110" s="106"/>
      <c r="TSC110" s="106"/>
      <c r="TSD110" s="106"/>
      <c r="TSE110" s="106"/>
      <c r="TSF110" s="106"/>
      <c r="TSG110" s="106"/>
      <c r="TSH110" s="106"/>
      <c r="TSI110" s="106"/>
      <c r="TSJ110" s="106"/>
      <c r="TSK110" s="106"/>
      <c r="TSL110" s="106"/>
      <c r="TSM110" s="106"/>
      <c r="TSN110" s="106"/>
      <c r="TSO110" s="106"/>
      <c r="TSP110" s="106"/>
      <c r="TSQ110" s="106"/>
      <c r="TSR110" s="106"/>
      <c r="TSS110" s="106"/>
      <c r="TST110" s="106"/>
      <c r="TSU110" s="106"/>
      <c r="TSV110" s="106"/>
      <c r="TSW110" s="106"/>
      <c r="TSX110" s="106"/>
      <c r="TSY110" s="106"/>
      <c r="TSZ110" s="106"/>
      <c r="TTA110" s="106"/>
      <c r="TTB110" s="106"/>
      <c r="TTC110" s="106"/>
      <c r="TTD110" s="106"/>
      <c r="TTE110" s="106"/>
      <c r="TTF110" s="106"/>
      <c r="TTG110" s="106"/>
      <c r="TTH110" s="106"/>
      <c r="TTI110" s="106"/>
      <c r="TTJ110" s="106"/>
      <c r="TTK110" s="106"/>
      <c r="TTL110" s="106"/>
      <c r="TTM110" s="106"/>
      <c r="TTN110" s="106"/>
      <c r="TTO110" s="106"/>
      <c r="TTP110" s="106"/>
      <c r="TTQ110" s="106"/>
      <c r="TTR110" s="106"/>
      <c r="TTS110" s="106"/>
      <c r="TTT110" s="106"/>
      <c r="TTU110" s="106"/>
      <c r="TTV110" s="106"/>
      <c r="TTW110" s="106"/>
      <c r="TTX110" s="106"/>
      <c r="TTY110" s="106"/>
      <c r="TTZ110" s="106"/>
      <c r="TUA110" s="106"/>
      <c r="TUB110" s="106"/>
      <c r="TUC110" s="106"/>
      <c r="TUD110" s="106"/>
      <c r="TUE110" s="106"/>
      <c r="TUF110" s="106"/>
      <c r="TUG110" s="106"/>
      <c r="TUH110" s="106"/>
      <c r="TUI110" s="106"/>
      <c r="TUJ110" s="106"/>
      <c r="TUK110" s="106"/>
      <c r="TUL110" s="106"/>
      <c r="TUM110" s="106"/>
      <c r="TUN110" s="106"/>
      <c r="TUO110" s="106"/>
      <c r="TUP110" s="106"/>
      <c r="TUQ110" s="106"/>
      <c r="TUR110" s="106"/>
      <c r="TUS110" s="106"/>
      <c r="TUT110" s="106"/>
      <c r="TUU110" s="106"/>
      <c r="TUV110" s="106"/>
      <c r="TUW110" s="106"/>
      <c r="TUX110" s="106"/>
      <c r="TUY110" s="106"/>
      <c r="TUZ110" s="106"/>
      <c r="TVA110" s="106"/>
      <c r="TVB110" s="106"/>
      <c r="TVC110" s="106"/>
      <c r="TVD110" s="106"/>
      <c r="TVE110" s="106"/>
      <c r="TVF110" s="106"/>
      <c r="TVG110" s="106"/>
      <c r="TVH110" s="106"/>
      <c r="TVI110" s="106"/>
      <c r="TVJ110" s="106"/>
      <c r="TVK110" s="106"/>
      <c r="TVL110" s="106"/>
      <c r="TVM110" s="106"/>
      <c r="TVN110" s="106"/>
      <c r="TVO110" s="106"/>
      <c r="TVP110" s="106"/>
      <c r="TVQ110" s="106"/>
      <c r="TVR110" s="106"/>
      <c r="TVS110" s="106"/>
      <c r="TVT110" s="106"/>
      <c r="TVU110" s="106"/>
      <c r="TVV110" s="106"/>
      <c r="TVW110" s="106"/>
      <c r="TVX110" s="106"/>
      <c r="TVY110" s="106"/>
      <c r="TVZ110" s="106"/>
      <c r="TWA110" s="106"/>
      <c r="TWB110" s="106"/>
      <c r="TWC110" s="106"/>
      <c r="TWD110" s="106"/>
      <c r="TWE110" s="106"/>
      <c r="TWF110" s="106"/>
      <c r="TWG110" s="106"/>
      <c r="TWH110" s="106"/>
      <c r="TWI110" s="106"/>
      <c r="TWJ110" s="106"/>
      <c r="TWK110" s="106"/>
      <c r="TWL110" s="106"/>
      <c r="TWM110" s="106"/>
      <c r="TWN110" s="106"/>
      <c r="TWO110" s="106"/>
      <c r="TWP110" s="106"/>
      <c r="TWQ110" s="106"/>
      <c r="TWR110" s="106"/>
      <c r="TWS110" s="106"/>
      <c r="TWT110" s="106"/>
      <c r="TWU110" s="106"/>
      <c r="TWV110" s="106"/>
      <c r="TWW110" s="106"/>
      <c r="TWX110" s="106"/>
      <c r="TWY110" s="106"/>
      <c r="TWZ110" s="106"/>
      <c r="TXA110" s="106"/>
      <c r="TXB110" s="106"/>
      <c r="TXC110" s="106"/>
      <c r="TXD110" s="106"/>
      <c r="TXE110" s="106"/>
      <c r="TXF110" s="106"/>
      <c r="TXG110" s="106"/>
      <c r="TXH110" s="106"/>
      <c r="TXI110" s="106"/>
      <c r="TXJ110" s="106"/>
      <c r="TXK110" s="106"/>
      <c r="TXL110" s="106"/>
      <c r="TXM110" s="106"/>
      <c r="TXN110" s="106"/>
      <c r="TXO110" s="106"/>
      <c r="TXP110" s="106"/>
      <c r="TXQ110" s="106"/>
      <c r="TXR110" s="106"/>
      <c r="TXS110" s="106"/>
      <c r="TXT110" s="106"/>
      <c r="TXU110" s="106"/>
      <c r="TXV110" s="106"/>
      <c r="TXW110" s="106"/>
      <c r="TXX110" s="106"/>
      <c r="TXY110" s="106"/>
      <c r="TXZ110" s="106"/>
      <c r="TYA110" s="106"/>
      <c r="TYB110" s="106"/>
      <c r="TYC110" s="106"/>
      <c r="TYD110" s="106"/>
      <c r="TYE110" s="106"/>
      <c r="TYF110" s="106"/>
      <c r="TYG110" s="106"/>
      <c r="TYH110" s="106"/>
      <c r="TYI110" s="106"/>
      <c r="TYJ110" s="106"/>
      <c r="TYK110" s="106"/>
      <c r="TYL110" s="106"/>
      <c r="TYM110" s="106"/>
      <c r="TYN110" s="106"/>
      <c r="TYO110" s="106"/>
      <c r="TYP110" s="106"/>
      <c r="TYQ110" s="106"/>
      <c r="TYR110" s="106"/>
      <c r="TYS110" s="106"/>
      <c r="TYT110" s="106"/>
      <c r="TYU110" s="106"/>
      <c r="TYV110" s="106"/>
      <c r="TYW110" s="106"/>
      <c r="TYX110" s="106"/>
      <c r="TYY110" s="106"/>
      <c r="TYZ110" s="106"/>
      <c r="TZA110" s="106"/>
      <c r="TZB110" s="106"/>
      <c r="TZC110" s="106"/>
      <c r="TZD110" s="106"/>
      <c r="TZE110" s="106"/>
      <c r="TZF110" s="106"/>
      <c r="TZG110" s="106"/>
      <c r="TZH110" s="106"/>
      <c r="TZI110" s="106"/>
      <c r="TZJ110" s="106"/>
      <c r="TZK110" s="106"/>
      <c r="TZL110" s="106"/>
      <c r="TZM110" s="106"/>
      <c r="TZN110" s="106"/>
      <c r="TZO110" s="106"/>
      <c r="TZP110" s="106"/>
      <c r="TZQ110" s="106"/>
      <c r="TZR110" s="106"/>
      <c r="TZS110" s="106"/>
      <c r="TZT110" s="106"/>
      <c r="TZU110" s="106"/>
      <c r="TZV110" s="106"/>
      <c r="TZW110" s="106"/>
      <c r="TZX110" s="106"/>
      <c r="TZY110" s="106"/>
      <c r="TZZ110" s="106"/>
      <c r="UAA110" s="106"/>
      <c r="UAB110" s="106"/>
      <c r="UAC110" s="106"/>
      <c r="UAD110" s="106"/>
      <c r="UAE110" s="106"/>
      <c r="UAF110" s="106"/>
      <c r="UAG110" s="106"/>
      <c r="UAH110" s="106"/>
      <c r="UAI110" s="106"/>
      <c r="UAJ110" s="106"/>
      <c r="UAK110" s="106"/>
      <c r="UAL110" s="106"/>
      <c r="UAM110" s="106"/>
      <c r="UAN110" s="106"/>
      <c r="UAO110" s="106"/>
      <c r="UAP110" s="106"/>
      <c r="UAQ110" s="106"/>
      <c r="UAR110" s="106"/>
      <c r="UAS110" s="106"/>
      <c r="UAT110" s="106"/>
      <c r="UAU110" s="106"/>
      <c r="UAV110" s="106"/>
      <c r="UAW110" s="106"/>
      <c r="UAX110" s="106"/>
      <c r="UAY110" s="106"/>
      <c r="UAZ110" s="106"/>
      <c r="UBA110" s="106"/>
      <c r="UBB110" s="106"/>
      <c r="UBC110" s="106"/>
      <c r="UBD110" s="106"/>
      <c r="UBE110" s="106"/>
      <c r="UBF110" s="106"/>
      <c r="UBG110" s="106"/>
      <c r="UBH110" s="106"/>
      <c r="UBI110" s="106"/>
      <c r="UBJ110" s="106"/>
      <c r="UBK110" s="106"/>
      <c r="UBL110" s="106"/>
      <c r="UBM110" s="106"/>
      <c r="UBN110" s="106"/>
      <c r="UBO110" s="106"/>
      <c r="UBP110" s="106"/>
      <c r="UBQ110" s="106"/>
      <c r="UBR110" s="106"/>
      <c r="UBS110" s="106"/>
      <c r="UBT110" s="106"/>
      <c r="UBU110" s="106"/>
      <c r="UBV110" s="106"/>
      <c r="UBW110" s="106"/>
      <c r="UBX110" s="106"/>
      <c r="UBY110" s="106"/>
      <c r="UBZ110" s="106"/>
      <c r="UCA110" s="106"/>
      <c r="UCB110" s="106"/>
      <c r="UCC110" s="106"/>
      <c r="UCD110" s="106"/>
      <c r="UCE110" s="106"/>
      <c r="UCF110" s="106"/>
      <c r="UCG110" s="106"/>
      <c r="UCH110" s="106"/>
      <c r="UCI110" s="106"/>
      <c r="UCJ110" s="106"/>
      <c r="UCK110" s="106"/>
      <c r="UCL110" s="106"/>
      <c r="UCM110" s="106"/>
      <c r="UCN110" s="106"/>
      <c r="UCO110" s="106"/>
      <c r="UCP110" s="106"/>
      <c r="UCQ110" s="106"/>
      <c r="UCR110" s="106"/>
      <c r="UCS110" s="106"/>
      <c r="UCT110" s="106"/>
      <c r="UCU110" s="106"/>
      <c r="UCV110" s="106"/>
      <c r="UCW110" s="106"/>
      <c r="UCX110" s="106"/>
      <c r="UCY110" s="106"/>
      <c r="UCZ110" s="106"/>
      <c r="UDA110" s="106"/>
      <c r="UDB110" s="106"/>
      <c r="UDC110" s="106"/>
      <c r="UDD110" s="106"/>
      <c r="UDE110" s="106"/>
      <c r="UDF110" s="106"/>
      <c r="UDG110" s="106"/>
      <c r="UDH110" s="106"/>
      <c r="UDI110" s="106"/>
      <c r="UDJ110" s="106"/>
      <c r="UDK110" s="106"/>
      <c r="UDL110" s="106"/>
      <c r="UDM110" s="106"/>
      <c r="UDN110" s="106"/>
      <c r="UDO110" s="106"/>
      <c r="UDP110" s="106"/>
      <c r="UDQ110" s="106"/>
      <c r="UDR110" s="106"/>
      <c r="UDS110" s="106"/>
      <c r="UDT110" s="106"/>
      <c r="UDU110" s="106"/>
      <c r="UDV110" s="106"/>
      <c r="UDW110" s="106"/>
      <c r="UDX110" s="106"/>
      <c r="UDY110" s="106"/>
      <c r="UDZ110" s="106"/>
      <c r="UEA110" s="106"/>
      <c r="UEB110" s="106"/>
      <c r="UEC110" s="106"/>
      <c r="UED110" s="106"/>
      <c r="UEE110" s="106"/>
      <c r="UEF110" s="106"/>
      <c r="UEG110" s="106"/>
      <c r="UEH110" s="106"/>
      <c r="UEI110" s="106"/>
      <c r="UEJ110" s="106"/>
      <c r="UEK110" s="106"/>
      <c r="UEL110" s="106"/>
      <c r="UEM110" s="106"/>
      <c r="UEN110" s="106"/>
      <c r="UEO110" s="106"/>
      <c r="UEP110" s="106"/>
      <c r="UEQ110" s="106"/>
      <c r="UER110" s="106"/>
      <c r="UES110" s="106"/>
      <c r="UET110" s="106"/>
      <c r="UEU110" s="106"/>
      <c r="UEV110" s="106"/>
      <c r="UEW110" s="106"/>
      <c r="UEX110" s="106"/>
      <c r="UEY110" s="106"/>
      <c r="UEZ110" s="106"/>
      <c r="UFA110" s="106"/>
      <c r="UFB110" s="106"/>
      <c r="UFC110" s="106"/>
      <c r="UFD110" s="106"/>
      <c r="UFE110" s="106"/>
      <c r="UFF110" s="106"/>
      <c r="UFG110" s="106"/>
      <c r="UFH110" s="106"/>
      <c r="UFI110" s="106"/>
      <c r="UFJ110" s="106"/>
      <c r="UFK110" s="106"/>
      <c r="UFL110" s="106"/>
      <c r="UFM110" s="106"/>
      <c r="UFN110" s="106"/>
      <c r="UFO110" s="106"/>
      <c r="UFP110" s="106"/>
      <c r="UFQ110" s="106"/>
      <c r="UFR110" s="106"/>
      <c r="UFS110" s="106"/>
      <c r="UFT110" s="106"/>
      <c r="UFU110" s="106"/>
      <c r="UFV110" s="106"/>
      <c r="UFW110" s="106"/>
      <c r="UFX110" s="106"/>
      <c r="UFY110" s="106"/>
      <c r="UFZ110" s="106"/>
      <c r="UGA110" s="106"/>
      <c r="UGB110" s="106"/>
      <c r="UGC110" s="106"/>
      <c r="UGD110" s="106"/>
      <c r="UGE110" s="106"/>
      <c r="UGF110" s="106"/>
      <c r="UGG110" s="106"/>
      <c r="UGH110" s="106"/>
      <c r="UGI110" s="106"/>
      <c r="UGJ110" s="106"/>
      <c r="UGK110" s="106"/>
      <c r="UGL110" s="106"/>
      <c r="UGM110" s="106"/>
      <c r="UGN110" s="106"/>
      <c r="UGO110" s="106"/>
      <c r="UGP110" s="106"/>
      <c r="UGQ110" s="106"/>
      <c r="UGR110" s="106"/>
      <c r="UGS110" s="106"/>
      <c r="UGT110" s="106"/>
      <c r="UGU110" s="106"/>
      <c r="UGV110" s="106"/>
      <c r="UGW110" s="106"/>
      <c r="UGX110" s="106"/>
      <c r="UGY110" s="106"/>
      <c r="UGZ110" s="106"/>
      <c r="UHA110" s="106"/>
      <c r="UHB110" s="106"/>
      <c r="UHC110" s="106"/>
      <c r="UHD110" s="106"/>
      <c r="UHE110" s="106"/>
      <c r="UHF110" s="106"/>
      <c r="UHG110" s="106"/>
      <c r="UHH110" s="106"/>
      <c r="UHI110" s="106"/>
      <c r="UHJ110" s="106"/>
      <c r="UHK110" s="106"/>
      <c r="UHL110" s="106"/>
      <c r="UHM110" s="106"/>
      <c r="UHN110" s="106"/>
      <c r="UHO110" s="106"/>
      <c r="UHP110" s="106"/>
      <c r="UHQ110" s="106"/>
      <c r="UHR110" s="106"/>
      <c r="UHS110" s="106"/>
      <c r="UHT110" s="106"/>
      <c r="UHU110" s="106"/>
      <c r="UHV110" s="106"/>
      <c r="UHW110" s="106"/>
      <c r="UHX110" s="106"/>
      <c r="UHY110" s="106"/>
      <c r="UHZ110" s="106"/>
      <c r="UIA110" s="106"/>
      <c r="UIB110" s="106"/>
      <c r="UIC110" s="106"/>
      <c r="UID110" s="106"/>
      <c r="UIE110" s="106"/>
      <c r="UIF110" s="106"/>
      <c r="UIG110" s="106"/>
      <c r="UIH110" s="106"/>
      <c r="UII110" s="106"/>
      <c r="UIJ110" s="106"/>
      <c r="UIK110" s="106"/>
      <c r="UIL110" s="106"/>
      <c r="UIM110" s="106"/>
      <c r="UIN110" s="106"/>
      <c r="UIO110" s="106"/>
      <c r="UIP110" s="106"/>
      <c r="UIQ110" s="106"/>
      <c r="UIR110" s="106"/>
      <c r="UIS110" s="106"/>
      <c r="UIT110" s="106"/>
      <c r="UIU110" s="106"/>
      <c r="UIV110" s="106"/>
      <c r="UIW110" s="106"/>
      <c r="UIX110" s="106"/>
      <c r="UIY110" s="106"/>
      <c r="UIZ110" s="106"/>
      <c r="UJA110" s="106"/>
      <c r="UJB110" s="106"/>
      <c r="UJC110" s="106"/>
      <c r="UJD110" s="106"/>
      <c r="UJE110" s="106"/>
      <c r="UJF110" s="106"/>
      <c r="UJG110" s="106"/>
      <c r="UJH110" s="106"/>
      <c r="UJI110" s="106"/>
      <c r="UJJ110" s="106"/>
      <c r="UJK110" s="106"/>
      <c r="UJL110" s="106"/>
      <c r="UJM110" s="106"/>
      <c r="UJN110" s="106"/>
      <c r="UJO110" s="106"/>
      <c r="UJP110" s="106"/>
      <c r="UJQ110" s="106"/>
      <c r="UJR110" s="106"/>
      <c r="UJS110" s="106"/>
      <c r="UJT110" s="106"/>
      <c r="UJU110" s="106"/>
      <c r="UJV110" s="106"/>
      <c r="UJW110" s="106"/>
      <c r="UJX110" s="106"/>
      <c r="UJY110" s="106"/>
      <c r="UJZ110" s="106"/>
      <c r="UKA110" s="106"/>
      <c r="UKB110" s="106"/>
      <c r="UKC110" s="106"/>
      <c r="UKD110" s="106"/>
      <c r="UKE110" s="106"/>
      <c r="UKF110" s="106"/>
      <c r="UKG110" s="106"/>
      <c r="UKH110" s="106"/>
      <c r="UKI110" s="106"/>
      <c r="UKJ110" s="106"/>
      <c r="UKK110" s="106"/>
      <c r="UKL110" s="106"/>
      <c r="UKM110" s="106"/>
      <c r="UKN110" s="106"/>
      <c r="UKO110" s="106"/>
      <c r="UKP110" s="106"/>
      <c r="UKQ110" s="106"/>
      <c r="UKR110" s="106"/>
      <c r="UKS110" s="106"/>
      <c r="UKT110" s="106"/>
      <c r="UKU110" s="106"/>
      <c r="UKV110" s="106"/>
      <c r="UKW110" s="106"/>
      <c r="UKX110" s="106"/>
      <c r="UKY110" s="106"/>
      <c r="UKZ110" s="106"/>
      <c r="ULA110" s="106"/>
      <c r="ULB110" s="106"/>
      <c r="ULC110" s="106"/>
      <c r="ULD110" s="106"/>
      <c r="ULE110" s="106"/>
      <c r="ULF110" s="106"/>
      <c r="ULG110" s="106"/>
      <c r="ULH110" s="106"/>
      <c r="ULI110" s="106"/>
      <c r="ULJ110" s="106"/>
      <c r="ULK110" s="106"/>
      <c r="ULL110" s="106"/>
      <c r="ULM110" s="106"/>
      <c r="ULN110" s="106"/>
      <c r="ULO110" s="106"/>
      <c r="ULP110" s="106"/>
      <c r="ULQ110" s="106"/>
      <c r="ULR110" s="106"/>
      <c r="ULS110" s="106"/>
      <c r="ULT110" s="106"/>
      <c r="ULU110" s="106"/>
      <c r="ULV110" s="106"/>
      <c r="ULW110" s="106"/>
      <c r="ULX110" s="106"/>
      <c r="ULY110" s="106"/>
      <c r="ULZ110" s="106"/>
      <c r="UMA110" s="106"/>
      <c r="UMB110" s="106"/>
      <c r="UMC110" s="106"/>
      <c r="UMD110" s="106"/>
      <c r="UME110" s="106"/>
      <c r="UMF110" s="106"/>
      <c r="UMG110" s="106"/>
      <c r="UMH110" s="106"/>
      <c r="UMI110" s="106"/>
      <c r="UMJ110" s="106"/>
      <c r="UMK110" s="106"/>
      <c r="UML110" s="106"/>
      <c r="UMM110" s="106"/>
      <c r="UMN110" s="106"/>
      <c r="UMO110" s="106"/>
      <c r="UMP110" s="106"/>
      <c r="UMQ110" s="106"/>
      <c r="UMR110" s="106"/>
      <c r="UMS110" s="106"/>
      <c r="UMT110" s="106"/>
      <c r="UMU110" s="106"/>
      <c r="UMV110" s="106"/>
      <c r="UMW110" s="106"/>
      <c r="UMX110" s="106"/>
      <c r="UMY110" s="106"/>
      <c r="UMZ110" s="106"/>
      <c r="UNA110" s="106"/>
      <c r="UNB110" s="106"/>
      <c r="UNC110" s="106"/>
      <c r="UND110" s="106"/>
      <c r="UNE110" s="106"/>
      <c r="UNF110" s="106"/>
      <c r="UNG110" s="106"/>
      <c r="UNH110" s="106"/>
      <c r="UNI110" s="106"/>
      <c r="UNJ110" s="106"/>
      <c r="UNK110" s="106"/>
      <c r="UNL110" s="106"/>
      <c r="UNM110" s="106"/>
      <c r="UNN110" s="106"/>
      <c r="UNO110" s="106"/>
      <c r="UNP110" s="106"/>
      <c r="UNQ110" s="106"/>
      <c r="UNR110" s="106"/>
      <c r="UNS110" s="106"/>
      <c r="UNT110" s="106"/>
      <c r="UNU110" s="106"/>
      <c r="UNV110" s="106"/>
      <c r="UNW110" s="106"/>
      <c r="UNX110" s="106"/>
      <c r="UNY110" s="106"/>
      <c r="UNZ110" s="106"/>
      <c r="UOA110" s="106"/>
      <c r="UOB110" s="106"/>
      <c r="UOC110" s="106"/>
      <c r="UOD110" s="106"/>
      <c r="UOE110" s="106"/>
      <c r="UOF110" s="106"/>
      <c r="UOG110" s="106"/>
      <c r="UOH110" s="106"/>
      <c r="UOI110" s="106"/>
      <c r="UOJ110" s="106"/>
      <c r="UOK110" s="106"/>
      <c r="UOL110" s="106"/>
      <c r="UOM110" s="106"/>
      <c r="UON110" s="106"/>
      <c r="UOO110" s="106"/>
      <c r="UOP110" s="106"/>
      <c r="UOQ110" s="106"/>
      <c r="UOR110" s="106"/>
      <c r="UOS110" s="106"/>
      <c r="UOT110" s="106"/>
      <c r="UOU110" s="106"/>
      <c r="UOV110" s="106"/>
      <c r="UOW110" s="106"/>
      <c r="UOX110" s="106"/>
      <c r="UOY110" s="106"/>
      <c r="UOZ110" s="106"/>
      <c r="UPA110" s="106"/>
      <c r="UPB110" s="106"/>
      <c r="UPC110" s="106"/>
      <c r="UPD110" s="106"/>
      <c r="UPE110" s="106"/>
      <c r="UPF110" s="106"/>
      <c r="UPG110" s="106"/>
      <c r="UPH110" s="106"/>
      <c r="UPI110" s="106"/>
      <c r="UPJ110" s="106"/>
      <c r="UPK110" s="106"/>
      <c r="UPL110" s="106"/>
      <c r="UPM110" s="106"/>
      <c r="UPN110" s="106"/>
      <c r="UPO110" s="106"/>
      <c r="UPP110" s="106"/>
      <c r="UPQ110" s="106"/>
      <c r="UPR110" s="106"/>
      <c r="UPS110" s="106"/>
      <c r="UPT110" s="106"/>
      <c r="UPU110" s="106"/>
      <c r="UPV110" s="106"/>
      <c r="UPW110" s="106"/>
      <c r="UPX110" s="106"/>
      <c r="UPY110" s="106"/>
      <c r="UPZ110" s="106"/>
      <c r="UQA110" s="106"/>
      <c r="UQB110" s="106"/>
      <c r="UQC110" s="106"/>
      <c r="UQD110" s="106"/>
      <c r="UQE110" s="106"/>
      <c r="UQF110" s="106"/>
      <c r="UQG110" s="106"/>
      <c r="UQH110" s="106"/>
      <c r="UQI110" s="106"/>
      <c r="UQJ110" s="106"/>
      <c r="UQK110" s="106"/>
      <c r="UQL110" s="106"/>
      <c r="UQM110" s="106"/>
      <c r="UQN110" s="106"/>
      <c r="UQO110" s="106"/>
      <c r="UQP110" s="106"/>
      <c r="UQQ110" s="106"/>
      <c r="UQR110" s="106"/>
      <c r="UQS110" s="106"/>
      <c r="UQT110" s="106"/>
      <c r="UQU110" s="106"/>
      <c r="UQV110" s="106"/>
      <c r="UQW110" s="106"/>
      <c r="UQX110" s="106"/>
      <c r="UQY110" s="106"/>
      <c r="UQZ110" s="106"/>
      <c r="URA110" s="106"/>
      <c r="URB110" s="106"/>
      <c r="URC110" s="106"/>
      <c r="URD110" s="106"/>
      <c r="URE110" s="106"/>
      <c r="URF110" s="106"/>
      <c r="URG110" s="106"/>
      <c r="URH110" s="106"/>
      <c r="URI110" s="106"/>
      <c r="URJ110" s="106"/>
      <c r="URK110" s="106"/>
      <c r="URL110" s="106"/>
      <c r="URM110" s="106"/>
      <c r="URN110" s="106"/>
      <c r="URO110" s="106"/>
      <c r="URP110" s="106"/>
      <c r="URQ110" s="106"/>
      <c r="URR110" s="106"/>
      <c r="URS110" s="106"/>
      <c r="URT110" s="106"/>
      <c r="URU110" s="106"/>
      <c r="URV110" s="106"/>
      <c r="URW110" s="106"/>
      <c r="URX110" s="106"/>
      <c r="URY110" s="106"/>
      <c r="URZ110" s="106"/>
      <c r="USA110" s="106"/>
      <c r="USB110" s="106"/>
      <c r="USC110" s="106"/>
      <c r="USD110" s="106"/>
      <c r="USE110" s="106"/>
      <c r="USF110" s="106"/>
      <c r="USG110" s="106"/>
      <c r="USH110" s="106"/>
      <c r="USI110" s="106"/>
      <c r="USJ110" s="106"/>
      <c r="USK110" s="106"/>
      <c r="USL110" s="106"/>
      <c r="USM110" s="106"/>
      <c r="USN110" s="106"/>
      <c r="USO110" s="106"/>
      <c r="USP110" s="106"/>
      <c r="USQ110" s="106"/>
      <c r="USR110" s="106"/>
      <c r="USS110" s="106"/>
      <c r="UST110" s="106"/>
      <c r="USU110" s="106"/>
      <c r="USV110" s="106"/>
      <c r="USW110" s="106"/>
      <c r="USX110" s="106"/>
      <c r="USY110" s="106"/>
      <c r="USZ110" s="106"/>
      <c r="UTA110" s="106"/>
      <c r="UTB110" s="106"/>
      <c r="UTC110" s="106"/>
      <c r="UTD110" s="106"/>
      <c r="UTE110" s="106"/>
      <c r="UTF110" s="106"/>
      <c r="UTG110" s="106"/>
      <c r="UTH110" s="106"/>
      <c r="UTI110" s="106"/>
      <c r="UTJ110" s="106"/>
      <c r="UTK110" s="106"/>
      <c r="UTL110" s="106"/>
      <c r="UTM110" s="106"/>
      <c r="UTN110" s="106"/>
      <c r="UTO110" s="106"/>
      <c r="UTP110" s="106"/>
      <c r="UTQ110" s="106"/>
      <c r="UTR110" s="106"/>
      <c r="UTS110" s="106"/>
      <c r="UTT110" s="106"/>
      <c r="UTU110" s="106"/>
      <c r="UTV110" s="106"/>
      <c r="UTW110" s="106"/>
      <c r="UTX110" s="106"/>
      <c r="UTY110" s="106"/>
      <c r="UTZ110" s="106"/>
      <c r="UUA110" s="106"/>
      <c r="UUB110" s="106"/>
      <c r="UUC110" s="106"/>
      <c r="UUD110" s="106"/>
      <c r="UUE110" s="106"/>
      <c r="UUF110" s="106"/>
      <c r="UUG110" s="106"/>
      <c r="UUH110" s="106"/>
      <c r="UUI110" s="106"/>
      <c r="UUJ110" s="106"/>
      <c r="UUK110" s="106"/>
      <c r="UUL110" s="106"/>
      <c r="UUM110" s="106"/>
      <c r="UUN110" s="106"/>
      <c r="UUO110" s="106"/>
      <c r="UUP110" s="106"/>
      <c r="UUQ110" s="106"/>
      <c r="UUR110" s="106"/>
      <c r="UUS110" s="106"/>
      <c r="UUT110" s="106"/>
      <c r="UUU110" s="106"/>
      <c r="UUV110" s="106"/>
      <c r="UUW110" s="106"/>
      <c r="UUX110" s="106"/>
      <c r="UUY110" s="106"/>
      <c r="UUZ110" s="106"/>
      <c r="UVA110" s="106"/>
      <c r="UVB110" s="106"/>
      <c r="UVC110" s="106"/>
      <c r="UVD110" s="106"/>
      <c r="UVE110" s="106"/>
      <c r="UVF110" s="106"/>
      <c r="UVG110" s="106"/>
      <c r="UVH110" s="106"/>
      <c r="UVI110" s="106"/>
      <c r="UVJ110" s="106"/>
      <c r="UVK110" s="106"/>
      <c r="UVL110" s="106"/>
      <c r="UVM110" s="106"/>
      <c r="UVN110" s="106"/>
      <c r="UVO110" s="106"/>
      <c r="UVP110" s="106"/>
      <c r="UVQ110" s="106"/>
      <c r="UVR110" s="106"/>
      <c r="UVS110" s="106"/>
      <c r="UVT110" s="106"/>
      <c r="UVU110" s="106"/>
      <c r="UVV110" s="106"/>
      <c r="UVW110" s="106"/>
      <c r="UVX110" s="106"/>
      <c r="UVY110" s="106"/>
      <c r="UVZ110" s="106"/>
      <c r="UWA110" s="106"/>
      <c r="UWB110" s="106"/>
      <c r="UWC110" s="106"/>
      <c r="UWD110" s="106"/>
      <c r="UWE110" s="106"/>
      <c r="UWF110" s="106"/>
      <c r="UWG110" s="106"/>
      <c r="UWH110" s="106"/>
      <c r="UWI110" s="106"/>
      <c r="UWJ110" s="106"/>
      <c r="UWK110" s="106"/>
      <c r="UWL110" s="106"/>
      <c r="UWM110" s="106"/>
      <c r="UWN110" s="106"/>
      <c r="UWO110" s="106"/>
      <c r="UWP110" s="106"/>
      <c r="UWQ110" s="106"/>
      <c r="UWR110" s="106"/>
      <c r="UWS110" s="106"/>
      <c r="UWT110" s="106"/>
      <c r="UWU110" s="106"/>
      <c r="UWV110" s="106"/>
      <c r="UWW110" s="106"/>
      <c r="UWX110" s="106"/>
      <c r="UWY110" s="106"/>
      <c r="UWZ110" s="106"/>
      <c r="UXA110" s="106"/>
      <c r="UXB110" s="106"/>
      <c r="UXC110" s="106"/>
      <c r="UXD110" s="106"/>
      <c r="UXE110" s="106"/>
      <c r="UXF110" s="106"/>
      <c r="UXG110" s="106"/>
      <c r="UXH110" s="106"/>
      <c r="UXI110" s="106"/>
      <c r="UXJ110" s="106"/>
      <c r="UXK110" s="106"/>
      <c r="UXL110" s="106"/>
      <c r="UXM110" s="106"/>
      <c r="UXN110" s="106"/>
      <c r="UXO110" s="106"/>
      <c r="UXP110" s="106"/>
      <c r="UXQ110" s="106"/>
      <c r="UXR110" s="106"/>
      <c r="UXS110" s="106"/>
      <c r="UXT110" s="106"/>
      <c r="UXU110" s="106"/>
      <c r="UXV110" s="106"/>
      <c r="UXW110" s="106"/>
      <c r="UXX110" s="106"/>
      <c r="UXY110" s="106"/>
      <c r="UXZ110" s="106"/>
      <c r="UYA110" s="106"/>
      <c r="UYB110" s="106"/>
      <c r="UYC110" s="106"/>
      <c r="UYD110" s="106"/>
      <c r="UYE110" s="106"/>
      <c r="UYF110" s="106"/>
      <c r="UYG110" s="106"/>
      <c r="UYH110" s="106"/>
      <c r="UYI110" s="106"/>
      <c r="UYJ110" s="106"/>
      <c r="UYK110" s="106"/>
      <c r="UYL110" s="106"/>
      <c r="UYM110" s="106"/>
      <c r="UYN110" s="106"/>
      <c r="UYO110" s="106"/>
      <c r="UYP110" s="106"/>
      <c r="UYQ110" s="106"/>
      <c r="UYR110" s="106"/>
      <c r="UYS110" s="106"/>
      <c r="UYT110" s="106"/>
      <c r="UYU110" s="106"/>
      <c r="UYV110" s="106"/>
      <c r="UYW110" s="106"/>
      <c r="UYX110" s="106"/>
      <c r="UYY110" s="106"/>
      <c r="UYZ110" s="106"/>
      <c r="UZA110" s="106"/>
      <c r="UZB110" s="106"/>
      <c r="UZC110" s="106"/>
      <c r="UZD110" s="106"/>
      <c r="UZE110" s="106"/>
      <c r="UZF110" s="106"/>
      <c r="UZG110" s="106"/>
      <c r="UZH110" s="106"/>
      <c r="UZI110" s="106"/>
      <c r="UZJ110" s="106"/>
      <c r="UZK110" s="106"/>
      <c r="UZL110" s="106"/>
      <c r="UZM110" s="106"/>
      <c r="UZN110" s="106"/>
      <c r="UZO110" s="106"/>
      <c r="UZP110" s="106"/>
      <c r="UZQ110" s="106"/>
      <c r="UZR110" s="106"/>
      <c r="UZS110" s="106"/>
      <c r="UZT110" s="106"/>
      <c r="UZU110" s="106"/>
      <c r="UZV110" s="106"/>
      <c r="UZW110" s="106"/>
      <c r="UZX110" s="106"/>
      <c r="UZY110" s="106"/>
      <c r="UZZ110" s="106"/>
      <c r="VAA110" s="106"/>
      <c r="VAB110" s="106"/>
      <c r="VAC110" s="106"/>
      <c r="VAD110" s="106"/>
      <c r="VAE110" s="106"/>
      <c r="VAF110" s="106"/>
      <c r="VAG110" s="106"/>
      <c r="VAH110" s="106"/>
      <c r="VAI110" s="106"/>
      <c r="VAJ110" s="106"/>
      <c r="VAK110" s="106"/>
      <c r="VAL110" s="106"/>
      <c r="VAM110" s="106"/>
      <c r="VAN110" s="106"/>
      <c r="VAO110" s="106"/>
      <c r="VAP110" s="106"/>
      <c r="VAQ110" s="106"/>
      <c r="VAR110" s="106"/>
      <c r="VAS110" s="106"/>
      <c r="VAT110" s="106"/>
      <c r="VAU110" s="106"/>
      <c r="VAV110" s="106"/>
      <c r="VAW110" s="106"/>
      <c r="VAX110" s="106"/>
      <c r="VAY110" s="106"/>
      <c r="VAZ110" s="106"/>
      <c r="VBA110" s="106"/>
      <c r="VBB110" s="106"/>
      <c r="VBC110" s="106"/>
      <c r="VBD110" s="106"/>
      <c r="VBE110" s="106"/>
      <c r="VBF110" s="106"/>
      <c r="VBG110" s="106"/>
      <c r="VBH110" s="106"/>
      <c r="VBI110" s="106"/>
      <c r="VBJ110" s="106"/>
      <c r="VBK110" s="106"/>
      <c r="VBL110" s="106"/>
      <c r="VBM110" s="106"/>
      <c r="VBN110" s="106"/>
      <c r="VBO110" s="106"/>
      <c r="VBP110" s="106"/>
      <c r="VBQ110" s="106"/>
      <c r="VBR110" s="106"/>
      <c r="VBS110" s="106"/>
      <c r="VBT110" s="106"/>
      <c r="VBU110" s="106"/>
      <c r="VBV110" s="106"/>
      <c r="VBW110" s="106"/>
      <c r="VBX110" s="106"/>
      <c r="VBY110" s="106"/>
      <c r="VBZ110" s="106"/>
      <c r="VCA110" s="106"/>
      <c r="VCB110" s="106"/>
      <c r="VCC110" s="106"/>
      <c r="VCD110" s="106"/>
      <c r="VCE110" s="106"/>
      <c r="VCF110" s="106"/>
      <c r="VCG110" s="106"/>
      <c r="VCH110" s="106"/>
      <c r="VCI110" s="106"/>
      <c r="VCJ110" s="106"/>
      <c r="VCK110" s="106"/>
      <c r="VCL110" s="106"/>
      <c r="VCM110" s="106"/>
      <c r="VCN110" s="106"/>
      <c r="VCO110" s="106"/>
      <c r="VCP110" s="106"/>
      <c r="VCQ110" s="106"/>
      <c r="VCR110" s="106"/>
      <c r="VCS110" s="106"/>
      <c r="VCT110" s="106"/>
      <c r="VCU110" s="106"/>
      <c r="VCV110" s="106"/>
      <c r="VCW110" s="106"/>
      <c r="VCX110" s="106"/>
      <c r="VCY110" s="106"/>
      <c r="VCZ110" s="106"/>
      <c r="VDA110" s="106"/>
      <c r="VDB110" s="106"/>
      <c r="VDC110" s="106"/>
      <c r="VDD110" s="106"/>
      <c r="VDE110" s="106"/>
      <c r="VDF110" s="106"/>
      <c r="VDG110" s="106"/>
      <c r="VDH110" s="106"/>
      <c r="VDI110" s="106"/>
      <c r="VDJ110" s="106"/>
      <c r="VDK110" s="106"/>
      <c r="VDL110" s="106"/>
      <c r="VDM110" s="106"/>
      <c r="VDN110" s="106"/>
      <c r="VDO110" s="106"/>
      <c r="VDP110" s="106"/>
      <c r="VDQ110" s="106"/>
      <c r="VDR110" s="106"/>
      <c r="VDS110" s="106"/>
      <c r="VDT110" s="106"/>
      <c r="VDU110" s="106"/>
      <c r="VDV110" s="106"/>
      <c r="VDW110" s="106"/>
      <c r="VDX110" s="106"/>
      <c r="VDY110" s="106"/>
      <c r="VDZ110" s="106"/>
      <c r="VEA110" s="106"/>
      <c r="VEB110" s="106"/>
      <c r="VEC110" s="106"/>
      <c r="VED110" s="106"/>
      <c r="VEE110" s="106"/>
      <c r="VEF110" s="106"/>
      <c r="VEG110" s="106"/>
      <c r="VEH110" s="106"/>
      <c r="VEI110" s="106"/>
      <c r="VEJ110" s="106"/>
      <c r="VEK110" s="106"/>
      <c r="VEL110" s="106"/>
      <c r="VEM110" s="106"/>
      <c r="VEN110" s="106"/>
      <c r="VEO110" s="106"/>
      <c r="VEP110" s="106"/>
      <c r="VEQ110" s="106"/>
      <c r="VER110" s="106"/>
      <c r="VES110" s="106"/>
      <c r="VET110" s="106"/>
      <c r="VEU110" s="106"/>
      <c r="VEV110" s="106"/>
      <c r="VEW110" s="106"/>
      <c r="VEX110" s="106"/>
      <c r="VEY110" s="106"/>
      <c r="VEZ110" s="106"/>
      <c r="VFA110" s="106"/>
      <c r="VFB110" s="106"/>
      <c r="VFC110" s="106"/>
      <c r="VFD110" s="106"/>
      <c r="VFE110" s="106"/>
      <c r="VFF110" s="106"/>
      <c r="VFG110" s="106"/>
      <c r="VFH110" s="106"/>
      <c r="VFI110" s="106"/>
      <c r="VFJ110" s="106"/>
      <c r="VFK110" s="106"/>
      <c r="VFL110" s="106"/>
      <c r="VFM110" s="106"/>
      <c r="VFN110" s="106"/>
      <c r="VFO110" s="106"/>
      <c r="VFP110" s="106"/>
      <c r="VFQ110" s="106"/>
      <c r="VFR110" s="106"/>
      <c r="VFS110" s="106"/>
      <c r="VFT110" s="106"/>
      <c r="VFU110" s="106"/>
      <c r="VFV110" s="106"/>
      <c r="VFW110" s="106"/>
      <c r="VFX110" s="106"/>
      <c r="VFY110" s="106"/>
      <c r="VFZ110" s="106"/>
      <c r="VGA110" s="106"/>
      <c r="VGB110" s="106"/>
      <c r="VGC110" s="106"/>
      <c r="VGD110" s="106"/>
      <c r="VGE110" s="106"/>
      <c r="VGF110" s="106"/>
      <c r="VGG110" s="106"/>
      <c r="VGH110" s="106"/>
      <c r="VGI110" s="106"/>
      <c r="VGJ110" s="106"/>
      <c r="VGK110" s="106"/>
      <c r="VGL110" s="106"/>
      <c r="VGM110" s="106"/>
      <c r="VGN110" s="106"/>
      <c r="VGO110" s="106"/>
      <c r="VGP110" s="106"/>
      <c r="VGQ110" s="106"/>
      <c r="VGR110" s="106"/>
      <c r="VGS110" s="106"/>
      <c r="VGT110" s="106"/>
      <c r="VGU110" s="106"/>
      <c r="VGV110" s="106"/>
      <c r="VGW110" s="106"/>
      <c r="VGX110" s="106"/>
      <c r="VGY110" s="106"/>
      <c r="VGZ110" s="106"/>
      <c r="VHA110" s="106"/>
      <c r="VHB110" s="106"/>
      <c r="VHC110" s="106"/>
      <c r="VHD110" s="106"/>
      <c r="VHE110" s="106"/>
      <c r="VHF110" s="106"/>
      <c r="VHG110" s="106"/>
      <c r="VHH110" s="106"/>
      <c r="VHI110" s="106"/>
      <c r="VHJ110" s="106"/>
      <c r="VHK110" s="106"/>
      <c r="VHL110" s="106"/>
      <c r="VHM110" s="106"/>
      <c r="VHN110" s="106"/>
      <c r="VHO110" s="106"/>
      <c r="VHP110" s="106"/>
      <c r="VHQ110" s="106"/>
      <c r="VHR110" s="106"/>
      <c r="VHS110" s="106"/>
      <c r="VHT110" s="106"/>
      <c r="VHU110" s="106"/>
      <c r="VHV110" s="106"/>
      <c r="VHW110" s="106"/>
      <c r="VHX110" s="106"/>
      <c r="VHY110" s="106"/>
      <c r="VHZ110" s="106"/>
      <c r="VIA110" s="106"/>
      <c r="VIB110" s="106"/>
      <c r="VIC110" s="106"/>
      <c r="VID110" s="106"/>
      <c r="VIE110" s="106"/>
      <c r="VIF110" s="106"/>
      <c r="VIG110" s="106"/>
      <c r="VIH110" s="106"/>
      <c r="VII110" s="106"/>
      <c r="VIJ110" s="106"/>
      <c r="VIK110" s="106"/>
      <c r="VIL110" s="106"/>
      <c r="VIM110" s="106"/>
      <c r="VIN110" s="106"/>
      <c r="VIO110" s="106"/>
      <c r="VIP110" s="106"/>
      <c r="VIQ110" s="106"/>
      <c r="VIR110" s="106"/>
      <c r="VIS110" s="106"/>
      <c r="VIT110" s="106"/>
      <c r="VIU110" s="106"/>
      <c r="VIV110" s="106"/>
      <c r="VIW110" s="106"/>
      <c r="VIX110" s="106"/>
      <c r="VIY110" s="106"/>
      <c r="VIZ110" s="106"/>
      <c r="VJA110" s="106"/>
      <c r="VJB110" s="106"/>
      <c r="VJC110" s="106"/>
      <c r="VJD110" s="106"/>
      <c r="VJE110" s="106"/>
      <c r="VJF110" s="106"/>
      <c r="VJG110" s="106"/>
      <c r="VJH110" s="106"/>
      <c r="VJI110" s="106"/>
      <c r="VJJ110" s="106"/>
      <c r="VJK110" s="106"/>
      <c r="VJL110" s="106"/>
      <c r="VJM110" s="106"/>
      <c r="VJN110" s="106"/>
      <c r="VJO110" s="106"/>
      <c r="VJP110" s="106"/>
      <c r="VJQ110" s="106"/>
      <c r="VJR110" s="106"/>
      <c r="VJS110" s="106"/>
      <c r="VJT110" s="106"/>
      <c r="VJU110" s="106"/>
      <c r="VJV110" s="106"/>
      <c r="VJW110" s="106"/>
      <c r="VJX110" s="106"/>
      <c r="VJY110" s="106"/>
      <c r="VJZ110" s="106"/>
      <c r="VKA110" s="106"/>
      <c r="VKB110" s="106"/>
      <c r="VKC110" s="106"/>
      <c r="VKD110" s="106"/>
      <c r="VKE110" s="106"/>
      <c r="VKF110" s="106"/>
      <c r="VKG110" s="106"/>
      <c r="VKH110" s="106"/>
      <c r="VKI110" s="106"/>
      <c r="VKJ110" s="106"/>
      <c r="VKK110" s="106"/>
      <c r="VKL110" s="106"/>
      <c r="VKM110" s="106"/>
      <c r="VKN110" s="106"/>
      <c r="VKO110" s="106"/>
      <c r="VKP110" s="106"/>
      <c r="VKQ110" s="106"/>
      <c r="VKR110" s="106"/>
      <c r="VKS110" s="106"/>
      <c r="VKT110" s="106"/>
      <c r="VKU110" s="106"/>
      <c r="VKV110" s="106"/>
      <c r="VKW110" s="106"/>
      <c r="VKX110" s="106"/>
      <c r="VKY110" s="106"/>
      <c r="VKZ110" s="106"/>
      <c r="VLA110" s="106"/>
      <c r="VLB110" s="106"/>
      <c r="VLC110" s="106"/>
      <c r="VLD110" s="106"/>
      <c r="VLE110" s="106"/>
      <c r="VLF110" s="106"/>
      <c r="VLG110" s="106"/>
      <c r="VLH110" s="106"/>
      <c r="VLI110" s="106"/>
      <c r="VLJ110" s="106"/>
      <c r="VLK110" s="106"/>
      <c r="VLL110" s="106"/>
      <c r="VLM110" s="106"/>
      <c r="VLN110" s="106"/>
      <c r="VLO110" s="106"/>
      <c r="VLP110" s="106"/>
      <c r="VLQ110" s="106"/>
      <c r="VLR110" s="106"/>
      <c r="VLS110" s="106"/>
      <c r="VLT110" s="106"/>
      <c r="VLU110" s="106"/>
      <c r="VLV110" s="106"/>
      <c r="VLW110" s="106"/>
      <c r="VLX110" s="106"/>
      <c r="VLY110" s="106"/>
      <c r="VLZ110" s="106"/>
      <c r="VMA110" s="106"/>
      <c r="VMB110" s="106"/>
      <c r="VMC110" s="106"/>
      <c r="VMD110" s="106"/>
      <c r="VME110" s="106"/>
      <c r="VMF110" s="106"/>
      <c r="VMG110" s="106"/>
      <c r="VMH110" s="106"/>
      <c r="VMI110" s="106"/>
      <c r="VMJ110" s="106"/>
      <c r="VMK110" s="106"/>
      <c r="VML110" s="106"/>
      <c r="VMM110" s="106"/>
      <c r="VMN110" s="106"/>
      <c r="VMO110" s="106"/>
      <c r="VMP110" s="106"/>
      <c r="VMQ110" s="106"/>
      <c r="VMR110" s="106"/>
      <c r="VMS110" s="106"/>
      <c r="VMT110" s="106"/>
      <c r="VMU110" s="106"/>
      <c r="VMV110" s="106"/>
      <c r="VMW110" s="106"/>
      <c r="VMX110" s="106"/>
      <c r="VMY110" s="106"/>
      <c r="VMZ110" s="106"/>
      <c r="VNA110" s="106"/>
      <c r="VNB110" s="106"/>
      <c r="VNC110" s="106"/>
      <c r="VND110" s="106"/>
      <c r="VNE110" s="106"/>
      <c r="VNF110" s="106"/>
      <c r="VNG110" s="106"/>
      <c r="VNH110" s="106"/>
      <c r="VNI110" s="106"/>
      <c r="VNJ110" s="106"/>
      <c r="VNK110" s="106"/>
      <c r="VNL110" s="106"/>
      <c r="VNM110" s="106"/>
      <c r="VNN110" s="106"/>
      <c r="VNO110" s="106"/>
      <c r="VNP110" s="106"/>
      <c r="VNQ110" s="106"/>
      <c r="VNR110" s="106"/>
      <c r="VNS110" s="106"/>
      <c r="VNT110" s="106"/>
      <c r="VNU110" s="106"/>
      <c r="VNV110" s="106"/>
      <c r="VNW110" s="106"/>
      <c r="VNX110" s="106"/>
      <c r="VNY110" s="106"/>
      <c r="VNZ110" s="106"/>
      <c r="VOA110" s="106"/>
      <c r="VOB110" s="106"/>
      <c r="VOC110" s="106"/>
      <c r="VOD110" s="106"/>
      <c r="VOE110" s="106"/>
      <c r="VOF110" s="106"/>
      <c r="VOG110" s="106"/>
      <c r="VOH110" s="106"/>
      <c r="VOI110" s="106"/>
      <c r="VOJ110" s="106"/>
      <c r="VOK110" s="106"/>
      <c r="VOL110" s="106"/>
      <c r="VOM110" s="106"/>
      <c r="VON110" s="106"/>
      <c r="VOO110" s="106"/>
      <c r="VOP110" s="106"/>
      <c r="VOQ110" s="106"/>
      <c r="VOR110" s="106"/>
      <c r="VOS110" s="106"/>
      <c r="VOT110" s="106"/>
      <c r="VOU110" s="106"/>
      <c r="VOV110" s="106"/>
      <c r="VOW110" s="106"/>
      <c r="VOX110" s="106"/>
      <c r="VOY110" s="106"/>
      <c r="VOZ110" s="106"/>
      <c r="VPA110" s="106"/>
      <c r="VPB110" s="106"/>
      <c r="VPC110" s="106"/>
      <c r="VPD110" s="106"/>
      <c r="VPE110" s="106"/>
      <c r="VPF110" s="106"/>
      <c r="VPG110" s="106"/>
      <c r="VPH110" s="106"/>
      <c r="VPI110" s="106"/>
      <c r="VPJ110" s="106"/>
      <c r="VPK110" s="106"/>
      <c r="VPL110" s="106"/>
      <c r="VPM110" s="106"/>
      <c r="VPN110" s="106"/>
      <c r="VPO110" s="106"/>
      <c r="VPP110" s="106"/>
      <c r="VPQ110" s="106"/>
      <c r="VPR110" s="106"/>
      <c r="VPS110" s="106"/>
      <c r="VPT110" s="106"/>
      <c r="VPU110" s="106"/>
      <c r="VPV110" s="106"/>
      <c r="VPW110" s="106"/>
      <c r="VPX110" s="106"/>
      <c r="VPY110" s="106"/>
      <c r="VPZ110" s="106"/>
      <c r="VQA110" s="106"/>
      <c r="VQB110" s="106"/>
      <c r="VQC110" s="106"/>
      <c r="VQD110" s="106"/>
      <c r="VQE110" s="106"/>
      <c r="VQF110" s="106"/>
      <c r="VQG110" s="106"/>
      <c r="VQH110" s="106"/>
      <c r="VQI110" s="106"/>
      <c r="VQJ110" s="106"/>
      <c r="VQK110" s="106"/>
      <c r="VQL110" s="106"/>
      <c r="VQM110" s="106"/>
      <c r="VQN110" s="106"/>
      <c r="VQO110" s="106"/>
      <c r="VQP110" s="106"/>
      <c r="VQQ110" s="106"/>
      <c r="VQR110" s="106"/>
      <c r="VQS110" s="106"/>
      <c r="VQT110" s="106"/>
      <c r="VQU110" s="106"/>
      <c r="VQV110" s="106"/>
      <c r="VQW110" s="106"/>
      <c r="VQX110" s="106"/>
      <c r="VQY110" s="106"/>
      <c r="VQZ110" s="106"/>
      <c r="VRA110" s="106"/>
      <c r="VRB110" s="106"/>
      <c r="VRC110" s="106"/>
      <c r="VRD110" s="106"/>
      <c r="VRE110" s="106"/>
      <c r="VRF110" s="106"/>
      <c r="VRG110" s="106"/>
      <c r="VRH110" s="106"/>
      <c r="VRI110" s="106"/>
      <c r="VRJ110" s="106"/>
      <c r="VRK110" s="106"/>
      <c r="VRL110" s="106"/>
      <c r="VRM110" s="106"/>
      <c r="VRN110" s="106"/>
      <c r="VRO110" s="106"/>
      <c r="VRP110" s="106"/>
      <c r="VRQ110" s="106"/>
      <c r="VRR110" s="106"/>
      <c r="VRS110" s="106"/>
      <c r="VRT110" s="106"/>
      <c r="VRU110" s="106"/>
      <c r="VRV110" s="106"/>
      <c r="VRW110" s="106"/>
      <c r="VRX110" s="106"/>
      <c r="VRY110" s="106"/>
      <c r="VRZ110" s="106"/>
      <c r="VSA110" s="106"/>
      <c r="VSB110" s="106"/>
      <c r="VSC110" s="106"/>
      <c r="VSD110" s="106"/>
      <c r="VSE110" s="106"/>
      <c r="VSF110" s="106"/>
      <c r="VSG110" s="106"/>
      <c r="VSH110" s="106"/>
      <c r="VSI110" s="106"/>
      <c r="VSJ110" s="106"/>
      <c r="VSK110" s="106"/>
      <c r="VSL110" s="106"/>
      <c r="VSM110" s="106"/>
      <c r="VSN110" s="106"/>
      <c r="VSO110" s="106"/>
      <c r="VSP110" s="106"/>
      <c r="VSQ110" s="106"/>
      <c r="VSR110" s="106"/>
      <c r="VSS110" s="106"/>
      <c r="VST110" s="106"/>
      <c r="VSU110" s="106"/>
      <c r="VSV110" s="106"/>
      <c r="VSW110" s="106"/>
      <c r="VSX110" s="106"/>
      <c r="VSY110" s="106"/>
      <c r="VSZ110" s="106"/>
      <c r="VTA110" s="106"/>
      <c r="VTB110" s="106"/>
      <c r="VTC110" s="106"/>
      <c r="VTD110" s="106"/>
      <c r="VTE110" s="106"/>
      <c r="VTF110" s="106"/>
      <c r="VTG110" s="106"/>
      <c r="VTH110" s="106"/>
      <c r="VTI110" s="106"/>
      <c r="VTJ110" s="106"/>
      <c r="VTK110" s="106"/>
      <c r="VTL110" s="106"/>
      <c r="VTM110" s="106"/>
      <c r="VTN110" s="106"/>
      <c r="VTO110" s="106"/>
      <c r="VTP110" s="106"/>
      <c r="VTQ110" s="106"/>
      <c r="VTR110" s="106"/>
      <c r="VTS110" s="106"/>
      <c r="VTT110" s="106"/>
      <c r="VTU110" s="106"/>
      <c r="VTV110" s="106"/>
      <c r="VTW110" s="106"/>
      <c r="VTX110" s="106"/>
      <c r="VTY110" s="106"/>
      <c r="VTZ110" s="106"/>
      <c r="VUA110" s="106"/>
      <c r="VUB110" s="106"/>
      <c r="VUC110" s="106"/>
      <c r="VUD110" s="106"/>
      <c r="VUE110" s="106"/>
      <c r="VUF110" s="106"/>
      <c r="VUG110" s="106"/>
      <c r="VUH110" s="106"/>
      <c r="VUI110" s="106"/>
      <c r="VUJ110" s="106"/>
      <c r="VUK110" s="106"/>
      <c r="VUL110" s="106"/>
      <c r="VUM110" s="106"/>
      <c r="VUN110" s="106"/>
      <c r="VUO110" s="106"/>
      <c r="VUP110" s="106"/>
      <c r="VUQ110" s="106"/>
      <c r="VUR110" s="106"/>
      <c r="VUS110" s="106"/>
      <c r="VUT110" s="106"/>
      <c r="VUU110" s="106"/>
      <c r="VUV110" s="106"/>
      <c r="VUW110" s="106"/>
      <c r="VUX110" s="106"/>
      <c r="VUY110" s="106"/>
      <c r="VUZ110" s="106"/>
      <c r="VVA110" s="106"/>
      <c r="VVB110" s="106"/>
      <c r="VVC110" s="106"/>
      <c r="VVD110" s="106"/>
      <c r="VVE110" s="106"/>
      <c r="VVF110" s="106"/>
      <c r="VVG110" s="106"/>
      <c r="VVH110" s="106"/>
      <c r="VVI110" s="106"/>
      <c r="VVJ110" s="106"/>
      <c r="VVK110" s="106"/>
      <c r="VVL110" s="106"/>
      <c r="VVM110" s="106"/>
      <c r="VVN110" s="106"/>
      <c r="VVO110" s="106"/>
      <c r="VVP110" s="106"/>
      <c r="VVQ110" s="106"/>
      <c r="VVR110" s="106"/>
      <c r="VVS110" s="106"/>
      <c r="VVT110" s="106"/>
      <c r="VVU110" s="106"/>
      <c r="VVV110" s="106"/>
      <c r="VVW110" s="106"/>
      <c r="VVX110" s="106"/>
      <c r="VVY110" s="106"/>
      <c r="VVZ110" s="106"/>
      <c r="VWA110" s="106"/>
      <c r="VWB110" s="106"/>
      <c r="VWC110" s="106"/>
      <c r="VWD110" s="106"/>
      <c r="VWE110" s="106"/>
      <c r="VWF110" s="106"/>
      <c r="VWG110" s="106"/>
      <c r="VWH110" s="106"/>
      <c r="VWI110" s="106"/>
      <c r="VWJ110" s="106"/>
      <c r="VWK110" s="106"/>
      <c r="VWL110" s="106"/>
      <c r="VWM110" s="106"/>
      <c r="VWN110" s="106"/>
      <c r="VWO110" s="106"/>
      <c r="VWP110" s="106"/>
      <c r="VWQ110" s="106"/>
      <c r="VWR110" s="106"/>
      <c r="VWS110" s="106"/>
      <c r="VWT110" s="106"/>
      <c r="VWU110" s="106"/>
      <c r="VWV110" s="106"/>
      <c r="VWW110" s="106"/>
      <c r="VWX110" s="106"/>
      <c r="VWY110" s="106"/>
      <c r="VWZ110" s="106"/>
      <c r="VXA110" s="106"/>
      <c r="VXB110" s="106"/>
      <c r="VXC110" s="106"/>
      <c r="VXD110" s="106"/>
      <c r="VXE110" s="106"/>
      <c r="VXF110" s="106"/>
      <c r="VXG110" s="106"/>
      <c r="VXH110" s="106"/>
      <c r="VXI110" s="106"/>
      <c r="VXJ110" s="106"/>
      <c r="VXK110" s="106"/>
      <c r="VXL110" s="106"/>
      <c r="VXM110" s="106"/>
      <c r="VXN110" s="106"/>
      <c r="VXO110" s="106"/>
      <c r="VXP110" s="106"/>
      <c r="VXQ110" s="106"/>
      <c r="VXR110" s="106"/>
      <c r="VXS110" s="106"/>
      <c r="VXT110" s="106"/>
      <c r="VXU110" s="106"/>
      <c r="VXV110" s="106"/>
      <c r="VXW110" s="106"/>
      <c r="VXX110" s="106"/>
      <c r="VXY110" s="106"/>
      <c r="VXZ110" s="106"/>
      <c r="VYA110" s="106"/>
      <c r="VYB110" s="106"/>
      <c r="VYC110" s="106"/>
      <c r="VYD110" s="106"/>
      <c r="VYE110" s="106"/>
      <c r="VYF110" s="106"/>
      <c r="VYG110" s="106"/>
      <c r="VYH110" s="106"/>
      <c r="VYI110" s="106"/>
      <c r="VYJ110" s="106"/>
      <c r="VYK110" s="106"/>
      <c r="VYL110" s="106"/>
      <c r="VYM110" s="106"/>
      <c r="VYN110" s="106"/>
      <c r="VYO110" s="106"/>
      <c r="VYP110" s="106"/>
      <c r="VYQ110" s="106"/>
      <c r="VYR110" s="106"/>
      <c r="VYS110" s="106"/>
      <c r="VYT110" s="106"/>
      <c r="VYU110" s="106"/>
      <c r="VYV110" s="106"/>
      <c r="VYW110" s="106"/>
      <c r="VYX110" s="106"/>
      <c r="VYY110" s="106"/>
      <c r="VYZ110" s="106"/>
      <c r="VZA110" s="106"/>
      <c r="VZB110" s="106"/>
      <c r="VZC110" s="106"/>
      <c r="VZD110" s="106"/>
      <c r="VZE110" s="106"/>
      <c r="VZF110" s="106"/>
      <c r="VZG110" s="106"/>
      <c r="VZH110" s="106"/>
      <c r="VZI110" s="106"/>
      <c r="VZJ110" s="106"/>
      <c r="VZK110" s="106"/>
      <c r="VZL110" s="106"/>
      <c r="VZM110" s="106"/>
      <c r="VZN110" s="106"/>
      <c r="VZO110" s="106"/>
      <c r="VZP110" s="106"/>
      <c r="VZQ110" s="106"/>
      <c r="VZR110" s="106"/>
      <c r="VZS110" s="106"/>
      <c r="VZT110" s="106"/>
      <c r="VZU110" s="106"/>
      <c r="VZV110" s="106"/>
      <c r="VZW110" s="106"/>
      <c r="VZX110" s="106"/>
      <c r="VZY110" s="106"/>
      <c r="VZZ110" s="106"/>
      <c r="WAA110" s="106"/>
      <c r="WAB110" s="106"/>
      <c r="WAC110" s="106"/>
      <c r="WAD110" s="106"/>
      <c r="WAE110" s="106"/>
      <c r="WAF110" s="106"/>
      <c r="WAG110" s="106"/>
      <c r="WAH110" s="106"/>
      <c r="WAI110" s="106"/>
      <c r="WAJ110" s="106"/>
      <c r="WAK110" s="106"/>
      <c r="WAL110" s="106"/>
      <c r="WAM110" s="106"/>
      <c r="WAN110" s="106"/>
      <c r="WAO110" s="106"/>
      <c r="WAP110" s="106"/>
      <c r="WAQ110" s="106"/>
      <c r="WAR110" s="106"/>
      <c r="WAS110" s="106"/>
      <c r="WAT110" s="106"/>
      <c r="WAU110" s="106"/>
      <c r="WAV110" s="106"/>
      <c r="WAW110" s="106"/>
      <c r="WAX110" s="106"/>
      <c r="WAY110" s="106"/>
      <c r="WAZ110" s="106"/>
      <c r="WBA110" s="106"/>
      <c r="WBB110" s="106"/>
      <c r="WBC110" s="106"/>
      <c r="WBD110" s="106"/>
      <c r="WBE110" s="106"/>
      <c r="WBF110" s="106"/>
      <c r="WBG110" s="106"/>
      <c r="WBH110" s="106"/>
      <c r="WBI110" s="106"/>
      <c r="WBJ110" s="106"/>
      <c r="WBK110" s="106"/>
      <c r="WBL110" s="106"/>
      <c r="WBM110" s="106"/>
      <c r="WBN110" s="106"/>
      <c r="WBO110" s="106"/>
      <c r="WBP110" s="106"/>
      <c r="WBQ110" s="106"/>
      <c r="WBR110" s="106"/>
      <c r="WBS110" s="106"/>
      <c r="WBT110" s="106"/>
      <c r="WBU110" s="106"/>
      <c r="WBV110" s="106"/>
      <c r="WBW110" s="106"/>
      <c r="WBX110" s="106"/>
      <c r="WBY110" s="106"/>
      <c r="WBZ110" s="106"/>
      <c r="WCA110" s="106"/>
      <c r="WCB110" s="106"/>
      <c r="WCC110" s="106"/>
      <c r="WCD110" s="106"/>
      <c r="WCE110" s="106"/>
      <c r="WCF110" s="106"/>
      <c r="WCG110" s="106"/>
      <c r="WCH110" s="106"/>
      <c r="WCI110" s="106"/>
      <c r="WCJ110" s="106"/>
      <c r="WCK110" s="106"/>
      <c r="WCL110" s="106"/>
      <c r="WCM110" s="106"/>
      <c r="WCN110" s="106"/>
      <c r="WCO110" s="106"/>
      <c r="WCP110" s="106"/>
      <c r="WCQ110" s="106"/>
      <c r="WCR110" s="106"/>
      <c r="WCS110" s="106"/>
      <c r="WCT110" s="106"/>
      <c r="WCU110" s="106"/>
      <c r="WCV110" s="106"/>
      <c r="WCW110" s="106"/>
      <c r="WCX110" s="106"/>
      <c r="WCY110" s="106"/>
      <c r="WCZ110" s="106"/>
      <c r="WDA110" s="106"/>
      <c r="WDB110" s="106"/>
      <c r="WDC110" s="106"/>
      <c r="WDD110" s="106"/>
      <c r="WDE110" s="106"/>
      <c r="WDF110" s="106"/>
      <c r="WDG110" s="106"/>
      <c r="WDH110" s="106"/>
      <c r="WDI110" s="106"/>
      <c r="WDJ110" s="106"/>
      <c r="WDK110" s="106"/>
      <c r="WDL110" s="106"/>
      <c r="WDM110" s="106"/>
      <c r="WDN110" s="106"/>
      <c r="WDO110" s="106"/>
      <c r="WDP110" s="106"/>
      <c r="WDQ110" s="106"/>
      <c r="WDR110" s="106"/>
      <c r="WDS110" s="106"/>
      <c r="WDT110" s="106"/>
      <c r="WDU110" s="106"/>
      <c r="WDV110" s="106"/>
      <c r="WDW110" s="106"/>
      <c r="WDX110" s="106"/>
      <c r="WDY110" s="106"/>
      <c r="WDZ110" s="106"/>
      <c r="WEA110" s="106"/>
      <c r="WEB110" s="106"/>
      <c r="WEC110" s="106"/>
      <c r="WED110" s="106"/>
      <c r="WEE110" s="106"/>
      <c r="WEF110" s="106"/>
      <c r="WEG110" s="106"/>
      <c r="WEH110" s="106"/>
      <c r="WEI110" s="106"/>
      <c r="WEJ110" s="106"/>
      <c r="WEK110" s="106"/>
      <c r="WEL110" s="106"/>
      <c r="WEM110" s="106"/>
      <c r="WEN110" s="106"/>
      <c r="WEO110" s="106"/>
      <c r="WEP110" s="106"/>
      <c r="WEQ110" s="106"/>
      <c r="WER110" s="106"/>
      <c r="WES110" s="106"/>
      <c r="WET110" s="106"/>
      <c r="WEU110" s="106"/>
      <c r="WEV110" s="106"/>
      <c r="WEW110" s="106"/>
      <c r="WEX110" s="106"/>
      <c r="WEY110" s="106"/>
      <c r="WEZ110" s="106"/>
      <c r="WFA110" s="106"/>
      <c r="WFB110" s="106"/>
      <c r="WFC110" s="106"/>
      <c r="WFD110" s="106"/>
      <c r="WFE110" s="106"/>
      <c r="WFF110" s="106"/>
      <c r="WFG110" s="106"/>
      <c r="WFH110" s="106"/>
      <c r="WFI110" s="106"/>
      <c r="WFJ110" s="106"/>
      <c r="WFK110" s="106"/>
      <c r="WFL110" s="106"/>
      <c r="WFM110" s="106"/>
      <c r="WFN110" s="106"/>
      <c r="WFO110" s="106"/>
      <c r="WFP110" s="106"/>
      <c r="WFQ110" s="106"/>
      <c r="WFR110" s="106"/>
      <c r="WFS110" s="106"/>
      <c r="WFT110" s="106"/>
      <c r="WFU110" s="106"/>
      <c r="WFV110" s="106"/>
      <c r="WFW110" s="106"/>
      <c r="WFX110" s="106"/>
      <c r="WFY110" s="106"/>
      <c r="WFZ110" s="106"/>
      <c r="WGA110" s="106"/>
      <c r="WGB110" s="106"/>
      <c r="WGC110" s="106"/>
      <c r="WGD110" s="106"/>
      <c r="WGE110" s="106"/>
      <c r="WGF110" s="106"/>
      <c r="WGG110" s="106"/>
      <c r="WGH110" s="106"/>
      <c r="WGI110" s="106"/>
      <c r="WGJ110" s="106"/>
      <c r="WGK110" s="106"/>
      <c r="WGL110" s="106"/>
      <c r="WGM110" s="106"/>
      <c r="WGN110" s="106"/>
      <c r="WGO110" s="106"/>
      <c r="WGP110" s="106"/>
      <c r="WGQ110" s="106"/>
      <c r="WGR110" s="106"/>
      <c r="WGS110" s="106"/>
      <c r="WGT110" s="106"/>
      <c r="WGU110" s="106"/>
      <c r="WGV110" s="106"/>
      <c r="WGW110" s="106"/>
      <c r="WGX110" s="106"/>
      <c r="WGY110" s="106"/>
      <c r="WGZ110" s="106"/>
      <c r="WHA110" s="106"/>
      <c r="WHB110" s="106"/>
      <c r="WHC110" s="106"/>
      <c r="WHD110" s="106"/>
      <c r="WHE110" s="106"/>
      <c r="WHF110" s="106"/>
      <c r="WHG110" s="106"/>
      <c r="WHH110" s="106"/>
      <c r="WHI110" s="106"/>
      <c r="WHJ110" s="106"/>
      <c r="WHK110" s="106"/>
      <c r="WHL110" s="106"/>
      <c r="WHM110" s="106"/>
      <c r="WHN110" s="106"/>
      <c r="WHO110" s="106"/>
      <c r="WHP110" s="106"/>
      <c r="WHQ110" s="106"/>
      <c r="WHR110" s="106"/>
      <c r="WHS110" s="106"/>
      <c r="WHT110" s="106"/>
      <c r="WHU110" s="106"/>
      <c r="WHV110" s="106"/>
      <c r="WHW110" s="106"/>
      <c r="WHX110" s="106"/>
      <c r="WHY110" s="106"/>
      <c r="WHZ110" s="106"/>
      <c r="WIA110" s="106"/>
      <c r="WIB110" s="106"/>
      <c r="WIC110" s="106"/>
      <c r="WID110" s="106"/>
      <c r="WIE110" s="106"/>
      <c r="WIF110" s="106"/>
      <c r="WIG110" s="106"/>
      <c r="WIH110" s="106"/>
      <c r="WII110" s="106"/>
      <c r="WIJ110" s="106"/>
      <c r="WIK110" s="106"/>
      <c r="WIL110" s="106"/>
      <c r="WIM110" s="106"/>
      <c r="WIN110" s="106"/>
      <c r="WIO110" s="106"/>
      <c r="WIP110" s="106"/>
      <c r="WIQ110" s="106"/>
      <c r="WIR110" s="106"/>
      <c r="WIS110" s="106"/>
      <c r="WIT110" s="106"/>
      <c r="WIU110" s="106"/>
      <c r="WIV110" s="106"/>
      <c r="WIW110" s="106"/>
      <c r="WIX110" s="106"/>
      <c r="WIY110" s="106"/>
      <c r="WIZ110" s="106"/>
      <c r="WJA110" s="106"/>
      <c r="WJB110" s="106"/>
      <c r="WJC110" s="106"/>
      <c r="WJD110" s="106"/>
      <c r="WJE110" s="106"/>
      <c r="WJF110" s="106"/>
      <c r="WJG110" s="106"/>
      <c r="WJH110" s="106"/>
      <c r="WJI110" s="106"/>
      <c r="WJJ110" s="106"/>
      <c r="WJK110" s="106"/>
      <c r="WJL110" s="106"/>
      <c r="WJM110" s="106"/>
      <c r="WJN110" s="106"/>
      <c r="WJO110" s="106"/>
      <c r="WJP110" s="106"/>
      <c r="WJQ110" s="106"/>
      <c r="WJR110" s="106"/>
      <c r="WJS110" s="106"/>
      <c r="WJT110" s="106"/>
      <c r="WJU110" s="106"/>
      <c r="WJV110" s="106"/>
      <c r="WJW110" s="106"/>
      <c r="WJX110" s="106"/>
      <c r="WJY110" s="106"/>
      <c r="WJZ110" s="106"/>
      <c r="WKA110" s="106"/>
      <c r="WKB110" s="106"/>
      <c r="WKC110" s="106"/>
      <c r="WKD110" s="106"/>
      <c r="WKE110" s="106"/>
      <c r="WKF110" s="106"/>
      <c r="WKG110" s="106"/>
      <c r="WKH110" s="106"/>
      <c r="WKI110" s="106"/>
      <c r="WKJ110" s="106"/>
      <c r="WKK110" s="106"/>
      <c r="WKL110" s="106"/>
      <c r="WKM110" s="106"/>
      <c r="WKN110" s="106"/>
      <c r="WKO110" s="106"/>
      <c r="WKP110" s="106"/>
      <c r="WKQ110" s="106"/>
      <c r="WKR110" s="106"/>
      <c r="WKS110" s="106"/>
      <c r="WKT110" s="106"/>
      <c r="WKU110" s="106"/>
      <c r="WKV110" s="106"/>
      <c r="WKW110" s="106"/>
      <c r="WKX110" s="106"/>
      <c r="WKY110" s="106"/>
      <c r="WKZ110" s="106"/>
      <c r="WLA110" s="106"/>
      <c r="WLB110" s="106"/>
      <c r="WLC110" s="106"/>
      <c r="WLD110" s="106"/>
      <c r="WLE110" s="106"/>
      <c r="WLF110" s="106"/>
      <c r="WLG110" s="106"/>
      <c r="WLH110" s="106"/>
      <c r="WLI110" s="106"/>
      <c r="WLJ110" s="106"/>
      <c r="WLK110" s="106"/>
      <c r="WLL110" s="106"/>
      <c r="WLM110" s="106"/>
      <c r="WLN110" s="106"/>
      <c r="WLO110" s="106"/>
      <c r="WLP110" s="106"/>
      <c r="WLQ110" s="106"/>
      <c r="WLR110" s="106"/>
      <c r="WLS110" s="106"/>
      <c r="WLT110" s="106"/>
      <c r="WLU110" s="106"/>
      <c r="WLV110" s="106"/>
      <c r="WLW110" s="106"/>
      <c r="WLX110" s="106"/>
      <c r="WLY110" s="106"/>
      <c r="WLZ110" s="106"/>
      <c r="WMA110" s="106"/>
      <c r="WMB110" s="106"/>
      <c r="WMC110" s="106"/>
      <c r="WMD110" s="106"/>
      <c r="WME110" s="106"/>
      <c r="WMF110" s="106"/>
      <c r="WMG110" s="106"/>
      <c r="WMH110" s="106"/>
      <c r="WMI110" s="106"/>
      <c r="WMJ110" s="106"/>
      <c r="WMK110" s="106"/>
      <c r="WML110" s="106"/>
      <c r="WMM110" s="106"/>
      <c r="WMN110" s="106"/>
      <c r="WMO110" s="106"/>
      <c r="WMP110" s="106"/>
      <c r="WMQ110" s="106"/>
      <c r="WMR110" s="106"/>
      <c r="WMS110" s="106"/>
      <c r="WMT110" s="106"/>
      <c r="WMU110" s="106"/>
      <c r="WMV110" s="106"/>
      <c r="WMW110" s="106"/>
      <c r="WMX110" s="106"/>
      <c r="WMY110" s="106"/>
      <c r="WMZ110" s="106"/>
      <c r="WNA110" s="106"/>
      <c r="WNB110" s="106"/>
      <c r="WNC110" s="106"/>
      <c r="WND110" s="106"/>
      <c r="WNE110" s="106"/>
      <c r="WNF110" s="106"/>
      <c r="WNG110" s="106"/>
      <c r="WNH110" s="106"/>
      <c r="WNI110" s="106"/>
      <c r="WNJ110" s="106"/>
      <c r="WNK110" s="106"/>
      <c r="WNL110" s="106"/>
      <c r="WNM110" s="106"/>
      <c r="WNN110" s="106"/>
      <c r="WNO110" s="106"/>
      <c r="WNP110" s="106"/>
      <c r="WNQ110" s="106"/>
      <c r="WNR110" s="106"/>
      <c r="WNS110" s="106"/>
      <c r="WNT110" s="106"/>
      <c r="WNU110" s="106"/>
      <c r="WNV110" s="106"/>
      <c r="WNW110" s="106"/>
      <c r="WNX110" s="106"/>
      <c r="WNY110" s="106"/>
      <c r="WNZ110" s="106"/>
      <c r="WOA110" s="106"/>
      <c r="WOB110" s="106"/>
      <c r="WOC110" s="106"/>
      <c r="WOD110" s="106"/>
      <c r="WOE110" s="106"/>
      <c r="WOF110" s="106"/>
      <c r="WOG110" s="106"/>
      <c r="WOH110" s="106"/>
      <c r="WOI110" s="106"/>
      <c r="WOJ110" s="106"/>
      <c r="WOK110" s="106"/>
      <c r="WOL110" s="106"/>
      <c r="WOM110" s="106"/>
      <c r="WON110" s="106"/>
      <c r="WOO110" s="106"/>
      <c r="WOP110" s="106"/>
      <c r="WOQ110" s="106"/>
      <c r="WOR110" s="106"/>
      <c r="WOS110" s="106"/>
      <c r="WOT110" s="106"/>
      <c r="WOU110" s="106"/>
      <c r="WOV110" s="106"/>
      <c r="WOW110" s="106"/>
      <c r="WOX110" s="106"/>
      <c r="WOY110" s="106"/>
      <c r="WOZ110" s="106"/>
      <c r="WPA110" s="106"/>
      <c r="WPB110" s="106"/>
      <c r="WPC110" s="106"/>
      <c r="WPD110" s="106"/>
      <c r="WPE110" s="106"/>
      <c r="WPF110" s="106"/>
      <c r="WPG110" s="106"/>
      <c r="WPH110" s="106"/>
      <c r="WPI110" s="106"/>
      <c r="WPJ110" s="106"/>
      <c r="WPK110" s="106"/>
      <c r="WPL110" s="106"/>
      <c r="WPM110" s="106"/>
      <c r="WPN110" s="106"/>
      <c r="WPO110" s="106"/>
      <c r="WPP110" s="106"/>
      <c r="WPQ110" s="106"/>
      <c r="WPR110" s="106"/>
      <c r="WPS110" s="106"/>
      <c r="WPT110" s="106"/>
      <c r="WPU110" s="106"/>
      <c r="WPV110" s="106"/>
      <c r="WPW110" s="106"/>
      <c r="WPX110" s="106"/>
      <c r="WPY110" s="106"/>
      <c r="WPZ110" s="106"/>
      <c r="WQA110" s="106"/>
      <c r="WQB110" s="106"/>
      <c r="WQC110" s="106"/>
      <c r="WQD110" s="106"/>
      <c r="WQE110" s="106"/>
      <c r="WQF110" s="106"/>
      <c r="WQG110" s="106"/>
      <c r="WQH110" s="106"/>
      <c r="WQI110" s="106"/>
      <c r="WQJ110" s="106"/>
      <c r="WQK110" s="106"/>
      <c r="WQL110" s="106"/>
      <c r="WQM110" s="106"/>
      <c r="WQN110" s="106"/>
      <c r="WQO110" s="106"/>
      <c r="WQP110" s="106"/>
      <c r="WQQ110" s="106"/>
      <c r="WQR110" s="106"/>
      <c r="WQS110" s="106"/>
      <c r="WQT110" s="106"/>
      <c r="WQU110" s="106"/>
      <c r="WQV110" s="106"/>
      <c r="WQW110" s="106"/>
      <c r="WQX110" s="106"/>
      <c r="WQY110" s="106"/>
      <c r="WQZ110" s="106"/>
      <c r="WRA110" s="106"/>
      <c r="WRB110" s="106"/>
      <c r="WRC110" s="106"/>
      <c r="WRD110" s="106"/>
      <c r="WRE110" s="106"/>
      <c r="WRF110" s="106"/>
      <c r="WRG110" s="106"/>
      <c r="WRH110" s="106"/>
      <c r="WRI110" s="106"/>
      <c r="WRJ110" s="106"/>
      <c r="WRK110" s="106"/>
      <c r="WRL110" s="106"/>
      <c r="WRM110" s="106"/>
      <c r="WRN110" s="106"/>
      <c r="WRO110" s="106"/>
      <c r="WRP110" s="106"/>
      <c r="WRQ110" s="106"/>
      <c r="WRR110" s="106"/>
      <c r="WRS110" s="106"/>
      <c r="WRT110" s="106"/>
      <c r="WRU110" s="106"/>
      <c r="WRV110" s="106"/>
      <c r="WRW110" s="106"/>
      <c r="WRX110" s="106"/>
      <c r="WRY110" s="106"/>
      <c r="WRZ110" s="106"/>
      <c r="WSA110" s="106"/>
      <c r="WSB110" s="106"/>
      <c r="WSC110" s="106"/>
      <c r="WSD110" s="106"/>
      <c r="WSE110" s="106"/>
      <c r="WSF110" s="106"/>
      <c r="WSG110" s="106"/>
      <c r="WSH110" s="106"/>
      <c r="WSI110" s="106"/>
      <c r="WSJ110" s="106"/>
      <c r="WSK110" s="106"/>
      <c r="WSL110" s="106"/>
      <c r="WSM110" s="106"/>
      <c r="WSN110" s="106"/>
      <c r="WSO110" s="106"/>
      <c r="WSP110" s="106"/>
      <c r="WSQ110" s="106"/>
      <c r="WSR110" s="106"/>
      <c r="WSS110" s="106"/>
      <c r="WST110" s="106"/>
      <c r="WSU110" s="106"/>
      <c r="WSV110" s="106"/>
      <c r="WSW110" s="106"/>
      <c r="WSX110" s="106"/>
      <c r="WSY110" s="106"/>
      <c r="WSZ110" s="106"/>
      <c r="WTA110" s="106"/>
      <c r="WTB110" s="106"/>
      <c r="WTC110" s="106"/>
      <c r="WTD110" s="106"/>
      <c r="WTE110" s="106"/>
      <c r="WTF110" s="106"/>
      <c r="WTG110" s="106"/>
      <c r="WTH110" s="106"/>
      <c r="WTI110" s="106"/>
      <c r="WTJ110" s="106"/>
      <c r="WTK110" s="106"/>
      <c r="WTL110" s="106"/>
      <c r="WTM110" s="106"/>
      <c r="WTN110" s="106"/>
      <c r="WTO110" s="106"/>
      <c r="WTP110" s="106"/>
      <c r="WTQ110" s="106"/>
      <c r="WTR110" s="106"/>
      <c r="WTS110" s="106"/>
      <c r="WTT110" s="106"/>
      <c r="WTU110" s="106"/>
      <c r="WTV110" s="106"/>
      <c r="WTW110" s="106"/>
      <c r="WTX110" s="106"/>
      <c r="WTY110" s="106"/>
      <c r="WTZ110" s="106"/>
      <c r="WUA110" s="106"/>
      <c r="WUB110" s="106"/>
      <c r="WUC110" s="106"/>
      <c r="WUD110" s="106"/>
      <c r="WUE110" s="106"/>
      <c r="WUF110" s="106"/>
      <c r="WUG110" s="106"/>
      <c r="WUH110" s="106"/>
      <c r="WUI110" s="106"/>
      <c r="WUJ110" s="106"/>
      <c r="WUK110" s="106"/>
      <c r="WUL110" s="106"/>
      <c r="WUM110" s="106"/>
      <c r="WUN110" s="106"/>
      <c r="WUO110" s="106"/>
      <c r="WUP110" s="106"/>
      <c r="WUQ110" s="106"/>
      <c r="WUR110" s="106"/>
      <c r="WUS110" s="106"/>
      <c r="WUT110" s="106"/>
      <c r="WUU110" s="106"/>
      <c r="WUV110" s="106"/>
      <c r="WUW110" s="106"/>
      <c r="WUX110" s="106"/>
      <c r="WUY110" s="106"/>
      <c r="WUZ110" s="106"/>
      <c r="WVA110" s="106"/>
      <c r="WVB110" s="106"/>
      <c r="WVC110" s="106"/>
      <c r="WVD110" s="106"/>
      <c r="WVE110" s="106"/>
      <c r="WVF110" s="106"/>
      <c r="WVG110" s="106"/>
      <c r="WVH110" s="106"/>
      <c r="WVI110" s="106"/>
      <c r="WVJ110" s="106"/>
      <c r="WVK110" s="106"/>
      <c r="WVL110" s="106"/>
      <c r="WVM110" s="106"/>
      <c r="WVN110" s="106"/>
      <c r="WVO110" s="106"/>
      <c r="WVP110" s="106"/>
      <c r="WVQ110" s="106"/>
      <c r="WVR110" s="106"/>
      <c r="WVS110" s="106"/>
      <c r="WVT110" s="106"/>
      <c r="WVU110" s="106"/>
      <c r="WVV110" s="106"/>
      <c r="WVW110" s="106"/>
      <c r="WVX110" s="106"/>
      <c r="WVY110" s="106"/>
      <c r="WVZ110" s="106"/>
      <c r="WWA110" s="106"/>
      <c r="WWB110" s="106"/>
      <c r="WWC110" s="106"/>
      <c r="WWD110" s="106"/>
      <c r="WWE110" s="106"/>
      <c r="WWF110" s="106"/>
      <c r="WWG110" s="106"/>
      <c r="WWH110" s="106"/>
      <c r="WWI110" s="106"/>
      <c r="WWJ110" s="106"/>
      <c r="WWK110" s="106"/>
      <c r="WWL110" s="106"/>
      <c r="WWM110" s="106"/>
      <c r="WWN110" s="106"/>
      <c r="WWO110" s="106"/>
      <c r="WWP110" s="106"/>
      <c r="WWQ110" s="106"/>
      <c r="WWR110" s="106"/>
      <c r="WWS110" s="106"/>
      <c r="WWT110" s="106"/>
      <c r="WWU110" s="106"/>
      <c r="WWV110" s="106"/>
      <c r="WWW110" s="106"/>
      <c r="WWX110" s="106"/>
      <c r="WWY110" s="106"/>
      <c r="WWZ110" s="106"/>
      <c r="WXA110" s="106"/>
      <c r="WXB110" s="106"/>
      <c r="WXC110" s="106"/>
      <c r="WXD110" s="106"/>
      <c r="WXE110" s="106"/>
      <c r="WXF110" s="106"/>
      <c r="WXG110" s="106"/>
      <c r="WXH110" s="106"/>
      <c r="WXI110" s="106"/>
      <c r="WXJ110" s="106"/>
      <c r="WXK110" s="106"/>
      <c r="WXL110" s="106"/>
      <c r="WXM110" s="106"/>
      <c r="WXN110" s="106"/>
      <c r="WXO110" s="106"/>
      <c r="WXP110" s="106"/>
      <c r="WXQ110" s="106"/>
      <c r="WXR110" s="106"/>
      <c r="WXS110" s="106"/>
      <c r="WXT110" s="106"/>
      <c r="WXU110" s="106"/>
      <c r="WXV110" s="106"/>
      <c r="WXW110" s="106"/>
      <c r="WXX110" s="106"/>
      <c r="WXY110" s="106"/>
      <c r="WXZ110" s="106"/>
      <c r="WYA110" s="106"/>
      <c r="WYB110" s="106"/>
      <c r="WYC110" s="106"/>
      <c r="WYD110" s="106"/>
      <c r="WYE110" s="106"/>
      <c r="WYF110" s="106"/>
      <c r="WYG110" s="106"/>
      <c r="WYH110" s="106"/>
      <c r="WYI110" s="106"/>
      <c r="WYJ110" s="106"/>
      <c r="WYK110" s="106"/>
      <c r="WYL110" s="106"/>
      <c r="WYM110" s="106"/>
      <c r="WYN110" s="106"/>
      <c r="WYO110" s="106"/>
      <c r="WYP110" s="106"/>
      <c r="WYQ110" s="106"/>
      <c r="WYR110" s="106"/>
      <c r="WYS110" s="106"/>
      <c r="WYT110" s="106"/>
      <c r="WYU110" s="106"/>
      <c r="WYV110" s="106"/>
      <c r="WYW110" s="106"/>
      <c r="WYX110" s="106"/>
      <c r="WYY110" s="106"/>
      <c r="WYZ110" s="106"/>
      <c r="WZA110" s="106"/>
      <c r="WZB110" s="106"/>
      <c r="WZC110" s="106"/>
      <c r="WZD110" s="106"/>
      <c r="WZE110" s="106"/>
      <c r="WZF110" s="106"/>
      <c r="WZG110" s="106"/>
      <c r="WZH110" s="106"/>
      <c r="WZI110" s="106"/>
      <c r="WZJ110" s="106"/>
      <c r="WZK110" s="106"/>
      <c r="WZL110" s="106"/>
      <c r="WZM110" s="106"/>
      <c r="WZN110" s="106"/>
      <c r="WZO110" s="106"/>
      <c r="WZP110" s="106"/>
      <c r="WZQ110" s="106"/>
      <c r="WZR110" s="106"/>
      <c r="WZS110" s="106"/>
      <c r="WZT110" s="106"/>
      <c r="WZU110" s="106"/>
      <c r="WZV110" s="106"/>
      <c r="WZW110" s="106"/>
      <c r="WZX110" s="106"/>
      <c r="WZY110" s="106"/>
      <c r="WZZ110" s="106"/>
      <c r="XAA110" s="106"/>
      <c r="XAB110" s="106"/>
      <c r="XAC110" s="106"/>
      <c r="XAD110" s="106"/>
      <c r="XAE110" s="106"/>
      <c r="XAF110" s="106"/>
      <c r="XAG110" s="106"/>
      <c r="XAH110" s="106"/>
      <c r="XAI110" s="106"/>
      <c r="XAJ110" s="106"/>
      <c r="XAK110" s="106"/>
      <c r="XAL110" s="106"/>
      <c r="XAM110" s="106"/>
      <c r="XAN110" s="106"/>
      <c r="XAO110" s="106"/>
      <c r="XAP110" s="106"/>
      <c r="XAQ110" s="106"/>
      <c r="XAR110" s="106"/>
      <c r="XAS110" s="106"/>
      <c r="XAT110" s="106"/>
      <c r="XAU110" s="106"/>
      <c r="XAV110" s="106"/>
      <c r="XAW110" s="106"/>
      <c r="XAX110" s="106"/>
      <c r="XAY110" s="106"/>
      <c r="XAZ110" s="106"/>
      <c r="XBA110" s="106"/>
      <c r="XBB110" s="106"/>
      <c r="XBC110" s="106"/>
      <c r="XBD110" s="106"/>
      <c r="XBE110" s="106"/>
      <c r="XBF110" s="106"/>
      <c r="XBG110" s="106"/>
      <c r="XBH110" s="106"/>
      <c r="XBI110" s="106"/>
      <c r="XBJ110" s="106"/>
      <c r="XBK110" s="106"/>
      <c r="XBL110" s="106"/>
      <c r="XBM110" s="106"/>
      <c r="XBN110" s="106"/>
      <c r="XBO110" s="106"/>
      <c r="XBP110" s="106"/>
      <c r="XBQ110" s="106"/>
      <c r="XBR110" s="106"/>
      <c r="XBS110" s="106"/>
      <c r="XBT110" s="106"/>
      <c r="XBU110" s="106"/>
      <c r="XBV110" s="106"/>
      <c r="XBW110" s="106"/>
      <c r="XBX110" s="106"/>
      <c r="XBY110" s="106"/>
      <c r="XBZ110" s="106"/>
      <c r="XCA110" s="106"/>
      <c r="XCB110" s="106"/>
      <c r="XCC110" s="106"/>
      <c r="XCD110" s="106"/>
      <c r="XCE110" s="106"/>
      <c r="XCF110" s="106"/>
      <c r="XCG110" s="106"/>
      <c r="XCH110" s="106"/>
      <c r="XCI110" s="106"/>
      <c r="XCJ110" s="106"/>
      <c r="XCK110" s="106"/>
      <c r="XCL110" s="106"/>
      <c r="XCM110" s="106"/>
      <c r="XCN110" s="106"/>
      <c r="XCO110" s="106"/>
      <c r="XCP110" s="106"/>
      <c r="XCQ110" s="106"/>
      <c r="XCR110" s="106"/>
      <c r="XCS110" s="106"/>
      <c r="XCT110" s="106"/>
      <c r="XCU110" s="106"/>
      <c r="XCV110" s="106"/>
      <c r="XCW110" s="106"/>
      <c r="XCX110" s="106"/>
      <c r="XCY110" s="106"/>
      <c r="XCZ110" s="106"/>
      <c r="XDA110" s="106"/>
      <c r="XDB110" s="106"/>
      <c r="XDC110" s="106"/>
      <c r="XDD110" s="106"/>
      <c r="XDE110" s="106"/>
      <c r="XDF110" s="106"/>
      <c r="XDG110" s="106"/>
      <c r="XDH110" s="106"/>
      <c r="XDI110" s="106"/>
      <c r="XDJ110" s="106"/>
      <c r="XDK110" s="106"/>
      <c r="XDL110" s="106"/>
      <c r="XDM110" s="106"/>
      <c r="XDN110" s="106"/>
      <c r="XDO110" s="106"/>
      <c r="XDP110" s="106"/>
      <c r="XDQ110" s="106"/>
      <c r="XDR110" s="106"/>
      <c r="XDS110" s="106"/>
      <c r="XDT110" s="106"/>
      <c r="XDU110" s="106"/>
      <c r="XDV110" s="106"/>
      <c r="XDW110" s="106"/>
      <c r="XDX110" s="106"/>
    </row>
    <row r="111" spans="1:16352" ht="14.25" customHeight="1">
      <c r="A111" s="840"/>
      <c r="B111" s="840"/>
    </row>
    <row r="112" spans="1:16352" ht="24" customHeight="1">
      <c r="A112" s="839">
        <v>2019</v>
      </c>
      <c r="B112" s="839"/>
    </row>
    <row r="114" spans="1:4" ht="60" customHeight="1">
      <c r="A114" s="834" t="s">
        <v>179</v>
      </c>
      <c r="B114" s="834"/>
    </row>
    <row r="115" spans="1:4" ht="14.5" customHeight="1" thickBot="1">
      <c r="A115" s="835" t="s">
        <v>47</v>
      </c>
      <c r="B115" s="400" t="s">
        <v>48</v>
      </c>
    </row>
    <row r="116" spans="1:4" ht="14.5" customHeight="1" thickBot="1">
      <c r="A116" s="836"/>
      <c r="B116" s="401" t="s">
        <v>49</v>
      </c>
      <c r="D116" s="330"/>
    </row>
    <row r="117" spans="1:4">
      <c r="A117" s="294" t="s">
        <v>27</v>
      </c>
      <c r="B117" s="58">
        <v>92336</v>
      </c>
      <c r="D117" s="330"/>
    </row>
    <row r="118" spans="1:4">
      <c r="A118" s="295" t="s">
        <v>28</v>
      </c>
      <c r="B118" s="59">
        <v>91903</v>
      </c>
      <c r="D118" s="330"/>
    </row>
    <row r="119" spans="1:4">
      <c r="A119" s="296" t="s">
        <v>29</v>
      </c>
      <c r="B119" s="60">
        <v>32558</v>
      </c>
      <c r="D119" s="330"/>
    </row>
    <row r="120" spans="1:4">
      <c r="A120" s="295" t="s">
        <v>30</v>
      </c>
      <c r="B120" s="59">
        <v>17494</v>
      </c>
      <c r="D120" s="330"/>
    </row>
    <row r="121" spans="1:4">
      <c r="A121" s="296" t="s">
        <v>31</v>
      </c>
      <c r="B121" s="60">
        <v>5314</v>
      </c>
      <c r="D121" s="330"/>
    </row>
    <row r="122" spans="1:4">
      <c r="A122" s="295" t="s">
        <v>32</v>
      </c>
      <c r="B122" s="59">
        <v>16590</v>
      </c>
      <c r="D122" s="330"/>
    </row>
    <row r="123" spans="1:4">
      <c r="A123" s="296" t="s">
        <v>33</v>
      </c>
      <c r="B123" s="60">
        <v>49481</v>
      </c>
      <c r="D123" s="330"/>
    </row>
    <row r="124" spans="1:4">
      <c r="A124" s="295" t="s">
        <v>34</v>
      </c>
      <c r="B124" s="59">
        <v>10852</v>
      </c>
      <c r="D124" s="330"/>
    </row>
    <row r="125" spans="1:4">
      <c r="A125" s="296" t="s">
        <v>35</v>
      </c>
      <c r="B125" s="60">
        <v>55097</v>
      </c>
      <c r="D125" s="330"/>
    </row>
    <row r="126" spans="1:4">
      <c r="A126" s="295" t="s">
        <v>36</v>
      </c>
      <c r="B126" s="59">
        <v>119264</v>
      </c>
      <c r="D126" s="330"/>
    </row>
    <row r="127" spans="1:4">
      <c r="A127" s="296" t="s">
        <v>37</v>
      </c>
      <c r="B127" s="60">
        <v>31758</v>
      </c>
      <c r="D127" s="330"/>
    </row>
    <row r="128" spans="1:4">
      <c r="A128" s="295" t="s">
        <v>38</v>
      </c>
      <c r="B128" s="59">
        <v>6544</v>
      </c>
      <c r="D128" s="330"/>
    </row>
    <row r="129" spans="1:4">
      <c r="A129" s="296" t="s">
        <v>39</v>
      </c>
      <c r="B129" s="60">
        <v>28820</v>
      </c>
      <c r="D129" s="330"/>
    </row>
    <row r="130" spans="1:4">
      <c r="A130" s="295" t="s">
        <v>40</v>
      </c>
      <c r="B130" s="59">
        <v>15985</v>
      </c>
      <c r="D130" s="331"/>
    </row>
    <row r="131" spans="1:4">
      <c r="A131" s="296" t="s">
        <v>41</v>
      </c>
      <c r="B131" s="60">
        <v>20289</v>
      </c>
      <c r="D131" s="330"/>
    </row>
    <row r="132" spans="1:4" ht="15" thickBot="1">
      <c r="A132" s="295" t="s">
        <v>42</v>
      </c>
      <c r="B132" s="99">
        <v>15415</v>
      </c>
      <c r="D132" s="330"/>
    </row>
    <row r="133" spans="1:4">
      <c r="A133" s="297" t="s">
        <v>43</v>
      </c>
      <c r="B133" s="18">
        <v>488576</v>
      </c>
      <c r="D133" s="330"/>
    </row>
    <row r="134" spans="1:4">
      <c r="A134" s="298" t="s">
        <v>44</v>
      </c>
      <c r="B134" s="20">
        <v>121124</v>
      </c>
      <c r="D134" s="333"/>
    </row>
    <row r="135" spans="1:4">
      <c r="A135" s="299" t="s">
        <v>45</v>
      </c>
      <c r="B135" s="122">
        <v>609700</v>
      </c>
    </row>
    <row r="136" spans="1:4">
      <c r="A136" s="842" t="s">
        <v>259</v>
      </c>
      <c r="B136" s="842"/>
      <c r="C136" s="106"/>
      <c r="D136" s="106"/>
    </row>
    <row r="137" spans="1:4" ht="79.75" customHeight="1">
      <c r="A137" s="841" t="s">
        <v>257</v>
      </c>
      <c r="B137" s="841"/>
      <c r="C137" s="104"/>
      <c r="D137" s="104"/>
    </row>
    <row r="139" spans="1:4" ht="24" customHeight="1">
      <c r="A139" s="839">
        <v>2018</v>
      </c>
      <c r="B139" s="839"/>
    </row>
    <row r="141" spans="1:4" ht="59.5" customHeight="1">
      <c r="A141" s="834" t="s">
        <v>180</v>
      </c>
      <c r="B141" s="834"/>
    </row>
    <row r="142" spans="1:4" ht="14.5" customHeight="1" thickBot="1">
      <c r="A142" s="835" t="s">
        <v>47</v>
      </c>
      <c r="B142" s="400" t="s">
        <v>48</v>
      </c>
    </row>
    <row r="143" spans="1:4" ht="14.5" customHeight="1" thickBot="1">
      <c r="A143" s="836"/>
      <c r="B143" s="401" t="s">
        <v>49</v>
      </c>
      <c r="C143" s="335"/>
      <c r="D143" s="336"/>
    </row>
    <row r="144" spans="1:4">
      <c r="A144" s="294" t="s">
        <v>27</v>
      </c>
      <c r="B144" s="58">
        <v>89453</v>
      </c>
      <c r="C144" s="335"/>
      <c r="D144" s="336"/>
    </row>
    <row r="145" spans="1:4">
      <c r="A145" s="295" t="s">
        <v>28</v>
      </c>
      <c r="B145" s="59">
        <v>87737</v>
      </c>
      <c r="C145" s="335"/>
      <c r="D145" s="336"/>
    </row>
    <row r="146" spans="1:4">
      <c r="A146" s="296" t="s">
        <v>29</v>
      </c>
      <c r="B146" s="60">
        <v>30545</v>
      </c>
      <c r="C146" s="335"/>
      <c r="D146" s="336"/>
    </row>
    <row r="147" spans="1:4">
      <c r="A147" s="295" t="s">
        <v>30</v>
      </c>
      <c r="B147" s="59">
        <v>16761</v>
      </c>
      <c r="C147" s="335"/>
      <c r="D147" s="336"/>
    </row>
    <row r="148" spans="1:4">
      <c r="A148" s="296" t="s">
        <v>31</v>
      </c>
      <c r="B148" s="60">
        <v>4757</v>
      </c>
      <c r="C148" s="335"/>
      <c r="D148" s="336"/>
    </row>
    <row r="149" spans="1:4">
      <c r="A149" s="295" t="s">
        <v>32</v>
      </c>
      <c r="B149" s="59">
        <v>15217</v>
      </c>
      <c r="C149" s="335"/>
      <c r="D149" s="336"/>
    </row>
    <row r="150" spans="1:4">
      <c r="A150" s="296" t="s">
        <v>33</v>
      </c>
      <c r="B150" s="60">
        <v>47577</v>
      </c>
      <c r="C150" s="335"/>
      <c r="D150" s="336"/>
    </row>
    <row r="151" spans="1:4">
      <c r="A151" s="295" t="s">
        <v>34</v>
      </c>
      <c r="B151" s="59">
        <v>10582</v>
      </c>
      <c r="C151" s="335"/>
      <c r="D151" s="336"/>
    </row>
    <row r="152" spans="1:4">
      <c r="A152" s="296" t="s">
        <v>35</v>
      </c>
      <c r="B152" s="60">
        <v>52425</v>
      </c>
      <c r="C152" s="335"/>
      <c r="D152" s="336"/>
    </row>
    <row r="153" spans="1:4">
      <c r="A153" s="295" t="s">
        <v>36</v>
      </c>
      <c r="B153" s="59">
        <v>114224</v>
      </c>
      <c r="C153" s="335"/>
      <c r="D153" s="336"/>
    </row>
    <row r="154" spans="1:4">
      <c r="A154" s="296" t="s">
        <v>37</v>
      </c>
      <c r="B154" s="60">
        <v>30674</v>
      </c>
      <c r="C154" s="335"/>
      <c r="D154" s="336"/>
    </row>
    <row r="155" spans="1:4">
      <c r="A155" s="295" t="s">
        <v>38</v>
      </c>
      <c r="B155" s="59">
        <v>6396</v>
      </c>
      <c r="C155" s="335"/>
      <c r="D155" s="336"/>
    </row>
    <row r="156" spans="1:4">
      <c r="A156" s="296" t="s">
        <v>39</v>
      </c>
      <c r="B156" s="60">
        <v>27455</v>
      </c>
      <c r="C156" s="335"/>
      <c r="D156" s="336"/>
    </row>
    <row r="157" spans="1:4">
      <c r="A157" s="295" t="s">
        <v>40</v>
      </c>
      <c r="B157" s="59">
        <v>15665</v>
      </c>
      <c r="C157" s="337"/>
      <c r="D157" s="338"/>
    </row>
    <row r="158" spans="1:4">
      <c r="A158" s="296" t="s">
        <v>41</v>
      </c>
      <c r="B158" s="60">
        <v>19310</v>
      </c>
      <c r="C158" s="335"/>
      <c r="D158" s="336"/>
    </row>
    <row r="159" spans="1:4" ht="15" thickBot="1">
      <c r="A159" s="295" t="s">
        <v>42</v>
      </c>
      <c r="B159" s="99">
        <v>15199</v>
      </c>
      <c r="C159" s="335"/>
      <c r="D159" s="336"/>
    </row>
    <row r="160" spans="1:4">
      <c r="A160" s="297" t="s">
        <v>43</v>
      </c>
      <c r="B160" s="18">
        <v>467770</v>
      </c>
      <c r="C160" s="335"/>
      <c r="D160" s="336"/>
    </row>
    <row r="161" spans="1:4">
      <c r="A161" s="298" t="s">
        <v>44</v>
      </c>
      <c r="B161" s="20">
        <v>116207</v>
      </c>
      <c r="C161" s="339"/>
      <c r="D161" s="340"/>
    </row>
    <row r="162" spans="1:4">
      <c r="A162" s="299" t="s">
        <v>45</v>
      </c>
      <c r="B162" s="122">
        <v>583977</v>
      </c>
    </row>
    <row r="163" spans="1:4">
      <c r="A163" s="842" t="s">
        <v>259</v>
      </c>
      <c r="B163" s="842"/>
      <c r="C163" s="254"/>
      <c r="D163" s="254"/>
    </row>
    <row r="164" spans="1:4" ht="79.75" customHeight="1">
      <c r="A164" s="837" t="s">
        <v>258</v>
      </c>
      <c r="B164" s="837"/>
      <c r="C164" s="104"/>
      <c r="D164" s="104"/>
    </row>
  </sheetData>
  <mergeCells count="33">
    <mergeCell ref="A111:B111"/>
    <mergeCell ref="A112:B112"/>
    <mergeCell ref="A114:B114"/>
    <mergeCell ref="A115:A116"/>
    <mergeCell ref="A110:B110"/>
    <mergeCell ref="A136:B136"/>
    <mergeCell ref="A163:B163"/>
    <mergeCell ref="A139:B139"/>
    <mergeCell ref="A141:B141"/>
    <mergeCell ref="A142:A143"/>
    <mergeCell ref="A137:B137"/>
    <mergeCell ref="A164:B164"/>
    <mergeCell ref="A88:A89"/>
    <mergeCell ref="A31:B31"/>
    <mergeCell ref="A33:B33"/>
    <mergeCell ref="A34:A35"/>
    <mergeCell ref="A58:B58"/>
    <mergeCell ref="A60:B60"/>
    <mergeCell ref="A61:A62"/>
    <mergeCell ref="A84:B84"/>
    <mergeCell ref="A85:B85"/>
    <mergeCell ref="A87:B87"/>
    <mergeCell ref="A56:B56"/>
    <mergeCell ref="A83:B83"/>
    <mergeCell ref="A55:B55"/>
    <mergeCell ref="A82:B82"/>
    <mergeCell ref="A109:B109"/>
    <mergeCell ref="A3:B3"/>
    <mergeCell ref="A4:B4"/>
    <mergeCell ref="A5:B5"/>
    <mergeCell ref="A6:A7"/>
    <mergeCell ref="A28:B28"/>
    <mergeCell ref="A27:B27"/>
  </mergeCells>
  <hyperlinks>
    <hyperlink ref="A1" location="Inhalt!A9" display="Zurück zum Inhalt" xr:uid="{00000000-0004-0000-0100-000000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I178"/>
  <sheetViews>
    <sheetView zoomScale="80" zoomScaleNormal="80" workbookViewId="0"/>
  </sheetViews>
  <sheetFormatPr baseColWidth="10" defaultColWidth="11" defaultRowHeight="15" customHeight="1"/>
  <cols>
    <col min="1" max="1" width="23.5" style="329" customWidth="1"/>
    <col min="2" max="4" width="11.08203125" style="329" customWidth="1"/>
    <col min="5" max="5" width="11.08203125" style="341" customWidth="1"/>
    <col min="6" max="6" width="11.08203125" style="329" customWidth="1"/>
    <col min="7" max="16384" width="11" style="329"/>
  </cols>
  <sheetData>
    <row r="1" spans="1:6" ht="15" customHeight="1">
      <c r="A1" s="736" t="s">
        <v>163</v>
      </c>
    </row>
    <row r="2" spans="1:6" ht="15" customHeight="1">
      <c r="A2" s="311"/>
    </row>
    <row r="3" spans="1:6" ht="22.5" customHeight="1">
      <c r="A3" s="832">
        <v>2023</v>
      </c>
      <c r="B3" s="832"/>
      <c r="C3" s="832"/>
      <c r="D3" s="832"/>
      <c r="E3" s="832"/>
      <c r="F3" s="832"/>
    </row>
    <row r="4" spans="1:6" ht="15" customHeight="1">
      <c r="A4" s="403"/>
      <c r="B4" s="399"/>
      <c r="C4" s="399"/>
      <c r="D4" s="399"/>
      <c r="E4" s="404"/>
      <c r="F4" s="399"/>
    </row>
    <row r="5" spans="1:6" ht="14.5" customHeight="1">
      <c r="A5" s="834" t="s">
        <v>181</v>
      </c>
      <c r="B5" s="834"/>
      <c r="C5" s="834"/>
      <c r="D5" s="834"/>
      <c r="E5" s="834"/>
      <c r="F5" s="834"/>
    </row>
    <row r="6" spans="1:6" ht="15" customHeight="1" thickBot="1">
      <c r="A6" s="835" t="s">
        <v>47</v>
      </c>
      <c r="B6" s="846" t="s">
        <v>48</v>
      </c>
      <c r="C6" s="848" t="s">
        <v>50</v>
      </c>
      <c r="D6" s="848"/>
      <c r="E6" s="848"/>
      <c r="F6" s="849"/>
    </row>
    <row r="7" spans="1:6" ht="15" customHeight="1" thickBot="1">
      <c r="A7" s="836"/>
      <c r="B7" s="847"/>
      <c r="C7" s="850" t="s">
        <v>51</v>
      </c>
      <c r="D7" s="850"/>
      <c r="E7" s="848" t="s">
        <v>52</v>
      </c>
      <c r="F7" s="849"/>
    </row>
    <row r="8" spans="1:6" ht="15" customHeight="1" thickBot="1">
      <c r="A8" s="836"/>
      <c r="B8" s="851" t="s">
        <v>49</v>
      </c>
      <c r="C8" s="852"/>
      <c r="D8" s="406" t="s">
        <v>53</v>
      </c>
      <c r="E8" s="407" t="s">
        <v>49</v>
      </c>
      <c r="F8" s="408" t="s">
        <v>53</v>
      </c>
    </row>
    <row r="9" spans="1:6" ht="15" customHeight="1">
      <c r="A9" s="111" t="s">
        <v>27</v>
      </c>
      <c r="B9" s="6">
        <v>107779</v>
      </c>
      <c r="C9" s="489">
        <v>6908</v>
      </c>
      <c r="D9" s="492">
        <v>6.4094118520305443</v>
      </c>
      <c r="E9" s="14">
        <v>100871</v>
      </c>
      <c r="F9" s="13">
        <v>93.590588147969456</v>
      </c>
    </row>
    <row r="10" spans="1:6" ht="15" customHeight="1">
      <c r="A10" s="112" t="s">
        <v>28</v>
      </c>
      <c r="B10" s="7">
        <v>109193</v>
      </c>
      <c r="C10" s="490">
        <v>5104</v>
      </c>
      <c r="D10" s="493">
        <v>4.674292308114989</v>
      </c>
      <c r="E10" s="17">
        <v>104089</v>
      </c>
      <c r="F10" s="16">
        <v>95.325707691885015</v>
      </c>
    </row>
    <row r="11" spans="1:6" ht="15" customHeight="1">
      <c r="A11" s="113" t="s">
        <v>29</v>
      </c>
      <c r="B11" s="8">
        <v>36204</v>
      </c>
      <c r="C11" s="489">
        <v>4713</v>
      </c>
      <c r="D11" s="494">
        <v>13.017898574743123</v>
      </c>
      <c r="E11" s="14">
        <v>31491</v>
      </c>
      <c r="F11" s="13">
        <v>86.982101425256872</v>
      </c>
    </row>
    <row r="12" spans="1:6" ht="15" customHeight="1">
      <c r="A12" s="112" t="s">
        <v>30</v>
      </c>
      <c r="B12" s="7">
        <v>20150</v>
      </c>
      <c r="C12" s="490">
        <v>1660</v>
      </c>
      <c r="D12" s="493">
        <v>8.2382133995037208</v>
      </c>
      <c r="E12" s="17">
        <v>18490</v>
      </c>
      <c r="F12" s="16">
        <v>91.761786600496279</v>
      </c>
    </row>
    <row r="13" spans="1:6" ht="15" customHeight="1">
      <c r="A13" s="113" t="s">
        <v>31</v>
      </c>
      <c r="B13" s="8">
        <v>5932</v>
      </c>
      <c r="C13" s="489">
        <v>701</v>
      </c>
      <c r="D13" s="494">
        <v>11.817262306136209</v>
      </c>
      <c r="E13" s="14">
        <v>5231</v>
      </c>
      <c r="F13" s="13">
        <v>88.182737693863785</v>
      </c>
    </row>
    <row r="14" spans="1:6" ht="15" customHeight="1">
      <c r="A14" s="112" t="s">
        <v>32</v>
      </c>
      <c r="B14" s="7">
        <v>18200</v>
      </c>
      <c r="C14" s="490">
        <v>2306</v>
      </c>
      <c r="D14" s="493">
        <v>12.67032967032967</v>
      </c>
      <c r="E14" s="17">
        <v>15894</v>
      </c>
      <c r="F14" s="16">
        <v>87.329670329670321</v>
      </c>
    </row>
    <row r="15" spans="1:6" ht="15" customHeight="1">
      <c r="A15" s="113" t="s">
        <v>33</v>
      </c>
      <c r="B15" s="8">
        <v>58111</v>
      </c>
      <c r="C15" s="489">
        <v>5189</v>
      </c>
      <c r="D15" s="494">
        <v>8.9294625802343788</v>
      </c>
      <c r="E15" s="14">
        <v>52922</v>
      </c>
      <c r="F15" s="13">
        <v>91.070537419765614</v>
      </c>
    </row>
    <row r="16" spans="1:6" ht="15" customHeight="1">
      <c r="A16" s="112" t="s">
        <v>34</v>
      </c>
      <c r="B16" s="7">
        <v>11835</v>
      </c>
      <c r="C16" s="490" t="s">
        <v>54</v>
      </c>
      <c r="D16" s="493" t="s">
        <v>54</v>
      </c>
      <c r="E16" s="17" t="s">
        <v>54</v>
      </c>
      <c r="F16" s="16" t="s">
        <v>54</v>
      </c>
    </row>
    <row r="17" spans="1:6" ht="15" customHeight="1">
      <c r="A17" s="113" t="s">
        <v>35</v>
      </c>
      <c r="B17" s="8">
        <v>66744</v>
      </c>
      <c r="C17" s="489">
        <v>4852</v>
      </c>
      <c r="D17" s="494">
        <v>7.2695673019297624</v>
      </c>
      <c r="E17" s="14">
        <v>61892</v>
      </c>
      <c r="F17" s="13">
        <v>92.730432698070246</v>
      </c>
    </row>
    <row r="18" spans="1:6" ht="15" customHeight="1">
      <c r="A18" s="112" t="s">
        <v>36</v>
      </c>
      <c r="B18" s="7">
        <v>139220</v>
      </c>
      <c r="C18" s="490">
        <v>9915</v>
      </c>
      <c r="D18" s="493">
        <v>7.1218215773595741</v>
      </c>
      <c r="E18" s="17">
        <v>129305</v>
      </c>
      <c r="F18" s="16">
        <v>92.878178422640417</v>
      </c>
    </row>
    <row r="19" spans="1:6" ht="15" customHeight="1">
      <c r="A19" s="113" t="s">
        <v>37</v>
      </c>
      <c r="B19" s="8">
        <v>36505</v>
      </c>
      <c r="C19" s="489">
        <v>2268</v>
      </c>
      <c r="D19" s="494">
        <v>6.2128475551294349</v>
      </c>
      <c r="E19" s="14">
        <v>34237</v>
      </c>
      <c r="F19" s="13">
        <v>93.787152444870571</v>
      </c>
    </row>
    <row r="20" spans="1:6" ht="15" customHeight="1">
      <c r="A20" s="112" t="s">
        <v>38</v>
      </c>
      <c r="B20" s="7">
        <v>7409</v>
      </c>
      <c r="C20" s="490">
        <v>504</v>
      </c>
      <c r="D20" s="493">
        <v>6.8025374544472941</v>
      </c>
      <c r="E20" s="17">
        <v>6905</v>
      </c>
      <c r="F20" s="16">
        <v>93.19746254555271</v>
      </c>
    </row>
    <row r="21" spans="1:6" ht="15" customHeight="1">
      <c r="A21" s="113" t="s">
        <v>39</v>
      </c>
      <c r="B21" s="8">
        <v>30946</v>
      </c>
      <c r="C21" s="489">
        <v>2501</v>
      </c>
      <c r="D21" s="494">
        <v>8.0818199444193102</v>
      </c>
      <c r="E21" s="14">
        <v>28445</v>
      </c>
      <c r="F21" s="13">
        <v>91.918180055580692</v>
      </c>
    </row>
    <row r="22" spans="1:6" ht="15" customHeight="1">
      <c r="A22" s="112" t="s">
        <v>40</v>
      </c>
      <c r="B22" s="7">
        <v>16364</v>
      </c>
      <c r="C22" s="490">
        <v>977</v>
      </c>
      <c r="D22" s="493">
        <v>5.9704228794915668</v>
      </c>
      <c r="E22" s="17">
        <v>15387</v>
      </c>
      <c r="F22" s="16">
        <v>94.029577120508435</v>
      </c>
    </row>
    <row r="23" spans="1:6" ht="15" customHeight="1">
      <c r="A23" s="113" t="s">
        <v>41</v>
      </c>
      <c r="B23" s="8">
        <v>23865</v>
      </c>
      <c r="C23" s="489">
        <v>2399</v>
      </c>
      <c r="D23" s="494">
        <v>10.052377959354704</v>
      </c>
      <c r="E23" s="14">
        <v>21466</v>
      </c>
      <c r="F23" s="13">
        <v>89.947622040645285</v>
      </c>
    </row>
    <row r="24" spans="1:6" ht="15" customHeight="1" thickBot="1">
      <c r="A24" s="114" t="s">
        <v>42</v>
      </c>
      <c r="B24" s="7">
        <v>16134</v>
      </c>
      <c r="C24" s="490" t="s">
        <v>54</v>
      </c>
      <c r="D24" s="493" t="s">
        <v>54</v>
      </c>
      <c r="E24" s="17" t="s">
        <v>54</v>
      </c>
      <c r="F24" s="16" t="s">
        <v>54</v>
      </c>
    </row>
    <row r="25" spans="1:6" ht="15" customHeight="1">
      <c r="A25" s="115" t="s">
        <v>43</v>
      </c>
      <c r="B25" s="10">
        <v>572958</v>
      </c>
      <c r="C25" s="70">
        <v>40146</v>
      </c>
      <c r="D25" s="495">
        <v>7.0067963096771493</v>
      </c>
      <c r="E25" s="63">
        <v>532812</v>
      </c>
      <c r="F25" s="19">
        <v>92.993203690322844</v>
      </c>
    </row>
    <row r="26" spans="1:6" ht="15" customHeight="1">
      <c r="A26" s="116" t="s">
        <v>44</v>
      </c>
      <c r="B26" s="11">
        <v>131633</v>
      </c>
      <c r="C26" s="491">
        <v>11820</v>
      </c>
      <c r="D26" s="496">
        <v>8.979511216792142</v>
      </c>
      <c r="E26" s="22">
        <v>119813</v>
      </c>
      <c r="F26" s="21">
        <v>91.020488783207853</v>
      </c>
    </row>
    <row r="27" spans="1:6" ht="15" customHeight="1">
      <c r="A27" s="117" t="s">
        <v>45</v>
      </c>
      <c r="B27" s="118">
        <v>704591</v>
      </c>
      <c r="C27" s="272">
        <v>51966</v>
      </c>
      <c r="D27" s="497">
        <v>7.3753425746284016</v>
      </c>
      <c r="E27" s="126">
        <v>652625</v>
      </c>
      <c r="F27" s="167">
        <v>92.624657425371609</v>
      </c>
    </row>
    <row r="28" spans="1:6" ht="14.25" customHeight="1">
      <c r="A28" s="843" t="s">
        <v>125</v>
      </c>
      <c r="B28" s="843"/>
      <c r="C28" s="843"/>
      <c r="D28" s="843"/>
      <c r="E28" s="843"/>
      <c r="F28" s="843"/>
    </row>
    <row r="29" spans="1:6" ht="67.5" customHeight="1">
      <c r="A29" s="844" t="s">
        <v>126</v>
      </c>
      <c r="B29" s="844"/>
      <c r="C29" s="844"/>
      <c r="D29" s="844"/>
      <c r="E29" s="844"/>
      <c r="F29" s="844"/>
    </row>
    <row r="30" spans="1:6" ht="15" customHeight="1">
      <c r="A30" s="845" t="s">
        <v>287</v>
      </c>
      <c r="B30" s="845"/>
      <c r="C30" s="845"/>
      <c r="D30" s="845"/>
      <c r="E30" s="845"/>
      <c r="F30" s="845"/>
    </row>
    <row r="31" spans="1:6" ht="44.25" customHeight="1">
      <c r="A31" s="845" t="s">
        <v>253</v>
      </c>
      <c r="B31" s="845"/>
      <c r="C31" s="845"/>
      <c r="D31" s="845"/>
      <c r="E31" s="845"/>
      <c r="F31" s="845"/>
    </row>
    <row r="32" spans="1:6" ht="15" customHeight="1">
      <c r="A32" s="311"/>
    </row>
    <row r="33" spans="1:7" ht="23.5" customHeight="1">
      <c r="A33" s="839">
        <v>2022</v>
      </c>
      <c r="B33" s="839"/>
      <c r="C33" s="839"/>
      <c r="D33" s="839"/>
      <c r="E33" s="839"/>
      <c r="F33" s="839"/>
    </row>
    <row r="35" spans="1:7" ht="15" customHeight="1">
      <c r="A35" s="834" t="s">
        <v>182</v>
      </c>
      <c r="B35" s="834"/>
      <c r="C35" s="834"/>
      <c r="D35" s="834"/>
      <c r="E35" s="834"/>
      <c r="F35" s="834"/>
    </row>
    <row r="36" spans="1:7" ht="15" customHeight="1" thickBot="1">
      <c r="A36" s="835" t="s">
        <v>47</v>
      </c>
      <c r="B36" s="846" t="s">
        <v>48</v>
      </c>
      <c r="C36" s="848" t="s">
        <v>50</v>
      </c>
      <c r="D36" s="848"/>
      <c r="E36" s="848"/>
      <c r="F36" s="849"/>
    </row>
    <row r="37" spans="1:7" ht="15" customHeight="1" thickBot="1">
      <c r="A37" s="836"/>
      <c r="B37" s="847"/>
      <c r="C37" s="850" t="s">
        <v>51</v>
      </c>
      <c r="D37" s="850"/>
      <c r="E37" s="848" t="s">
        <v>52</v>
      </c>
      <c r="F37" s="849"/>
    </row>
    <row r="38" spans="1:7" ht="15" customHeight="1" thickBot="1">
      <c r="A38" s="836"/>
      <c r="B38" s="851" t="s">
        <v>49</v>
      </c>
      <c r="C38" s="852"/>
      <c r="D38" s="406" t="s">
        <v>53</v>
      </c>
      <c r="E38" s="407" t="s">
        <v>49</v>
      </c>
      <c r="F38" s="408" t="s">
        <v>53</v>
      </c>
    </row>
    <row r="39" spans="1:7" ht="15" customHeight="1">
      <c r="A39" s="111" t="s">
        <v>27</v>
      </c>
      <c r="B39" s="6">
        <v>103129</v>
      </c>
      <c r="C39" s="489">
        <v>6479</v>
      </c>
      <c r="D39" s="492">
        <f>C39/B39*100</f>
        <v>6.2824229848054376</v>
      </c>
      <c r="E39" s="14">
        <v>96650</v>
      </c>
      <c r="F39" s="13">
        <f>E39/B39*100</f>
        <v>93.717577015194564</v>
      </c>
      <c r="G39" s="342"/>
    </row>
    <row r="40" spans="1:7" ht="15" customHeight="1">
      <c r="A40" s="112" t="s">
        <v>28</v>
      </c>
      <c r="B40" s="7">
        <v>105010</v>
      </c>
      <c r="C40" s="490">
        <v>4773</v>
      </c>
      <c r="D40" s="493">
        <f t="shared" ref="D40:D57" si="0">C40/B40*100</f>
        <v>4.5452814017712599</v>
      </c>
      <c r="E40" s="17">
        <v>100237</v>
      </c>
      <c r="F40" s="16">
        <f t="shared" ref="F40:F57" si="1">E40/B40*100</f>
        <v>95.454718598228737</v>
      </c>
      <c r="G40" s="342"/>
    </row>
    <row r="41" spans="1:7" ht="15" customHeight="1">
      <c r="A41" s="113" t="s">
        <v>29</v>
      </c>
      <c r="B41" s="8">
        <v>35692</v>
      </c>
      <c r="C41" s="489">
        <v>4564</v>
      </c>
      <c r="D41" s="494">
        <f t="shared" si="0"/>
        <v>12.78717919982069</v>
      </c>
      <c r="E41" s="14">
        <v>31128</v>
      </c>
      <c r="F41" s="13">
        <f t="shared" si="1"/>
        <v>87.212820800179315</v>
      </c>
      <c r="G41" s="342"/>
    </row>
    <row r="42" spans="1:7" ht="15" customHeight="1">
      <c r="A42" s="112" t="s">
        <v>30</v>
      </c>
      <c r="B42" s="7">
        <v>19398</v>
      </c>
      <c r="C42" s="490">
        <v>1532</v>
      </c>
      <c r="D42" s="493">
        <f t="shared" si="0"/>
        <v>7.8977214145788217</v>
      </c>
      <c r="E42" s="17">
        <v>17866</v>
      </c>
      <c r="F42" s="16">
        <f t="shared" si="1"/>
        <v>92.102278585421189</v>
      </c>
      <c r="G42" s="342"/>
    </row>
    <row r="43" spans="1:7" ht="15" customHeight="1">
      <c r="A43" s="113" t="s">
        <v>31</v>
      </c>
      <c r="B43" s="8">
        <v>5853</v>
      </c>
      <c r="C43" s="489">
        <v>659</v>
      </c>
      <c r="D43" s="494">
        <f t="shared" si="0"/>
        <v>11.259183324790706</v>
      </c>
      <c r="E43" s="14">
        <v>5194</v>
      </c>
      <c r="F43" s="13">
        <f t="shared" si="1"/>
        <v>88.740816675209302</v>
      </c>
      <c r="G43" s="342"/>
    </row>
    <row r="44" spans="1:7" ht="15" customHeight="1">
      <c r="A44" s="112" t="s">
        <v>32</v>
      </c>
      <c r="B44" s="7">
        <v>18456</v>
      </c>
      <c r="C44" s="490">
        <v>2314</v>
      </c>
      <c r="D44" s="493">
        <f t="shared" si="0"/>
        <v>12.537928045080191</v>
      </c>
      <c r="E44" s="17">
        <v>16142</v>
      </c>
      <c r="F44" s="16">
        <f t="shared" si="1"/>
        <v>87.462071954919807</v>
      </c>
      <c r="G44" s="342"/>
    </row>
    <row r="45" spans="1:7" ht="15" customHeight="1">
      <c r="A45" s="113" t="s">
        <v>33</v>
      </c>
      <c r="B45" s="8">
        <v>55939</v>
      </c>
      <c r="C45" s="489">
        <v>4898</v>
      </c>
      <c r="D45" s="494">
        <f t="shared" si="0"/>
        <v>8.7559663204562117</v>
      </c>
      <c r="E45" s="14">
        <v>51041</v>
      </c>
      <c r="F45" s="13">
        <f t="shared" si="1"/>
        <v>91.24403367954379</v>
      </c>
      <c r="G45" s="342"/>
    </row>
    <row r="46" spans="1:7" ht="15" customHeight="1">
      <c r="A46" s="112" t="s">
        <v>34</v>
      </c>
      <c r="B46" s="7">
        <v>11599</v>
      </c>
      <c r="C46" s="490" t="s">
        <v>54</v>
      </c>
      <c r="D46" s="493" t="s">
        <v>54</v>
      </c>
      <c r="E46" s="17" t="s">
        <v>54</v>
      </c>
      <c r="F46" s="16" t="s">
        <v>54</v>
      </c>
      <c r="G46" s="342"/>
    </row>
    <row r="47" spans="1:7" ht="15" customHeight="1">
      <c r="A47" s="113" t="s">
        <v>35</v>
      </c>
      <c r="B47" s="8">
        <v>64329</v>
      </c>
      <c r="C47" s="489">
        <v>4456</v>
      </c>
      <c r="D47" s="494">
        <f t="shared" si="0"/>
        <v>6.926891448646801</v>
      </c>
      <c r="E47" s="14">
        <v>59873</v>
      </c>
      <c r="F47" s="13">
        <f t="shared" si="1"/>
        <v>93.073108551353201</v>
      </c>
      <c r="G47" s="342"/>
    </row>
    <row r="48" spans="1:7" ht="15" customHeight="1">
      <c r="A48" s="112" t="s">
        <v>36</v>
      </c>
      <c r="B48" s="7">
        <v>135114</v>
      </c>
      <c r="C48" s="490">
        <v>9338</v>
      </c>
      <c r="D48" s="493">
        <f t="shared" si="0"/>
        <v>6.9112009118226085</v>
      </c>
      <c r="E48" s="17">
        <v>125776</v>
      </c>
      <c r="F48" s="16">
        <f t="shared" si="1"/>
        <v>93.088799088177382</v>
      </c>
      <c r="G48" s="342"/>
    </row>
    <row r="49" spans="1:7" ht="15" customHeight="1">
      <c r="A49" s="113" t="s">
        <v>37</v>
      </c>
      <c r="B49" s="8">
        <v>35121</v>
      </c>
      <c r="C49" s="489">
        <v>2122</v>
      </c>
      <c r="D49" s="494">
        <f t="shared" si="0"/>
        <v>6.0419691922211785</v>
      </c>
      <c r="E49" s="14">
        <v>32999</v>
      </c>
      <c r="F49" s="13">
        <f t="shared" si="1"/>
        <v>93.958030807778826</v>
      </c>
      <c r="G49" s="342"/>
    </row>
    <row r="50" spans="1:7" ht="15" customHeight="1">
      <c r="A50" s="112" t="s">
        <v>38</v>
      </c>
      <c r="B50" s="7">
        <v>7075</v>
      </c>
      <c r="C50" s="490">
        <v>425</v>
      </c>
      <c r="D50" s="493">
        <f t="shared" si="0"/>
        <v>6.0070671378091873</v>
      </c>
      <c r="E50" s="17">
        <v>6650</v>
      </c>
      <c r="F50" s="16">
        <f t="shared" si="1"/>
        <v>93.992932862190813</v>
      </c>
      <c r="G50" s="342"/>
    </row>
    <row r="51" spans="1:7" ht="15" customHeight="1">
      <c r="A51" s="113" t="s">
        <v>39</v>
      </c>
      <c r="B51" s="8">
        <v>30886</v>
      </c>
      <c r="C51" s="489">
        <v>2430</v>
      </c>
      <c r="D51" s="494">
        <f t="shared" si="0"/>
        <v>7.8676422974810585</v>
      </c>
      <c r="E51" s="14">
        <v>28456</v>
      </c>
      <c r="F51" s="13">
        <f t="shared" si="1"/>
        <v>92.132357702518945</v>
      </c>
      <c r="G51" s="342"/>
    </row>
    <row r="52" spans="1:7" ht="15" customHeight="1">
      <c r="A52" s="112" t="s">
        <v>40</v>
      </c>
      <c r="B52" s="7">
        <v>16279</v>
      </c>
      <c r="C52" s="490">
        <v>891</v>
      </c>
      <c r="D52" s="493">
        <f t="shared" si="0"/>
        <v>5.4733091713250204</v>
      </c>
      <c r="E52" s="17">
        <v>15388</v>
      </c>
      <c r="F52" s="16">
        <f t="shared" si="1"/>
        <v>94.526690828674973</v>
      </c>
      <c r="G52" s="342"/>
    </row>
    <row r="53" spans="1:7" ht="15" customHeight="1">
      <c r="A53" s="113" t="s">
        <v>41</v>
      </c>
      <c r="B53" s="8">
        <v>23230</v>
      </c>
      <c r="C53" s="489">
        <v>2262</v>
      </c>
      <c r="D53" s="494">
        <f t="shared" si="0"/>
        <v>9.7374085234610419</v>
      </c>
      <c r="E53" s="14">
        <v>20968</v>
      </c>
      <c r="F53" s="13">
        <f t="shared" si="1"/>
        <v>90.262591476538958</v>
      </c>
      <c r="G53" s="342"/>
    </row>
    <row r="54" spans="1:7" ht="15" customHeight="1" thickBot="1">
      <c r="A54" s="114" t="s">
        <v>42</v>
      </c>
      <c r="B54" s="7">
        <v>16001</v>
      </c>
      <c r="C54" s="490" t="s">
        <v>54</v>
      </c>
      <c r="D54" s="493" t="s">
        <v>54</v>
      </c>
      <c r="E54" s="17" t="s">
        <v>54</v>
      </c>
      <c r="F54" s="16" t="s">
        <v>54</v>
      </c>
      <c r="G54" s="342"/>
    </row>
    <row r="55" spans="1:7" ht="15" customHeight="1">
      <c r="A55" s="115" t="s">
        <v>43</v>
      </c>
      <c r="B55" s="10">
        <v>553256</v>
      </c>
      <c r="C55" s="70">
        <v>37726</v>
      </c>
      <c r="D55" s="495">
        <f t="shared" si="0"/>
        <v>6.8189048107928336</v>
      </c>
      <c r="E55" s="63">
        <v>515530</v>
      </c>
      <c r="F55" s="19">
        <f t="shared" si="1"/>
        <v>93.18109518920717</v>
      </c>
      <c r="G55" s="342"/>
    </row>
    <row r="56" spans="1:7" ht="15" customHeight="1">
      <c r="A56" s="116" t="s">
        <v>44</v>
      </c>
      <c r="B56" s="11">
        <v>129855</v>
      </c>
      <c r="C56" s="491">
        <v>11294</v>
      </c>
      <c r="D56" s="496">
        <f t="shared" si="0"/>
        <v>8.6973932463131955</v>
      </c>
      <c r="E56" s="22">
        <v>118561</v>
      </c>
      <c r="F56" s="21">
        <f t="shared" si="1"/>
        <v>91.302606753686803</v>
      </c>
      <c r="G56" s="342"/>
    </row>
    <row r="57" spans="1:7" ht="15" customHeight="1">
      <c r="A57" s="117" t="s">
        <v>45</v>
      </c>
      <c r="B57" s="118">
        <v>683111</v>
      </c>
      <c r="C57" s="272">
        <v>49020</v>
      </c>
      <c r="D57" s="497">
        <f t="shared" si="0"/>
        <v>7.1759933597907217</v>
      </c>
      <c r="E57" s="126">
        <v>634091</v>
      </c>
      <c r="F57" s="167">
        <f t="shared" si="1"/>
        <v>92.824006640209276</v>
      </c>
      <c r="G57" s="342"/>
    </row>
    <row r="58" spans="1:7" ht="15" customHeight="1">
      <c r="A58" s="844" t="s">
        <v>125</v>
      </c>
      <c r="B58" s="844"/>
      <c r="C58" s="844"/>
      <c r="D58" s="844"/>
      <c r="E58" s="844"/>
      <c r="F58" s="844"/>
    </row>
    <row r="59" spans="1:7" ht="72" customHeight="1">
      <c r="A59" s="844" t="s">
        <v>126</v>
      </c>
      <c r="B59" s="844"/>
      <c r="C59" s="844"/>
      <c r="D59" s="844"/>
      <c r="E59" s="844"/>
      <c r="F59" s="844"/>
    </row>
    <row r="60" spans="1:7" ht="14.5" customHeight="1">
      <c r="A60" s="845" t="s">
        <v>287</v>
      </c>
      <c r="B60" s="845"/>
      <c r="C60" s="845"/>
      <c r="D60" s="845"/>
      <c r="E60" s="845"/>
      <c r="F60" s="845"/>
    </row>
    <row r="61" spans="1:7" ht="36" customHeight="1">
      <c r="A61" s="853" t="s">
        <v>254</v>
      </c>
      <c r="B61" s="853"/>
      <c r="C61" s="853"/>
      <c r="D61" s="853"/>
      <c r="E61" s="853"/>
      <c r="F61" s="853"/>
    </row>
    <row r="62" spans="1:7" ht="15" customHeight="1">
      <c r="A62" s="107"/>
      <c r="B62" s="107"/>
      <c r="C62" s="107"/>
      <c r="D62" s="107"/>
      <c r="E62" s="107"/>
      <c r="F62" s="107"/>
    </row>
    <row r="63" spans="1:7" ht="23.5" customHeight="1">
      <c r="A63" s="839">
        <v>2021</v>
      </c>
      <c r="B63" s="839"/>
      <c r="C63" s="839"/>
      <c r="D63" s="839"/>
      <c r="E63" s="839"/>
      <c r="F63" s="839"/>
    </row>
    <row r="64" spans="1:7" ht="15" customHeight="1">
      <c r="A64" s="105"/>
    </row>
    <row r="65" spans="1:9" ht="15" customHeight="1">
      <c r="A65" s="834" t="s">
        <v>183</v>
      </c>
      <c r="B65" s="834"/>
      <c r="C65" s="834"/>
      <c r="D65" s="834"/>
      <c r="E65" s="834"/>
      <c r="F65" s="834"/>
    </row>
    <row r="66" spans="1:9" ht="15" customHeight="1" thickBot="1">
      <c r="A66" s="835" t="s">
        <v>47</v>
      </c>
      <c r="B66" s="846" t="s">
        <v>48</v>
      </c>
      <c r="C66" s="848" t="s">
        <v>50</v>
      </c>
      <c r="D66" s="848"/>
      <c r="E66" s="848"/>
      <c r="F66" s="849"/>
    </row>
    <row r="67" spans="1:9" ht="15" customHeight="1" thickBot="1">
      <c r="A67" s="836"/>
      <c r="B67" s="847"/>
      <c r="C67" s="850" t="s">
        <v>51</v>
      </c>
      <c r="D67" s="850"/>
      <c r="E67" s="848" t="s">
        <v>52</v>
      </c>
      <c r="F67" s="849"/>
    </row>
    <row r="68" spans="1:9" ht="15" customHeight="1" thickBot="1">
      <c r="A68" s="836"/>
      <c r="B68" s="851" t="s">
        <v>49</v>
      </c>
      <c r="C68" s="852"/>
      <c r="D68" s="406" t="s">
        <v>53</v>
      </c>
      <c r="E68" s="407" t="s">
        <v>49</v>
      </c>
      <c r="F68" s="408" t="s">
        <v>53</v>
      </c>
    </row>
    <row r="69" spans="1:9" ht="15" customHeight="1">
      <c r="A69" s="111" t="s">
        <v>27</v>
      </c>
      <c r="B69" s="6">
        <v>99803</v>
      </c>
      <c r="C69" s="489">
        <v>5984</v>
      </c>
      <c r="D69" s="492">
        <v>5.9958117491458198</v>
      </c>
      <c r="E69" s="14">
        <v>93819</v>
      </c>
      <c r="F69" s="13">
        <f>E69/B69*100</f>
        <v>94.004188250854185</v>
      </c>
    </row>
    <row r="70" spans="1:9" ht="15" customHeight="1">
      <c r="A70" s="112" t="s">
        <v>28</v>
      </c>
      <c r="B70" s="7">
        <v>100886</v>
      </c>
      <c r="C70" s="490">
        <v>4312</v>
      </c>
      <c r="D70" s="493">
        <f>C70/B70*100</f>
        <v>4.2741311975893588</v>
      </c>
      <c r="E70" s="17">
        <v>96574</v>
      </c>
      <c r="F70" s="16">
        <f>E70/B70*100</f>
        <v>95.725868802410645</v>
      </c>
    </row>
    <row r="71" spans="1:9" ht="15" customHeight="1">
      <c r="A71" s="113" t="s">
        <v>29</v>
      </c>
      <c r="B71" s="8">
        <v>35076</v>
      </c>
      <c r="C71" s="489">
        <v>4411</v>
      </c>
      <c r="D71" s="494">
        <f>C71/B71*100</f>
        <v>12.575550233778083</v>
      </c>
      <c r="E71" s="14">
        <v>30665</v>
      </c>
      <c r="F71" s="13">
        <f>E71/B71*100</f>
        <v>87.424449766221926</v>
      </c>
    </row>
    <row r="72" spans="1:9" ht="15" customHeight="1">
      <c r="A72" s="112" t="s">
        <v>30</v>
      </c>
      <c r="B72" s="7">
        <v>19178</v>
      </c>
      <c r="C72" s="490">
        <v>1456</v>
      </c>
      <c r="D72" s="493">
        <f>C72/B72*100</f>
        <v>7.5920325372823037</v>
      </c>
      <c r="E72" s="17">
        <v>17722</v>
      </c>
      <c r="F72" s="16">
        <f>E72/B72*100</f>
        <v>92.407967462717693</v>
      </c>
    </row>
    <row r="73" spans="1:9" ht="15" customHeight="1">
      <c r="A73" s="113" t="s">
        <v>31</v>
      </c>
      <c r="B73" s="8">
        <v>5843</v>
      </c>
      <c r="C73" s="489" t="s">
        <v>54</v>
      </c>
      <c r="D73" s="494" t="s">
        <v>54</v>
      </c>
      <c r="E73" s="14" t="s">
        <v>54</v>
      </c>
      <c r="F73" s="13" t="s">
        <v>54</v>
      </c>
    </row>
    <row r="74" spans="1:9" ht="15" customHeight="1">
      <c r="A74" s="112" t="s">
        <v>32</v>
      </c>
      <c r="B74" s="7">
        <v>17982</v>
      </c>
      <c r="C74" s="490" t="s">
        <v>54</v>
      </c>
      <c r="D74" s="493" t="s">
        <v>54</v>
      </c>
      <c r="E74" s="17" t="s">
        <v>54</v>
      </c>
      <c r="F74" s="16" t="s">
        <v>54</v>
      </c>
    </row>
    <row r="75" spans="1:9" ht="15" customHeight="1">
      <c r="A75" s="113" t="s">
        <v>33</v>
      </c>
      <c r="B75" s="8">
        <v>53738</v>
      </c>
      <c r="C75" s="489">
        <v>4512</v>
      </c>
      <c r="D75" s="494">
        <f>C75/B75*100</f>
        <v>8.3962931259071798</v>
      </c>
      <c r="E75" s="14">
        <v>49226</v>
      </c>
      <c r="F75" s="13">
        <f>E75/B75*100</f>
        <v>91.603706874092822</v>
      </c>
    </row>
    <row r="76" spans="1:9" ht="15" customHeight="1">
      <c r="A76" s="112" t="s">
        <v>34</v>
      </c>
      <c r="B76" s="7">
        <v>11288</v>
      </c>
      <c r="C76" s="490" t="s">
        <v>54</v>
      </c>
      <c r="D76" s="493" t="s">
        <v>54</v>
      </c>
      <c r="E76" s="17" t="s">
        <v>54</v>
      </c>
      <c r="F76" s="16" t="s">
        <v>54</v>
      </c>
    </row>
    <row r="77" spans="1:9" ht="15" customHeight="1">
      <c r="A77" s="113" t="s">
        <v>35</v>
      </c>
      <c r="B77" s="8">
        <v>61661</v>
      </c>
      <c r="C77" s="489">
        <v>4028</v>
      </c>
      <c r="D77" s="494">
        <f t="shared" ref="D77:D83" si="2">C77/B77*100</f>
        <v>6.5324921749566185</v>
      </c>
      <c r="E77" s="14">
        <v>57633</v>
      </c>
      <c r="F77" s="13">
        <f t="shared" ref="F77:F83" si="3">E77/B77*100</f>
        <v>93.467507825043384</v>
      </c>
    </row>
    <row r="78" spans="1:9" ht="15" customHeight="1">
      <c r="A78" s="112" t="s">
        <v>36</v>
      </c>
      <c r="B78" s="7">
        <v>130477</v>
      </c>
      <c r="C78" s="490">
        <v>8413</v>
      </c>
      <c r="D78" s="493">
        <f t="shared" si="2"/>
        <v>6.4478797029361488</v>
      </c>
      <c r="E78" s="17">
        <v>122064</v>
      </c>
      <c r="F78" s="16">
        <f t="shared" si="3"/>
        <v>93.552120297063851</v>
      </c>
    </row>
    <row r="79" spans="1:9" ht="15" customHeight="1">
      <c r="A79" s="113" t="s">
        <v>37</v>
      </c>
      <c r="B79" s="8">
        <v>33813</v>
      </c>
      <c r="C79" s="489">
        <v>1938</v>
      </c>
      <c r="D79" s="494">
        <f t="shared" si="2"/>
        <v>5.7315233785822022</v>
      </c>
      <c r="E79" s="14">
        <v>31875</v>
      </c>
      <c r="F79" s="13">
        <f t="shared" si="3"/>
        <v>94.26847662141779</v>
      </c>
      <c r="I79" s="106"/>
    </row>
    <row r="80" spans="1:9" ht="15" customHeight="1">
      <c r="A80" s="112" t="s">
        <v>38</v>
      </c>
      <c r="B80" s="7">
        <v>6927</v>
      </c>
      <c r="C80" s="490">
        <v>387</v>
      </c>
      <c r="D80" s="493">
        <f t="shared" si="2"/>
        <v>5.5868341273278475</v>
      </c>
      <c r="E80" s="17">
        <v>6540</v>
      </c>
      <c r="F80" s="16">
        <f t="shared" si="3"/>
        <v>94.413165872672153</v>
      </c>
    </row>
    <row r="81" spans="1:6" ht="15" customHeight="1">
      <c r="A81" s="113" t="s">
        <v>39</v>
      </c>
      <c r="B81" s="8">
        <v>30774</v>
      </c>
      <c r="C81" s="489">
        <v>2396</v>
      </c>
      <c r="D81" s="494">
        <f t="shared" si="2"/>
        <v>7.7857932020536813</v>
      </c>
      <c r="E81" s="14">
        <v>28378</v>
      </c>
      <c r="F81" s="13">
        <f t="shared" si="3"/>
        <v>92.214206797946318</v>
      </c>
    </row>
    <row r="82" spans="1:6" ht="15" customHeight="1">
      <c r="A82" s="112" t="s">
        <v>40</v>
      </c>
      <c r="B82" s="7">
        <v>16136</v>
      </c>
      <c r="C82" s="490">
        <v>850</v>
      </c>
      <c r="D82" s="493">
        <f t="shared" si="2"/>
        <v>5.2677243430837875</v>
      </c>
      <c r="E82" s="17">
        <v>15286</v>
      </c>
      <c r="F82" s="16">
        <f t="shared" si="3"/>
        <v>94.732275656916215</v>
      </c>
    </row>
    <row r="83" spans="1:6" ht="15" customHeight="1">
      <c r="A83" s="113" t="s">
        <v>41</v>
      </c>
      <c r="B83" s="8">
        <v>22071</v>
      </c>
      <c r="C83" s="489">
        <v>2035</v>
      </c>
      <c r="D83" s="494">
        <f t="shared" si="2"/>
        <v>9.2202437587784871</v>
      </c>
      <c r="E83" s="14">
        <v>20036</v>
      </c>
      <c r="F83" s="13">
        <f t="shared" si="3"/>
        <v>90.779756241221506</v>
      </c>
    </row>
    <row r="84" spans="1:6" ht="15" customHeight="1" thickBot="1">
      <c r="A84" s="114" t="s">
        <v>42</v>
      </c>
      <c r="B84" s="7">
        <v>15895</v>
      </c>
      <c r="C84" s="490" t="s">
        <v>54</v>
      </c>
      <c r="D84" s="493" t="s">
        <v>54</v>
      </c>
      <c r="E84" s="17" t="s">
        <v>54</v>
      </c>
      <c r="F84" s="16" t="s">
        <v>54</v>
      </c>
    </row>
    <row r="85" spans="1:6" ht="15" customHeight="1">
      <c r="A85" s="115" t="s">
        <v>43</v>
      </c>
      <c r="B85" s="10">
        <v>533201</v>
      </c>
      <c r="C85" s="70">
        <v>34519</v>
      </c>
      <c r="D85" s="495">
        <f>C85/B85*100</f>
        <v>6.4739188411124511</v>
      </c>
      <c r="E85" s="63">
        <v>498682</v>
      </c>
      <c r="F85" s="19">
        <f>E85/B85*100</f>
        <v>93.52608115888755</v>
      </c>
    </row>
    <row r="86" spans="1:6" ht="15" customHeight="1">
      <c r="A86" s="116" t="s">
        <v>44</v>
      </c>
      <c r="B86" s="11">
        <v>128347</v>
      </c>
      <c r="C86" s="491">
        <v>10803</v>
      </c>
      <c r="D86" s="496">
        <f>C86/B86*100</f>
        <v>8.4170257193389784</v>
      </c>
      <c r="E86" s="22">
        <v>117544</v>
      </c>
      <c r="F86" s="21">
        <f>E86/B86*100</f>
        <v>91.58297428066102</v>
      </c>
    </row>
    <row r="87" spans="1:6" ht="15" customHeight="1">
      <c r="A87" s="117" t="s">
        <v>45</v>
      </c>
      <c r="B87" s="118">
        <v>661548</v>
      </c>
      <c r="C87" s="272">
        <v>45322</v>
      </c>
      <c r="D87" s="497">
        <f>C87/B87*100</f>
        <v>6.850901219563811</v>
      </c>
      <c r="E87" s="126">
        <v>616226</v>
      </c>
      <c r="F87" s="167">
        <f>E87/B87*100</f>
        <v>93.149098780436191</v>
      </c>
    </row>
    <row r="88" spans="1:6" ht="15" customHeight="1">
      <c r="A88" s="844" t="s">
        <v>125</v>
      </c>
      <c r="B88" s="844"/>
      <c r="C88" s="844"/>
      <c r="D88" s="844"/>
      <c r="E88" s="844"/>
      <c r="F88" s="844"/>
    </row>
    <row r="89" spans="1:6" ht="69.75" customHeight="1">
      <c r="A89" s="844" t="s">
        <v>126</v>
      </c>
      <c r="B89" s="844"/>
      <c r="C89" s="844"/>
      <c r="D89" s="844"/>
      <c r="E89" s="844"/>
      <c r="F89" s="844"/>
    </row>
    <row r="90" spans="1:6" ht="15" customHeight="1">
      <c r="A90" s="845" t="s">
        <v>287</v>
      </c>
      <c r="B90" s="845"/>
      <c r="C90" s="845"/>
      <c r="D90" s="845"/>
      <c r="E90" s="845"/>
      <c r="F90" s="845"/>
    </row>
    <row r="91" spans="1:6" ht="36" customHeight="1">
      <c r="A91" s="853" t="s">
        <v>255</v>
      </c>
      <c r="B91" s="853"/>
      <c r="C91" s="853"/>
      <c r="D91" s="853"/>
      <c r="E91" s="853"/>
      <c r="F91" s="853"/>
    </row>
    <row r="92" spans="1:6" ht="15" customHeight="1">
      <c r="A92" s="107"/>
      <c r="B92" s="107"/>
      <c r="C92" s="107"/>
      <c r="D92" s="107"/>
      <c r="E92" s="107"/>
      <c r="F92" s="107"/>
    </row>
    <row r="93" spans="1:6" ht="23.5" customHeight="1">
      <c r="A93" s="839">
        <v>2020</v>
      </c>
      <c r="B93" s="839"/>
      <c r="C93" s="839"/>
      <c r="D93" s="839"/>
      <c r="E93" s="839"/>
      <c r="F93" s="839"/>
    </row>
    <row r="94" spans="1:6" ht="15" customHeight="1">
      <c r="A94" s="105"/>
    </row>
    <row r="95" spans="1:6" ht="15" customHeight="1">
      <c r="A95" s="834" t="s">
        <v>184</v>
      </c>
      <c r="B95" s="834"/>
      <c r="C95" s="834"/>
      <c r="D95" s="834"/>
      <c r="E95" s="834"/>
      <c r="F95" s="834"/>
    </row>
    <row r="96" spans="1:6" ht="15" customHeight="1" thickBot="1">
      <c r="A96" s="835" t="s">
        <v>47</v>
      </c>
      <c r="B96" s="846" t="s">
        <v>48</v>
      </c>
      <c r="C96" s="848" t="s">
        <v>50</v>
      </c>
      <c r="D96" s="848"/>
      <c r="E96" s="848"/>
      <c r="F96" s="849"/>
    </row>
    <row r="97" spans="1:6" ht="15" customHeight="1" thickBot="1">
      <c r="A97" s="836"/>
      <c r="B97" s="847"/>
      <c r="C97" s="850" t="s">
        <v>51</v>
      </c>
      <c r="D97" s="850"/>
      <c r="E97" s="848" t="s">
        <v>52</v>
      </c>
      <c r="F97" s="849"/>
    </row>
    <row r="98" spans="1:6" ht="15" customHeight="1" thickBot="1">
      <c r="A98" s="836"/>
      <c r="B98" s="851" t="s">
        <v>49</v>
      </c>
      <c r="C98" s="852"/>
      <c r="D98" s="406" t="s">
        <v>53</v>
      </c>
      <c r="E98" s="407" t="s">
        <v>49</v>
      </c>
      <c r="F98" s="408" t="s">
        <v>53</v>
      </c>
    </row>
    <row r="99" spans="1:6" ht="15" customHeight="1">
      <c r="A99" s="111" t="s">
        <v>27</v>
      </c>
      <c r="B99" s="6">
        <v>96434</v>
      </c>
      <c r="C99" s="489">
        <v>5292</v>
      </c>
      <c r="D99" s="492">
        <v>5.487691063317917</v>
      </c>
      <c r="E99" s="14">
        <v>91142</v>
      </c>
      <c r="F99" s="13">
        <v>94.512308936682089</v>
      </c>
    </row>
    <row r="100" spans="1:6" ht="15" customHeight="1">
      <c r="A100" s="112" t="s">
        <v>28</v>
      </c>
      <c r="B100" s="7">
        <v>97317</v>
      </c>
      <c r="C100" s="490">
        <v>3908</v>
      </c>
      <c r="D100" s="493">
        <v>4.0157423677260908</v>
      </c>
      <c r="E100" s="17">
        <v>93409</v>
      </c>
      <c r="F100" s="16">
        <v>95.984257632273909</v>
      </c>
    </row>
    <row r="101" spans="1:6" ht="15" customHeight="1">
      <c r="A101" s="113" t="s">
        <v>29</v>
      </c>
      <c r="B101" s="8">
        <v>34098</v>
      </c>
      <c r="C101" s="489">
        <v>4044</v>
      </c>
      <c r="D101" s="494">
        <v>11.859933133908147</v>
      </c>
      <c r="E101" s="14">
        <v>30054</v>
      </c>
      <c r="F101" s="13">
        <v>88.140066866091843</v>
      </c>
    </row>
    <row r="102" spans="1:6" ht="15" customHeight="1">
      <c r="A102" s="112" t="s">
        <v>30</v>
      </c>
      <c r="B102" s="7">
        <v>18500</v>
      </c>
      <c r="C102" s="490">
        <v>1312</v>
      </c>
      <c r="D102" s="493">
        <v>7.0918918918918923</v>
      </c>
      <c r="E102" s="17">
        <v>17188</v>
      </c>
      <c r="F102" s="16">
        <v>92.908108108108109</v>
      </c>
    </row>
    <row r="103" spans="1:6" ht="15" customHeight="1">
      <c r="A103" s="113" t="s">
        <v>31</v>
      </c>
      <c r="B103" s="8">
        <v>5714</v>
      </c>
      <c r="C103" s="489">
        <v>565</v>
      </c>
      <c r="D103" s="494">
        <v>9.8879943997199859</v>
      </c>
      <c r="E103" s="14">
        <v>5149</v>
      </c>
      <c r="F103" s="13">
        <v>90.112005600280014</v>
      </c>
    </row>
    <row r="104" spans="1:6" ht="15" customHeight="1">
      <c r="A104" s="112" t="s">
        <v>32</v>
      </c>
      <c r="B104" s="7">
        <v>17629</v>
      </c>
      <c r="C104" s="490">
        <v>2238</v>
      </c>
      <c r="D104" s="493">
        <v>12.694991207669181</v>
      </c>
      <c r="E104" s="17">
        <v>15391</v>
      </c>
      <c r="F104" s="16">
        <v>87.305008792330824</v>
      </c>
    </row>
    <row r="105" spans="1:6" ht="15" customHeight="1">
      <c r="A105" s="113" t="s">
        <v>33</v>
      </c>
      <c r="B105" s="8">
        <v>51302</v>
      </c>
      <c r="C105" s="489">
        <v>4015</v>
      </c>
      <c r="D105" s="494">
        <v>7.8262056060192586</v>
      </c>
      <c r="E105" s="14">
        <v>47287</v>
      </c>
      <c r="F105" s="13">
        <v>92.173794393980742</v>
      </c>
    </row>
    <row r="106" spans="1:6" ht="15" customHeight="1">
      <c r="A106" s="112" t="s">
        <v>34</v>
      </c>
      <c r="B106" s="7">
        <v>11206</v>
      </c>
      <c r="C106" s="490">
        <v>664</v>
      </c>
      <c r="D106" s="493">
        <v>5.9253971086917723</v>
      </c>
      <c r="E106" s="17">
        <v>10542</v>
      </c>
      <c r="F106" s="16">
        <v>94.074602891308217</v>
      </c>
    </row>
    <row r="107" spans="1:6" ht="15" customHeight="1">
      <c r="A107" s="113" t="s">
        <v>35</v>
      </c>
      <c r="B107" s="8">
        <v>58547</v>
      </c>
      <c r="C107" s="489">
        <v>3629</v>
      </c>
      <c r="D107" s="494">
        <v>6.1984388610859646</v>
      </c>
      <c r="E107" s="14">
        <v>54918</v>
      </c>
      <c r="F107" s="13">
        <v>93.801561138914039</v>
      </c>
    </row>
    <row r="108" spans="1:6" ht="15" customHeight="1">
      <c r="A108" s="112" t="s">
        <v>36</v>
      </c>
      <c r="B108" s="7">
        <v>124265</v>
      </c>
      <c r="C108" s="490">
        <v>7147</v>
      </c>
      <c r="D108" s="493">
        <v>5.7514183398382492</v>
      </c>
      <c r="E108" s="17">
        <v>117118</v>
      </c>
      <c r="F108" s="16">
        <v>94.248581660161761</v>
      </c>
    </row>
    <row r="109" spans="1:6" ht="15" customHeight="1">
      <c r="A109" s="113" t="s">
        <v>37</v>
      </c>
      <c r="B109" s="8">
        <v>32960</v>
      </c>
      <c r="C109" s="489">
        <v>1805</v>
      </c>
      <c r="D109" s="494">
        <v>5.4763349514563107</v>
      </c>
      <c r="E109" s="14">
        <v>31155</v>
      </c>
      <c r="F109" s="13">
        <v>94.523665048543691</v>
      </c>
    </row>
    <row r="110" spans="1:6" ht="15" customHeight="1">
      <c r="A110" s="112" t="s">
        <v>38</v>
      </c>
      <c r="B110" s="7">
        <v>6708</v>
      </c>
      <c r="C110" s="490">
        <v>339</v>
      </c>
      <c r="D110" s="493">
        <v>5.0536672629695882</v>
      </c>
      <c r="E110" s="17">
        <v>6369</v>
      </c>
      <c r="F110" s="16">
        <v>94.946332737030417</v>
      </c>
    </row>
    <row r="111" spans="1:6" ht="15" customHeight="1">
      <c r="A111" s="113" t="s">
        <v>39</v>
      </c>
      <c r="B111" s="8">
        <v>30191</v>
      </c>
      <c r="C111" s="489">
        <v>2238</v>
      </c>
      <c r="D111" s="494">
        <v>7.4128051406048154</v>
      </c>
      <c r="E111" s="14">
        <v>27953</v>
      </c>
      <c r="F111" s="13">
        <v>92.587194859395183</v>
      </c>
    </row>
    <row r="112" spans="1:6" ht="15" customHeight="1">
      <c r="A112" s="112" t="s">
        <v>40</v>
      </c>
      <c r="B112" s="7">
        <v>16111</v>
      </c>
      <c r="C112" s="490">
        <v>775</v>
      </c>
      <c r="D112" s="493">
        <v>4.8103780026069147</v>
      </c>
      <c r="E112" s="17">
        <v>15336</v>
      </c>
      <c r="F112" s="16">
        <v>95.189621997393076</v>
      </c>
    </row>
    <row r="113" spans="1:6" ht="15" customHeight="1">
      <c r="A113" s="113" t="s">
        <v>41</v>
      </c>
      <c r="B113" s="8">
        <v>21039</v>
      </c>
      <c r="C113" s="489">
        <v>1895</v>
      </c>
      <c r="D113" s="494">
        <v>9.0070820856504579</v>
      </c>
      <c r="E113" s="14">
        <v>19144</v>
      </c>
      <c r="F113" s="13">
        <v>90.992917914349533</v>
      </c>
    </row>
    <row r="114" spans="1:6" ht="15" customHeight="1" thickBot="1">
      <c r="A114" s="114" t="s">
        <v>42</v>
      </c>
      <c r="B114" s="7">
        <v>15609</v>
      </c>
      <c r="C114" s="490">
        <v>884</v>
      </c>
      <c r="D114" s="493">
        <v>5.663399320904607</v>
      </c>
      <c r="E114" s="17">
        <v>14725</v>
      </c>
      <c r="F114" s="16">
        <v>94.336600679095397</v>
      </c>
    </row>
    <row r="115" spans="1:6" ht="15" customHeight="1">
      <c r="A115" s="115" t="s">
        <v>43</v>
      </c>
      <c r="B115" s="10">
        <v>511915</v>
      </c>
      <c r="C115" s="70">
        <v>30833</v>
      </c>
      <c r="D115" s="495">
        <v>6.0230702362696933</v>
      </c>
      <c r="E115" s="63">
        <v>481082</v>
      </c>
      <c r="F115" s="19">
        <v>93.976929763730311</v>
      </c>
    </row>
    <row r="116" spans="1:6" ht="15" customHeight="1">
      <c r="A116" s="116" t="s">
        <v>44</v>
      </c>
      <c r="B116" s="11">
        <v>125715</v>
      </c>
      <c r="C116" s="491">
        <v>9917</v>
      </c>
      <c r="D116" s="496">
        <v>7.8884779063755319</v>
      </c>
      <c r="E116" s="22">
        <v>115798</v>
      </c>
      <c r="F116" s="21">
        <v>92.111522093624458</v>
      </c>
    </row>
    <row r="117" spans="1:6" ht="15" customHeight="1">
      <c r="A117" s="117" t="s">
        <v>45</v>
      </c>
      <c r="B117" s="118">
        <v>637630</v>
      </c>
      <c r="C117" s="272">
        <v>40750</v>
      </c>
      <c r="D117" s="497">
        <v>6.3908536298480314</v>
      </c>
      <c r="E117" s="126">
        <v>596880</v>
      </c>
      <c r="F117" s="167">
        <v>93.609146370151976</v>
      </c>
    </row>
    <row r="118" spans="1:6" ht="15" customHeight="1">
      <c r="A118" s="844" t="s">
        <v>125</v>
      </c>
      <c r="B118" s="844"/>
      <c r="C118" s="844"/>
      <c r="D118" s="844"/>
      <c r="E118" s="844"/>
      <c r="F118" s="844"/>
    </row>
    <row r="119" spans="1:6" ht="68.5" customHeight="1">
      <c r="A119" s="844" t="s">
        <v>126</v>
      </c>
      <c r="B119" s="844"/>
      <c r="C119" s="844"/>
      <c r="D119" s="844"/>
      <c r="E119" s="844"/>
      <c r="F119" s="844"/>
    </row>
    <row r="120" spans="1:6" ht="36" customHeight="1">
      <c r="A120" s="853" t="s">
        <v>256</v>
      </c>
      <c r="B120" s="853"/>
      <c r="C120" s="853"/>
      <c r="D120" s="853"/>
      <c r="E120" s="853"/>
      <c r="F120" s="853"/>
    </row>
    <row r="121" spans="1:6" ht="15" customHeight="1">
      <c r="A121" s="107"/>
      <c r="B121" s="107"/>
      <c r="C121" s="107"/>
      <c r="D121" s="107"/>
      <c r="E121" s="107"/>
      <c r="F121" s="107"/>
    </row>
    <row r="122" spans="1:6" ht="23.5" customHeight="1">
      <c r="A122" s="839">
        <v>2019</v>
      </c>
      <c r="B122" s="839"/>
      <c r="C122" s="839"/>
      <c r="D122" s="839"/>
      <c r="E122" s="839"/>
      <c r="F122" s="839"/>
    </row>
    <row r="124" spans="1:6" ht="15" customHeight="1">
      <c r="A124" s="834" t="s">
        <v>185</v>
      </c>
      <c r="B124" s="834"/>
      <c r="C124" s="834"/>
      <c r="D124" s="834"/>
      <c r="E124" s="834"/>
      <c r="F124" s="834"/>
    </row>
    <row r="125" spans="1:6" ht="15" customHeight="1" thickBot="1">
      <c r="A125" s="835" t="s">
        <v>47</v>
      </c>
      <c r="B125" s="846" t="s">
        <v>48</v>
      </c>
      <c r="C125" s="848" t="s">
        <v>50</v>
      </c>
      <c r="D125" s="848"/>
      <c r="E125" s="848"/>
      <c r="F125" s="849"/>
    </row>
    <row r="126" spans="1:6" ht="15" customHeight="1" thickBot="1">
      <c r="A126" s="836"/>
      <c r="B126" s="847"/>
      <c r="C126" s="850" t="s">
        <v>51</v>
      </c>
      <c r="D126" s="850"/>
      <c r="E126" s="848" t="s">
        <v>52</v>
      </c>
      <c r="F126" s="849"/>
    </row>
    <row r="127" spans="1:6" ht="15" customHeight="1" thickBot="1">
      <c r="A127" s="836"/>
      <c r="B127" s="851" t="s">
        <v>49</v>
      </c>
      <c r="C127" s="852"/>
      <c r="D127" s="406" t="s">
        <v>53</v>
      </c>
      <c r="E127" s="407" t="s">
        <v>49</v>
      </c>
      <c r="F127" s="408" t="s">
        <v>53</v>
      </c>
    </row>
    <row r="128" spans="1:6" ht="15" customHeight="1">
      <c r="A128" s="111" t="s">
        <v>27</v>
      </c>
      <c r="B128" s="6">
        <v>92336</v>
      </c>
      <c r="C128" s="489">
        <v>4780</v>
      </c>
      <c r="D128" s="492">
        <v>5.1767457979552933</v>
      </c>
      <c r="E128" s="14">
        <v>87556</v>
      </c>
      <c r="F128" s="13">
        <v>94.823254202044708</v>
      </c>
    </row>
    <row r="129" spans="1:6" ht="15" customHeight="1">
      <c r="A129" s="112" t="s">
        <v>28</v>
      </c>
      <c r="B129" s="7">
        <v>91903</v>
      </c>
      <c r="C129" s="490">
        <v>3391</v>
      </c>
      <c r="D129" s="493">
        <v>3.6897598554998203</v>
      </c>
      <c r="E129" s="17">
        <v>88512</v>
      </c>
      <c r="F129" s="16">
        <v>96.310240144500185</v>
      </c>
    </row>
    <row r="130" spans="1:6" ht="15" customHeight="1">
      <c r="A130" s="113" t="s">
        <v>29</v>
      </c>
      <c r="B130" s="8">
        <v>32558</v>
      </c>
      <c r="C130" s="489">
        <v>3722</v>
      </c>
      <c r="D130" s="494">
        <v>11.431906136740585</v>
      </c>
      <c r="E130" s="14">
        <v>28836</v>
      </c>
      <c r="F130" s="13">
        <v>88.568093863259406</v>
      </c>
    </row>
    <row r="131" spans="1:6" ht="15" customHeight="1">
      <c r="A131" s="112" t="s">
        <v>30</v>
      </c>
      <c r="B131" s="7">
        <v>17494</v>
      </c>
      <c r="C131" s="490">
        <v>1104</v>
      </c>
      <c r="D131" s="493">
        <v>6.3107351091802908</v>
      </c>
      <c r="E131" s="17">
        <v>16390</v>
      </c>
      <c r="F131" s="16">
        <v>93.689264890819715</v>
      </c>
    </row>
    <row r="132" spans="1:6" ht="15" customHeight="1">
      <c r="A132" s="113" t="s">
        <v>31</v>
      </c>
      <c r="B132" s="8">
        <v>5314</v>
      </c>
      <c r="C132" s="489">
        <v>531</v>
      </c>
      <c r="D132" s="494">
        <v>9.9924727135867517</v>
      </c>
      <c r="E132" s="14">
        <v>4783</v>
      </c>
      <c r="F132" s="13">
        <v>90.00752728641325</v>
      </c>
    </row>
    <row r="133" spans="1:6" ht="15" customHeight="1">
      <c r="A133" s="112" t="s">
        <v>32</v>
      </c>
      <c r="B133" s="7">
        <v>16590</v>
      </c>
      <c r="C133" s="490">
        <v>2038</v>
      </c>
      <c r="D133" s="493">
        <v>12.284508740204943</v>
      </c>
      <c r="E133" s="17">
        <v>14552</v>
      </c>
      <c r="F133" s="16">
        <v>87.715491259795058</v>
      </c>
    </row>
    <row r="134" spans="1:6" ht="15" customHeight="1">
      <c r="A134" s="113" t="s">
        <v>33</v>
      </c>
      <c r="B134" s="8">
        <v>49481</v>
      </c>
      <c r="C134" s="489">
        <v>3678</v>
      </c>
      <c r="D134" s="494">
        <v>7.4331561609506682</v>
      </c>
      <c r="E134" s="14">
        <v>45803</v>
      </c>
      <c r="F134" s="13">
        <v>92.566843839049326</v>
      </c>
    </row>
    <row r="135" spans="1:6" ht="15" customHeight="1">
      <c r="A135" s="112" t="s">
        <v>34</v>
      </c>
      <c r="B135" s="7">
        <v>10852</v>
      </c>
      <c r="C135" s="490">
        <v>609</v>
      </c>
      <c r="D135" s="493">
        <v>5.6118687799483968</v>
      </c>
      <c r="E135" s="17">
        <v>10243</v>
      </c>
      <c r="F135" s="16">
        <v>94.388131220051605</v>
      </c>
    </row>
    <row r="136" spans="1:6" ht="15" customHeight="1">
      <c r="A136" s="113" t="s">
        <v>35</v>
      </c>
      <c r="B136" s="8">
        <v>55097</v>
      </c>
      <c r="C136" s="489">
        <v>3128</v>
      </c>
      <c r="D136" s="494">
        <v>5.6772601049058933</v>
      </c>
      <c r="E136" s="14">
        <v>51969</v>
      </c>
      <c r="F136" s="13">
        <v>94.322739895094116</v>
      </c>
    </row>
    <row r="137" spans="1:6" ht="15" customHeight="1">
      <c r="A137" s="112" t="s">
        <v>36</v>
      </c>
      <c r="B137" s="7">
        <v>119264</v>
      </c>
      <c r="C137" s="490">
        <v>6323</v>
      </c>
      <c r="D137" s="493">
        <v>5.3016836597799841</v>
      </c>
      <c r="E137" s="17">
        <v>112941</v>
      </c>
      <c r="F137" s="16">
        <v>94.698316340220018</v>
      </c>
    </row>
    <row r="138" spans="1:6" ht="15" customHeight="1">
      <c r="A138" s="113" t="s">
        <v>37</v>
      </c>
      <c r="B138" s="8">
        <v>31758</v>
      </c>
      <c r="C138" s="489">
        <v>1674</v>
      </c>
      <c r="D138" s="494">
        <v>5.2711127904779902</v>
      </c>
      <c r="E138" s="14">
        <v>30084</v>
      </c>
      <c r="F138" s="13">
        <v>94.728887209522</v>
      </c>
    </row>
    <row r="139" spans="1:6" ht="15" customHeight="1">
      <c r="A139" s="112" t="s">
        <v>38</v>
      </c>
      <c r="B139" s="7">
        <v>6544</v>
      </c>
      <c r="C139" s="490">
        <v>319</v>
      </c>
      <c r="D139" s="493">
        <v>4.874694376528117</v>
      </c>
      <c r="E139" s="17">
        <v>6225</v>
      </c>
      <c r="F139" s="16">
        <v>95.125305623471874</v>
      </c>
    </row>
    <row r="140" spans="1:6" ht="15" customHeight="1">
      <c r="A140" s="113" t="s">
        <v>39</v>
      </c>
      <c r="B140" s="8">
        <v>28820</v>
      </c>
      <c r="C140" s="489">
        <v>2016</v>
      </c>
      <c r="D140" s="494">
        <v>6.9951422623178345</v>
      </c>
      <c r="E140" s="14">
        <v>26804</v>
      </c>
      <c r="F140" s="13">
        <v>93.004857737682173</v>
      </c>
    </row>
    <row r="141" spans="1:6" ht="15" customHeight="1">
      <c r="A141" s="112" t="s">
        <v>40</v>
      </c>
      <c r="B141" s="7">
        <v>15985</v>
      </c>
      <c r="C141" s="490">
        <v>740</v>
      </c>
      <c r="D141" s="493">
        <v>4.6293400062558652</v>
      </c>
      <c r="E141" s="17">
        <v>15245</v>
      </c>
      <c r="F141" s="16">
        <v>95.370659993744127</v>
      </c>
    </row>
    <row r="142" spans="1:6" ht="15" customHeight="1">
      <c r="A142" s="113" t="s">
        <v>41</v>
      </c>
      <c r="B142" s="8">
        <v>20289</v>
      </c>
      <c r="C142" s="489">
        <v>1738</v>
      </c>
      <c r="D142" s="494">
        <v>8.5662181477647987</v>
      </c>
      <c r="E142" s="14">
        <v>18551</v>
      </c>
      <c r="F142" s="13">
        <v>91.433781852235199</v>
      </c>
    </row>
    <row r="143" spans="1:6" ht="15" customHeight="1" thickBot="1">
      <c r="A143" s="114" t="s">
        <v>42</v>
      </c>
      <c r="B143" s="7">
        <v>15415</v>
      </c>
      <c r="C143" s="490">
        <v>829</v>
      </c>
      <c r="D143" s="493">
        <v>5.3778786895880639</v>
      </c>
      <c r="E143" s="17">
        <v>14586</v>
      </c>
      <c r="F143" s="16">
        <v>94.622121310411927</v>
      </c>
    </row>
    <row r="144" spans="1:6" ht="15" customHeight="1">
      <c r="A144" s="115" t="s">
        <v>43</v>
      </c>
      <c r="B144" s="10">
        <v>488576</v>
      </c>
      <c r="C144" s="70">
        <v>27600</v>
      </c>
      <c r="D144" s="495">
        <v>5.649069950222688</v>
      </c>
      <c r="E144" s="63">
        <v>460976</v>
      </c>
      <c r="F144" s="19">
        <v>94.350930049777318</v>
      </c>
    </row>
    <row r="145" spans="1:6" ht="15" customHeight="1">
      <c r="A145" s="116" t="s">
        <v>44</v>
      </c>
      <c r="B145" s="11">
        <v>121124</v>
      </c>
      <c r="C145" s="491">
        <v>9020</v>
      </c>
      <c r="D145" s="496">
        <v>7.4469139064099608</v>
      </c>
      <c r="E145" s="22">
        <v>112104</v>
      </c>
      <c r="F145" s="21">
        <v>92.553086093590039</v>
      </c>
    </row>
    <row r="146" spans="1:6" ht="15" customHeight="1">
      <c r="A146" s="117" t="s">
        <v>45</v>
      </c>
      <c r="B146" s="118">
        <v>609700</v>
      </c>
      <c r="C146" s="272">
        <v>36620</v>
      </c>
      <c r="D146" s="497">
        <v>6.006232573396753</v>
      </c>
      <c r="E146" s="126">
        <v>573080</v>
      </c>
      <c r="F146" s="167">
        <v>93.993767426603242</v>
      </c>
    </row>
    <row r="147" spans="1:6" ht="15" customHeight="1">
      <c r="A147" s="844" t="s">
        <v>125</v>
      </c>
      <c r="B147" s="844"/>
      <c r="C147" s="844"/>
      <c r="D147" s="844"/>
      <c r="E147" s="844"/>
      <c r="F147" s="844"/>
    </row>
    <row r="148" spans="1:6" ht="36" customHeight="1">
      <c r="A148" s="854" t="s">
        <v>257</v>
      </c>
      <c r="B148" s="854"/>
      <c r="C148" s="854"/>
      <c r="D148" s="854"/>
      <c r="E148" s="854"/>
      <c r="F148" s="854"/>
    </row>
    <row r="149" spans="1:6" ht="15" customHeight="1">
      <c r="A149" s="107"/>
      <c r="B149" s="107"/>
      <c r="C149" s="107"/>
      <c r="D149" s="107"/>
      <c r="E149" s="107"/>
      <c r="F149" s="107"/>
    </row>
    <row r="150" spans="1:6" ht="21.75" customHeight="1">
      <c r="A150" s="839">
        <v>2018</v>
      </c>
      <c r="B150" s="839"/>
      <c r="C150" s="839"/>
      <c r="D150" s="839"/>
      <c r="E150" s="839"/>
      <c r="F150" s="839"/>
    </row>
    <row r="152" spans="1:6" ht="15" customHeight="1">
      <c r="A152" s="834" t="s">
        <v>186</v>
      </c>
      <c r="B152" s="834"/>
      <c r="C152" s="834"/>
      <c r="D152" s="834"/>
      <c r="E152" s="834"/>
      <c r="F152" s="834"/>
    </row>
    <row r="153" spans="1:6" ht="15" customHeight="1" thickBot="1">
      <c r="A153" s="835" t="s">
        <v>47</v>
      </c>
      <c r="B153" s="846" t="s">
        <v>48</v>
      </c>
      <c r="C153" s="848" t="s">
        <v>50</v>
      </c>
      <c r="D153" s="848"/>
      <c r="E153" s="848"/>
      <c r="F153" s="849"/>
    </row>
    <row r="154" spans="1:6" ht="15" customHeight="1" thickBot="1">
      <c r="A154" s="836"/>
      <c r="B154" s="847"/>
      <c r="C154" s="850" t="s">
        <v>51</v>
      </c>
      <c r="D154" s="850"/>
      <c r="E154" s="848" t="s">
        <v>52</v>
      </c>
      <c r="F154" s="849"/>
    </row>
    <row r="155" spans="1:6" ht="15" customHeight="1" thickBot="1">
      <c r="A155" s="836"/>
      <c r="B155" s="851" t="s">
        <v>49</v>
      </c>
      <c r="C155" s="852"/>
      <c r="D155" s="406" t="s">
        <v>53</v>
      </c>
      <c r="E155" s="407" t="s">
        <v>49</v>
      </c>
      <c r="F155" s="408" t="s">
        <v>53</v>
      </c>
    </row>
    <row r="156" spans="1:6" ht="15" customHeight="1">
      <c r="A156" s="111" t="s">
        <v>27</v>
      </c>
      <c r="B156" s="6">
        <v>89453</v>
      </c>
      <c r="C156" s="489">
        <v>4001</v>
      </c>
      <c r="D156" s="492">
        <v>4.4727398745710039</v>
      </c>
      <c r="E156" s="489">
        <v>85452</v>
      </c>
      <c r="F156" s="13">
        <v>95.527260125428995</v>
      </c>
    </row>
    <row r="157" spans="1:6" ht="15" customHeight="1">
      <c r="A157" s="112" t="s">
        <v>28</v>
      </c>
      <c r="B157" s="7">
        <v>87737</v>
      </c>
      <c r="C157" s="490">
        <v>2991</v>
      </c>
      <c r="D157" s="493">
        <v>3.4090520532956448</v>
      </c>
      <c r="E157" s="490">
        <v>84746</v>
      </c>
      <c r="F157" s="16">
        <v>96.590947946704347</v>
      </c>
    </row>
    <row r="158" spans="1:6" ht="15" customHeight="1">
      <c r="A158" s="113" t="s">
        <v>29</v>
      </c>
      <c r="B158" s="8">
        <v>30545</v>
      </c>
      <c r="C158" s="489">
        <v>3367</v>
      </c>
      <c r="D158" s="494">
        <v>11.023080700605664</v>
      </c>
      <c r="E158" s="489">
        <v>27178</v>
      </c>
      <c r="F158" s="13">
        <v>88.976919299394339</v>
      </c>
    </row>
    <row r="159" spans="1:6" ht="15" customHeight="1">
      <c r="A159" s="112" t="s">
        <v>30</v>
      </c>
      <c r="B159" s="7">
        <v>16761</v>
      </c>
      <c r="C159" s="490">
        <v>984</v>
      </c>
      <c r="D159" s="493">
        <v>5.8707714336853405</v>
      </c>
      <c r="E159" s="490">
        <v>15777</v>
      </c>
      <c r="F159" s="16">
        <v>94.129228566314666</v>
      </c>
    </row>
    <row r="160" spans="1:6" ht="15" customHeight="1">
      <c r="A160" s="113" t="s">
        <v>31</v>
      </c>
      <c r="B160" s="8">
        <v>4757</v>
      </c>
      <c r="C160" s="489">
        <v>418</v>
      </c>
      <c r="D160" s="494">
        <v>8.7870506621820468</v>
      </c>
      <c r="E160" s="489">
        <v>4339</v>
      </c>
      <c r="F160" s="13">
        <v>91.212949337817946</v>
      </c>
    </row>
    <row r="161" spans="1:6" ht="15" customHeight="1">
      <c r="A161" s="112" t="s">
        <v>32</v>
      </c>
      <c r="B161" s="7">
        <v>15217</v>
      </c>
      <c r="C161" s="490">
        <v>1768</v>
      </c>
      <c r="D161" s="493">
        <v>11.618584477886575</v>
      </c>
      <c r="E161" s="490">
        <v>13449</v>
      </c>
      <c r="F161" s="16">
        <v>88.381415522113429</v>
      </c>
    </row>
    <row r="162" spans="1:6" ht="15" customHeight="1">
      <c r="A162" s="113" t="s">
        <v>33</v>
      </c>
      <c r="B162" s="8">
        <v>47577</v>
      </c>
      <c r="C162" s="489">
        <v>3362</v>
      </c>
      <c r="D162" s="494">
        <v>7.0664396662252766</v>
      </c>
      <c r="E162" s="489">
        <v>44215</v>
      </c>
      <c r="F162" s="13">
        <v>92.933560333774722</v>
      </c>
    </row>
    <row r="163" spans="1:6" ht="15" customHeight="1">
      <c r="A163" s="112" t="s">
        <v>34</v>
      </c>
      <c r="B163" s="7">
        <v>10582</v>
      </c>
      <c r="C163" s="490">
        <v>548</v>
      </c>
      <c r="D163" s="493">
        <v>5.1786051786051788</v>
      </c>
      <c r="E163" s="490">
        <v>10034</v>
      </c>
      <c r="F163" s="16">
        <v>94.821394821394819</v>
      </c>
    </row>
    <row r="164" spans="1:6" ht="15" customHeight="1">
      <c r="A164" s="113" t="s">
        <v>35</v>
      </c>
      <c r="B164" s="8">
        <v>52425</v>
      </c>
      <c r="C164" s="489">
        <v>2760</v>
      </c>
      <c r="D164" s="494">
        <v>5.2646638054363377</v>
      </c>
      <c r="E164" s="489">
        <v>49665</v>
      </c>
      <c r="F164" s="13">
        <v>94.735336194563658</v>
      </c>
    </row>
    <row r="165" spans="1:6" ht="15" customHeight="1">
      <c r="A165" s="112" t="s">
        <v>36</v>
      </c>
      <c r="B165" s="7">
        <v>114224</v>
      </c>
      <c r="C165" s="490">
        <v>5604</v>
      </c>
      <c r="D165" s="493">
        <v>4.9061493206331424</v>
      </c>
      <c r="E165" s="490">
        <v>108620</v>
      </c>
      <c r="F165" s="16">
        <v>95.093850679366852</v>
      </c>
    </row>
    <row r="166" spans="1:6" ht="15" customHeight="1">
      <c r="A166" s="113" t="s">
        <v>37</v>
      </c>
      <c r="B166" s="8">
        <v>30674</v>
      </c>
      <c r="C166" s="489">
        <v>1458</v>
      </c>
      <c r="D166" s="494">
        <v>4.7532111886288062</v>
      </c>
      <c r="E166" s="489">
        <v>29216</v>
      </c>
      <c r="F166" s="13">
        <v>95.246788811371204</v>
      </c>
    </row>
    <row r="167" spans="1:6" ht="15" customHeight="1">
      <c r="A167" s="112" t="s">
        <v>38</v>
      </c>
      <c r="B167" s="7">
        <v>6396</v>
      </c>
      <c r="C167" s="490">
        <v>289</v>
      </c>
      <c r="D167" s="493">
        <v>4.5184490306441525</v>
      </c>
      <c r="E167" s="490">
        <v>6107</v>
      </c>
      <c r="F167" s="16">
        <v>95.481550969355851</v>
      </c>
    </row>
    <row r="168" spans="1:6" ht="15" customHeight="1">
      <c r="A168" s="113" t="s">
        <v>39</v>
      </c>
      <c r="B168" s="8">
        <v>27455</v>
      </c>
      <c r="C168" s="489">
        <v>1786</v>
      </c>
      <c r="D168" s="494">
        <v>6.5051903114186853</v>
      </c>
      <c r="E168" s="489">
        <v>25669</v>
      </c>
      <c r="F168" s="13">
        <v>93.494809688581313</v>
      </c>
    </row>
    <row r="169" spans="1:6" ht="15" customHeight="1">
      <c r="A169" s="112" t="s">
        <v>40</v>
      </c>
      <c r="B169" s="7">
        <v>15665</v>
      </c>
      <c r="C169" s="490">
        <v>673</v>
      </c>
      <c r="D169" s="493">
        <v>4.2962017235876155</v>
      </c>
      <c r="E169" s="490">
        <v>14992</v>
      </c>
      <c r="F169" s="16">
        <v>95.703798276412385</v>
      </c>
    </row>
    <row r="170" spans="1:6" ht="15" customHeight="1">
      <c r="A170" s="113" t="s">
        <v>41</v>
      </c>
      <c r="B170" s="8">
        <v>19310</v>
      </c>
      <c r="C170" s="489">
        <v>1538</v>
      </c>
      <c r="D170" s="494">
        <v>7.9647850854479545</v>
      </c>
      <c r="E170" s="489">
        <v>17772</v>
      </c>
      <c r="F170" s="13">
        <v>92.035214914552043</v>
      </c>
    </row>
    <row r="171" spans="1:6" ht="15" customHeight="1" thickBot="1">
      <c r="A171" s="114" t="s">
        <v>42</v>
      </c>
      <c r="B171" s="7">
        <v>15199</v>
      </c>
      <c r="C171" s="490">
        <v>779</v>
      </c>
      <c r="D171" s="493">
        <v>5.1253371932363967</v>
      </c>
      <c r="E171" s="490">
        <v>14420</v>
      </c>
      <c r="F171" s="16">
        <v>94.874662806763595</v>
      </c>
    </row>
    <row r="172" spans="1:6" ht="15" customHeight="1">
      <c r="A172" s="115" t="s">
        <v>43</v>
      </c>
      <c r="B172" s="10">
        <v>467770</v>
      </c>
      <c r="C172" s="70">
        <v>24189</v>
      </c>
      <c r="D172" s="495">
        <v>5.1711311114436578</v>
      </c>
      <c r="E172" s="70">
        <v>443581</v>
      </c>
      <c r="F172" s="19">
        <v>94.828868888556343</v>
      </c>
    </row>
    <row r="173" spans="1:6" ht="15" customHeight="1">
      <c r="A173" s="116" t="s">
        <v>44</v>
      </c>
      <c r="B173" s="11">
        <v>116207</v>
      </c>
      <c r="C173" s="491">
        <v>8137</v>
      </c>
      <c r="D173" s="496">
        <v>7.0021599387300251</v>
      </c>
      <c r="E173" s="491">
        <v>108070</v>
      </c>
      <c r="F173" s="21">
        <v>92.997840061269983</v>
      </c>
    </row>
    <row r="174" spans="1:6" ht="15" customHeight="1">
      <c r="A174" s="117" t="s">
        <v>45</v>
      </c>
      <c r="B174" s="118">
        <v>583977</v>
      </c>
      <c r="C174" s="272">
        <v>32326</v>
      </c>
      <c r="D174" s="497">
        <v>5.5354919799923632</v>
      </c>
      <c r="E174" s="272">
        <v>551651</v>
      </c>
      <c r="F174" s="167">
        <v>94.464508020007642</v>
      </c>
    </row>
    <row r="175" spans="1:6" ht="15" customHeight="1">
      <c r="A175" s="844" t="s">
        <v>125</v>
      </c>
      <c r="B175" s="844"/>
      <c r="C175" s="844"/>
      <c r="D175" s="844"/>
      <c r="E175" s="844"/>
      <c r="F175" s="844"/>
    </row>
    <row r="176" spans="1:6" ht="36" customHeight="1">
      <c r="A176" s="854" t="s">
        <v>258</v>
      </c>
      <c r="B176" s="854"/>
      <c r="C176" s="854"/>
      <c r="D176" s="854"/>
      <c r="E176" s="854"/>
      <c r="F176" s="854"/>
    </row>
    <row r="177" spans="1:6" ht="15" customHeight="1">
      <c r="A177" s="107"/>
      <c r="B177" s="107"/>
      <c r="C177" s="107"/>
      <c r="D177" s="107"/>
      <c r="E177" s="107"/>
      <c r="F177" s="107"/>
    </row>
    <row r="178" spans="1:6" ht="15" customHeight="1">
      <c r="A178" s="107"/>
      <c r="B178" s="107"/>
      <c r="C178" s="107"/>
      <c r="D178" s="107"/>
      <c r="E178" s="107"/>
      <c r="F178" s="107"/>
    </row>
  </sheetData>
  <mergeCells count="67">
    <mergeCell ref="A148:F148"/>
    <mergeCell ref="B153:B154"/>
    <mergeCell ref="C153:F153"/>
    <mergeCell ref="C154:D154"/>
    <mergeCell ref="E154:F154"/>
    <mergeCell ref="A153:A155"/>
    <mergeCell ref="B155:C155"/>
    <mergeCell ref="A176:F176"/>
    <mergeCell ref="A118:F118"/>
    <mergeCell ref="A119:F119"/>
    <mergeCell ref="A122:F122"/>
    <mergeCell ref="A125:A127"/>
    <mergeCell ref="B125:B126"/>
    <mergeCell ref="C125:F125"/>
    <mergeCell ref="C126:D126"/>
    <mergeCell ref="E126:F126"/>
    <mergeCell ref="B127:C127"/>
    <mergeCell ref="A124:F124"/>
    <mergeCell ref="A120:F120"/>
    <mergeCell ref="A175:F175"/>
    <mergeCell ref="A147:F147"/>
    <mergeCell ref="A150:F150"/>
    <mergeCell ref="A152:F152"/>
    <mergeCell ref="A88:F88"/>
    <mergeCell ref="A89:F89"/>
    <mergeCell ref="A93:F93"/>
    <mergeCell ref="A96:A98"/>
    <mergeCell ref="B96:B97"/>
    <mergeCell ref="C96:F96"/>
    <mergeCell ref="C97:D97"/>
    <mergeCell ref="E97:F97"/>
    <mergeCell ref="B98:C98"/>
    <mergeCell ref="A95:F95"/>
    <mergeCell ref="A91:F91"/>
    <mergeCell ref="A90:F90"/>
    <mergeCell ref="A58:F58"/>
    <mergeCell ref="A59:F59"/>
    <mergeCell ref="A63:F63"/>
    <mergeCell ref="A66:A68"/>
    <mergeCell ref="B66:B67"/>
    <mergeCell ref="C66:F66"/>
    <mergeCell ref="C67:D67"/>
    <mergeCell ref="E67:F67"/>
    <mergeCell ref="B68:C68"/>
    <mergeCell ref="A65:F65"/>
    <mergeCell ref="A61:F61"/>
    <mergeCell ref="A60:F60"/>
    <mergeCell ref="A33:F33"/>
    <mergeCell ref="A36:A38"/>
    <mergeCell ref="B36:B37"/>
    <mergeCell ref="C36:F36"/>
    <mergeCell ref="C37:D37"/>
    <mergeCell ref="E37:F37"/>
    <mergeCell ref="B38:C38"/>
    <mergeCell ref="A35:F35"/>
    <mergeCell ref="A28:F28"/>
    <mergeCell ref="A29:F29"/>
    <mergeCell ref="A30:F30"/>
    <mergeCell ref="A31:F31"/>
    <mergeCell ref="A3:F3"/>
    <mergeCell ref="A5:F5"/>
    <mergeCell ref="A6:A8"/>
    <mergeCell ref="B6:B7"/>
    <mergeCell ref="C6:F6"/>
    <mergeCell ref="C7:D7"/>
    <mergeCell ref="E7:F7"/>
    <mergeCell ref="B8:C8"/>
  </mergeCells>
  <hyperlinks>
    <hyperlink ref="A1" location="Inhalt!A9" display="Zurück zum Inhalt" xr:uid="{00000000-0004-0000-0200-00000000000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BL155"/>
  <sheetViews>
    <sheetView zoomScale="80" zoomScaleNormal="80" workbookViewId="0"/>
  </sheetViews>
  <sheetFormatPr baseColWidth="10" defaultColWidth="10.58203125" defaultRowHeight="15" customHeight="1"/>
  <cols>
    <col min="1" max="1" width="23.5" style="346" customWidth="1"/>
    <col min="2" max="2" width="11.08203125" style="346" customWidth="1"/>
    <col min="3" max="3" width="9.83203125" style="346" customWidth="1"/>
    <col min="4" max="33" width="11.08203125" style="346" customWidth="1"/>
    <col min="34" max="16384" width="10.58203125" style="346"/>
  </cols>
  <sheetData>
    <row r="1" spans="1:33" ht="15" customHeight="1">
      <c r="A1" s="736" t="s">
        <v>163</v>
      </c>
      <c r="B1" s="343"/>
      <c r="C1" s="344"/>
      <c r="D1" s="343"/>
      <c r="E1" s="343"/>
      <c r="F1" s="344"/>
      <c r="G1" s="343"/>
      <c r="H1" s="343"/>
      <c r="I1" s="343"/>
      <c r="J1" s="343"/>
      <c r="K1" s="343"/>
      <c r="L1" s="343"/>
      <c r="M1" s="343"/>
      <c r="N1" s="343"/>
      <c r="O1" s="343"/>
      <c r="P1" s="343"/>
      <c r="Q1" s="343"/>
      <c r="R1" s="343"/>
      <c r="S1" s="345"/>
      <c r="T1" s="343"/>
      <c r="U1" s="344"/>
      <c r="V1" s="343"/>
      <c r="W1" s="343"/>
      <c r="X1" s="343"/>
      <c r="Y1" s="343"/>
      <c r="Z1" s="343"/>
      <c r="AA1" s="343"/>
      <c r="AB1" s="343"/>
      <c r="AC1" s="343"/>
      <c r="AD1" s="343"/>
      <c r="AE1" s="343"/>
      <c r="AF1" s="343"/>
      <c r="AG1" s="343"/>
    </row>
    <row r="2" spans="1:33" ht="15" customHeight="1">
      <c r="A2" s="311"/>
      <c r="B2" s="343"/>
      <c r="C2" s="344"/>
      <c r="D2" s="343"/>
      <c r="E2" s="343"/>
      <c r="F2" s="344"/>
      <c r="G2" s="343"/>
      <c r="H2" s="343"/>
      <c r="I2" s="343"/>
      <c r="J2" s="343"/>
      <c r="K2" s="343"/>
      <c r="L2" s="343"/>
      <c r="M2" s="343"/>
      <c r="N2" s="343"/>
      <c r="O2" s="343"/>
      <c r="P2" s="343"/>
      <c r="Q2" s="343"/>
      <c r="R2" s="343"/>
      <c r="S2" s="345"/>
      <c r="T2" s="343"/>
      <c r="U2" s="344"/>
      <c r="V2" s="343"/>
      <c r="W2" s="343"/>
      <c r="X2" s="343"/>
      <c r="Y2" s="343"/>
      <c r="Z2" s="343"/>
      <c r="AA2" s="343"/>
      <c r="AB2" s="343"/>
      <c r="AC2" s="343"/>
      <c r="AD2" s="343"/>
      <c r="AE2" s="343"/>
      <c r="AF2" s="343"/>
      <c r="AG2" s="343"/>
    </row>
    <row r="3" spans="1:33" s="409" customFormat="1" ht="23.5">
      <c r="A3" s="857">
        <v>2023</v>
      </c>
      <c r="B3" s="857"/>
      <c r="C3" s="857"/>
      <c r="D3" s="857"/>
      <c r="E3" s="857"/>
      <c r="F3" s="857"/>
      <c r="G3" s="857"/>
      <c r="H3" s="857"/>
      <c r="I3" s="857"/>
      <c r="J3" s="857"/>
      <c r="K3" s="857"/>
      <c r="L3" s="857"/>
      <c r="M3" s="857"/>
      <c r="N3" s="857"/>
      <c r="O3" s="857"/>
      <c r="P3" s="857"/>
      <c r="Q3" s="857"/>
      <c r="R3" s="857"/>
      <c r="S3" s="857"/>
      <c r="T3" s="857"/>
      <c r="U3" s="857"/>
    </row>
    <row r="4" spans="1:33" s="409" customFormat="1" ht="14.5">
      <c r="A4" s="399"/>
      <c r="B4" s="399"/>
      <c r="C4" s="410"/>
      <c r="D4" s="399"/>
      <c r="E4" s="399"/>
      <c r="F4" s="410"/>
      <c r="G4" s="399"/>
      <c r="H4" s="399"/>
      <c r="I4" s="399"/>
      <c r="J4" s="399"/>
      <c r="K4" s="399"/>
      <c r="L4" s="399"/>
      <c r="M4" s="399"/>
      <c r="N4" s="399"/>
      <c r="O4" s="399"/>
      <c r="P4" s="399"/>
      <c r="Q4" s="399"/>
      <c r="R4" s="399"/>
      <c r="S4" s="404"/>
      <c r="T4" s="399"/>
      <c r="U4" s="410"/>
    </row>
    <row r="5" spans="1:33" s="409" customFormat="1" ht="16.5">
      <c r="A5" s="858" t="s">
        <v>288</v>
      </c>
      <c r="B5" s="858"/>
      <c r="C5" s="858"/>
      <c r="D5" s="858"/>
      <c r="E5" s="858"/>
      <c r="F5" s="858"/>
      <c r="G5" s="858"/>
      <c r="H5" s="858"/>
      <c r="I5" s="858"/>
      <c r="J5" s="858"/>
      <c r="K5" s="858"/>
      <c r="L5" s="858"/>
      <c r="M5" s="858"/>
      <c r="N5" s="858"/>
      <c r="O5" s="858"/>
      <c r="P5" s="858"/>
      <c r="Q5" s="858"/>
      <c r="R5" s="858"/>
      <c r="S5" s="858"/>
      <c r="T5" s="858"/>
      <c r="U5" s="858"/>
    </row>
    <row r="6" spans="1:33" s="409" customFormat="1" ht="14.5">
      <c r="A6" s="859" t="s">
        <v>47</v>
      </c>
      <c r="B6" s="862" t="s">
        <v>48</v>
      </c>
      <c r="C6" s="863"/>
      <c r="D6" s="868" t="s">
        <v>50</v>
      </c>
      <c r="E6" s="869"/>
      <c r="F6" s="869"/>
      <c r="G6" s="869"/>
      <c r="H6" s="869"/>
      <c r="I6" s="869"/>
      <c r="J6" s="869"/>
      <c r="K6" s="869"/>
      <c r="L6" s="869"/>
      <c r="M6" s="869"/>
      <c r="N6" s="869"/>
      <c r="O6" s="869"/>
      <c r="P6" s="869"/>
      <c r="Q6" s="869"/>
      <c r="R6" s="869"/>
      <c r="S6" s="869"/>
      <c r="T6" s="869"/>
      <c r="U6" s="870"/>
    </row>
    <row r="7" spans="1:33" s="409" customFormat="1" ht="14.5">
      <c r="A7" s="860"/>
      <c r="B7" s="864"/>
      <c r="C7" s="865"/>
      <c r="D7" s="868" t="s">
        <v>51</v>
      </c>
      <c r="E7" s="869"/>
      <c r="F7" s="869"/>
      <c r="G7" s="869"/>
      <c r="H7" s="869"/>
      <c r="I7" s="869"/>
      <c r="J7" s="869"/>
      <c r="K7" s="869"/>
      <c r="L7" s="871"/>
      <c r="M7" s="868" t="s">
        <v>52</v>
      </c>
      <c r="N7" s="869"/>
      <c r="O7" s="869"/>
      <c r="P7" s="869"/>
      <c r="Q7" s="869"/>
      <c r="R7" s="869"/>
      <c r="S7" s="869"/>
      <c r="T7" s="869"/>
      <c r="U7" s="870"/>
    </row>
    <row r="8" spans="1:33" s="409" customFormat="1" ht="15.75" customHeight="1">
      <c r="A8" s="860"/>
      <c r="B8" s="864"/>
      <c r="C8" s="865"/>
      <c r="D8" s="872" t="s">
        <v>49</v>
      </c>
      <c r="E8" s="875" t="s">
        <v>53</v>
      </c>
      <c r="F8" s="877" t="s">
        <v>55</v>
      </c>
      <c r="G8" s="868" t="s">
        <v>50</v>
      </c>
      <c r="H8" s="869"/>
      <c r="I8" s="869"/>
      <c r="J8" s="869"/>
      <c r="K8" s="869"/>
      <c r="L8" s="871"/>
      <c r="M8" s="872" t="s">
        <v>49</v>
      </c>
      <c r="N8" s="875" t="s">
        <v>53</v>
      </c>
      <c r="O8" s="877" t="s">
        <v>55</v>
      </c>
      <c r="P8" s="868" t="s">
        <v>56</v>
      </c>
      <c r="Q8" s="869"/>
      <c r="R8" s="869"/>
      <c r="S8" s="869"/>
      <c r="T8" s="869"/>
      <c r="U8" s="870"/>
    </row>
    <row r="9" spans="1:33" s="409" customFormat="1" ht="14.5">
      <c r="A9" s="860"/>
      <c r="B9" s="866"/>
      <c r="C9" s="867"/>
      <c r="D9" s="873"/>
      <c r="E9" s="875"/>
      <c r="F9" s="878"/>
      <c r="G9" s="868" t="s">
        <v>57</v>
      </c>
      <c r="H9" s="871"/>
      <c r="I9" s="868" t="s">
        <v>58</v>
      </c>
      <c r="J9" s="871"/>
      <c r="K9" s="868" t="s">
        <v>59</v>
      </c>
      <c r="L9" s="871"/>
      <c r="M9" s="873"/>
      <c r="N9" s="875"/>
      <c r="O9" s="878"/>
      <c r="P9" s="868" t="s">
        <v>57</v>
      </c>
      <c r="Q9" s="871"/>
      <c r="R9" s="868" t="s">
        <v>58</v>
      </c>
      <c r="S9" s="871"/>
      <c r="T9" s="868" t="s">
        <v>59</v>
      </c>
      <c r="U9" s="870"/>
    </row>
    <row r="10" spans="1:33" s="409" customFormat="1" ht="45.65" customHeight="1" thickBot="1">
      <c r="A10" s="861"/>
      <c r="B10" s="398" t="s">
        <v>49</v>
      </c>
      <c r="C10" s="397" t="s">
        <v>361</v>
      </c>
      <c r="D10" s="874"/>
      <c r="E10" s="876"/>
      <c r="F10" s="879"/>
      <c r="G10" s="411" t="s">
        <v>49</v>
      </c>
      <c r="H10" s="396" t="s">
        <v>53</v>
      </c>
      <c r="I10" s="411" t="s">
        <v>49</v>
      </c>
      <c r="J10" s="396" t="s">
        <v>53</v>
      </c>
      <c r="K10" s="411" t="s">
        <v>49</v>
      </c>
      <c r="L10" s="396" t="s">
        <v>53</v>
      </c>
      <c r="M10" s="874"/>
      <c r="N10" s="876"/>
      <c r="O10" s="879"/>
      <c r="P10" s="395" t="s">
        <v>49</v>
      </c>
      <c r="Q10" s="396" t="s">
        <v>53</v>
      </c>
      <c r="R10" s="123" t="s">
        <v>49</v>
      </c>
      <c r="S10" s="412" t="s">
        <v>53</v>
      </c>
      <c r="T10" s="123" t="s">
        <v>49</v>
      </c>
      <c r="U10" s="413" t="s">
        <v>53</v>
      </c>
    </row>
    <row r="11" spans="1:33" s="409" customFormat="1" ht="14.5">
      <c r="A11" s="111" t="s">
        <v>27</v>
      </c>
      <c r="B11" s="6">
        <v>107779</v>
      </c>
      <c r="C11" s="348">
        <v>39.258055836480167</v>
      </c>
      <c r="D11" s="34">
        <f>G11+I11+K11</f>
        <v>6908</v>
      </c>
      <c r="E11" s="348">
        <f>D11/$B11*100</f>
        <v>6.4094118520305443</v>
      </c>
      <c r="F11" s="504">
        <v>30.984800231615541</v>
      </c>
      <c r="G11" s="97">
        <v>3714</v>
      </c>
      <c r="H11" s="348">
        <f>G11/$D11*100</f>
        <v>53.763752171395481</v>
      </c>
      <c r="I11" s="97">
        <v>2872</v>
      </c>
      <c r="J11" s="348">
        <f>I11/$D11*100</f>
        <v>41.574985524030112</v>
      </c>
      <c r="K11" s="97">
        <v>322</v>
      </c>
      <c r="L11" s="349">
        <f>K11/$D11*100</f>
        <v>4.6612623045744064</v>
      </c>
      <c r="M11" s="58">
        <f>P11+R11+T11</f>
        <v>100871</v>
      </c>
      <c r="N11" s="512">
        <f>M11/$B11*100</f>
        <v>93.590588147969456</v>
      </c>
      <c r="O11" s="504">
        <v>39.824637408174432</v>
      </c>
      <c r="P11" s="97">
        <v>28542</v>
      </c>
      <c r="Q11" s="348">
        <f>P11/$M11*100</f>
        <v>28.295545796115828</v>
      </c>
      <c r="R11" s="110">
        <v>54958</v>
      </c>
      <c r="S11" s="348">
        <f>R11/$M11*100</f>
        <v>54.483449157835253</v>
      </c>
      <c r="T11" s="518">
        <v>17371</v>
      </c>
      <c r="U11" s="24">
        <f>T11/$M11*100</f>
        <v>17.221005046048916</v>
      </c>
      <c r="W11" s="414"/>
      <c r="X11" s="414"/>
    </row>
    <row r="12" spans="1:33" s="409" customFormat="1" ht="14.5">
      <c r="A12" s="112" t="s">
        <v>28</v>
      </c>
      <c r="B12" s="7">
        <v>109193</v>
      </c>
      <c r="C12" s="351">
        <v>38.510334911578099</v>
      </c>
      <c r="D12" s="31">
        <f t="shared" ref="D12:D17" si="0">G12+I12+K12</f>
        <v>5104</v>
      </c>
      <c r="E12" s="351">
        <f t="shared" ref="E12:E17" si="1">D12/$B12*100</f>
        <v>4.674292308114989</v>
      </c>
      <c r="F12" s="505">
        <v>31.114224137931004</v>
      </c>
      <c r="G12" s="15">
        <v>2723</v>
      </c>
      <c r="H12" s="351">
        <f t="shared" ref="H12:H15" si="2">G12/$D12*100</f>
        <v>53.350313479623821</v>
      </c>
      <c r="I12" s="15">
        <v>2143</v>
      </c>
      <c r="J12" s="351">
        <f t="shared" ref="J12:J17" si="3">I12/$D12*100</f>
        <v>41.986677115987462</v>
      </c>
      <c r="K12" s="15">
        <v>238</v>
      </c>
      <c r="L12" s="352">
        <f t="shared" ref="L12:L17" si="4">K12/$D12*100</f>
        <v>4.6630094043887151</v>
      </c>
      <c r="M12" s="59">
        <f t="shared" ref="M12:M17" si="5">P12+R12+T12</f>
        <v>104089</v>
      </c>
      <c r="N12" s="513">
        <f t="shared" ref="N12:N17" si="6">M12/$B12*100</f>
        <v>95.325707691885015</v>
      </c>
      <c r="O12" s="505">
        <v>38.873002910970541</v>
      </c>
      <c r="P12" s="15">
        <v>29920</v>
      </c>
      <c r="Q12" s="351">
        <f t="shared" ref="Q12:Q17" si="7">P12/$M12*100</f>
        <v>28.744631997617425</v>
      </c>
      <c r="R12" s="120">
        <v>59595</v>
      </c>
      <c r="S12" s="351">
        <f t="shared" ref="S12:S17" si="8">R12/$M12*100</f>
        <v>57.253888499265045</v>
      </c>
      <c r="T12" s="30">
        <v>14574</v>
      </c>
      <c r="U12" s="28">
        <f t="shared" ref="U12:U17" si="9">T12/$M12*100</f>
        <v>14.001479503117526</v>
      </c>
      <c r="W12" s="414"/>
      <c r="X12" s="414"/>
    </row>
    <row r="13" spans="1:33" s="409" customFormat="1" ht="14.5">
      <c r="A13" s="113" t="s">
        <v>29</v>
      </c>
      <c r="B13" s="8">
        <v>36204</v>
      </c>
      <c r="C13" s="353">
        <v>40.349602253894389</v>
      </c>
      <c r="D13" s="34">
        <f t="shared" si="0"/>
        <v>4713</v>
      </c>
      <c r="E13" s="353">
        <f t="shared" si="1"/>
        <v>13.017898574743123</v>
      </c>
      <c r="F13" s="506">
        <v>35.614682792276852</v>
      </c>
      <c r="G13" s="12">
        <v>1553</v>
      </c>
      <c r="H13" s="353">
        <f t="shared" si="2"/>
        <v>32.951410990876298</v>
      </c>
      <c r="I13" s="12">
        <v>2849</v>
      </c>
      <c r="J13" s="353">
        <f t="shared" si="3"/>
        <v>60.449819647782732</v>
      </c>
      <c r="K13" s="12">
        <v>311</v>
      </c>
      <c r="L13" s="349">
        <f t="shared" si="4"/>
        <v>6.5987693613409713</v>
      </c>
      <c r="M13" s="60">
        <f t="shared" si="5"/>
        <v>31491</v>
      </c>
      <c r="N13" s="514">
        <f t="shared" si="6"/>
        <v>86.982101425256872</v>
      </c>
      <c r="O13" s="506">
        <v>41.058238861897024</v>
      </c>
      <c r="P13" s="12">
        <v>6771</v>
      </c>
      <c r="Q13" s="353">
        <f t="shared" si="7"/>
        <v>21.501381347051538</v>
      </c>
      <c r="R13" s="110">
        <v>18427</v>
      </c>
      <c r="S13" s="353">
        <f t="shared" si="8"/>
        <v>58.515131307357663</v>
      </c>
      <c r="T13" s="25">
        <v>6293</v>
      </c>
      <c r="U13" s="32">
        <f t="shared" si="9"/>
        <v>19.983487345590802</v>
      </c>
      <c r="W13" s="414"/>
      <c r="X13" s="414"/>
    </row>
    <row r="14" spans="1:33" s="409" customFormat="1" ht="14.5">
      <c r="A14" s="112" t="s">
        <v>30</v>
      </c>
      <c r="B14" s="7">
        <v>20150</v>
      </c>
      <c r="C14" s="351">
        <v>41.313449131513629</v>
      </c>
      <c r="D14" s="31">
        <f t="shared" si="0"/>
        <v>1660</v>
      </c>
      <c r="E14" s="351">
        <f t="shared" si="1"/>
        <v>8.2382133995037208</v>
      </c>
      <c r="F14" s="505">
        <v>34.903614457831317</v>
      </c>
      <c r="G14" s="15">
        <v>557</v>
      </c>
      <c r="H14" s="351">
        <f t="shared" si="2"/>
        <v>33.554216867469876</v>
      </c>
      <c r="I14" s="15">
        <v>1034</v>
      </c>
      <c r="J14" s="351">
        <f t="shared" si="3"/>
        <v>62.289156626506028</v>
      </c>
      <c r="K14" s="15">
        <v>69</v>
      </c>
      <c r="L14" s="352">
        <f t="shared" si="4"/>
        <v>4.1566265060240966</v>
      </c>
      <c r="M14" s="59">
        <f t="shared" si="5"/>
        <v>18490</v>
      </c>
      <c r="N14" s="513">
        <f t="shared" si="6"/>
        <v>91.761786600496279</v>
      </c>
      <c r="O14" s="505">
        <v>41.888912925905707</v>
      </c>
      <c r="P14" s="15">
        <v>3180</v>
      </c>
      <c r="Q14" s="351">
        <f t="shared" si="7"/>
        <v>17.198485667928608</v>
      </c>
      <c r="R14" s="120">
        <v>11361</v>
      </c>
      <c r="S14" s="351">
        <f t="shared" si="8"/>
        <v>61.444023796646839</v>
      </c>
      <c r="T14" s="30">
        <v>3949</v>
      </c>
      <c r="U14" s="28">
        <f t="shared" si="9"/>
        <v>21.357490535424553</v>
      </c>
      <c r="W14" s="414"/>
      <c r="X14" s="414"/>
    </row>
    <row r="15" spans="1:33" s="409" customFormat="1" ht="14.5">
      <c r="A15" s="113" t="s">
        <v>31</v>
      </c>
      <c r="B15" s="8">
        <v>5932</v>
      </c>
      <c r="C15" s="354">
        <v>40.215610249494112</v>
      </c>
      <c r="D15" s="60">
        <f t="shared" si="0"/>
        <v>701</v>
      </c>
      <c r="E15" s="306">
        <f t="shared" si="1"/>
        <v>11.817262306136209</v>
      </c>
      <c r="F15" s="507">
        <v>35.253922967189673</v>
      </c>
      <c r="G15" s="12">
        <v>244</v>
      </c>
      <c r="H15" s="306">
        <f t="shared" si="2"/>
        <v>34.807417974322398</v>
      </c>
      <c r="I15" s="12">
        <v>411</v>
      </c>
      <c r="J15" s="306">
        <f t="shared" si="3"/>
        <v>58.63052781740371</v>
      </c>
      <c r="K15" s="12">
        <v>46</v>
      </c>
      <c r="L15" s="76">
        <f t="shared" si="4"/>
        <v>6.5620542082738949</v>
      </c>
      <c r="M15" s="60">
        <f t="shared" si="5"/>
        <v>5231</v>
      </c>
      <c r="N15" s="306">
        <f t="shared" si="6"/>
        <v>88.182737693863785</v>
      </c>
      <c r="O15" s="507">
        <v>40.880519977059812</v>
      </c>
      <c r="P15" s="12">
        <v>1142</v>
      </c>
      <c r="Q15" s="306">
        <f t="shared" si="7"/>
        <v>21.83138979162684</v>
      </c>
      <c r="R15" s="12">
        <v>3155</v>
      </c>
      <c r="S15" s="306">
        <f t="shared" si="8"/>
        <v>60.313515580194988</v>
      </c>
      <c r="T15" s="12">
        <v>934</v>
      </c>
      <c r="U15" s="33">
        <f t="shared" si="9"/>
        <v>17.855094628178168</v>
      </c>
      <c r="W15" s="414"/>
      <c r="X15" s="414"/>
    </row>
    <row r="16" spans="1:33" s="409" customFormat="1" ht="14.5">
      <c r="A16" s="112" t="s">
        <v>32</v>
      </c>
      <c r="B16" s="7">
        <v>18200</v>
      </c>
      <c r="C16" s="355">
        <v>38.979340659340629</v>
      </c>
      <c r="D16" s="59">
        <f t="shared" si="0"/>
        <v>2306</v>
      </c>
      <c r="E16" s="305">
        <f t="shared" si="1"/>
        <v>12.67032967032967</v>
      </c>
      <c r="F16" s="508">
        <v>35.327406764960998</v>
      </c>
      <c r="G16" s="15">
        <v>784</v>
      </c>
      <c r="H16" s="305">
        <f>G16/$D16*100</f>
        <v>33.99826539462272</v>
      </c>
      <c r="I16" s="15">
        <v>1358</v>
      </c>
      <c r="J16" s="305">
        <f t="shared" si="3"/>
        <v>58.889852558542934</v>
      </c>
      <c r="K16" s="15">
        <v>164</v>
      </c>
      <c r="L16" s="74">
        <f t="shared" si="4"/>
        <v>7.1118820468343449</v>
      </c>
      <c r="M16" s="59">
        <f t="shared" si="5"/>
        <v>15894</v>
      </c>
      <c r="N16" s="305">
        <f t="shared" si="6"/>
        <v>87.329670329670321</v>
      </c>
      <c r="O16" s="508">
        <v>39.509185856297783</v>
      </c>
      <c r="P16" s="15">
        <v>4028</v>
      </c>
      <c r="Q16" s="305">
        <f t="shared" si="7"/>
        <v>25.342896690575063</v>
      </c>
      <c r="R16" s="15">
        <v>9347</v>
      </c>
      <c r="S16" s="305">
        <f t="shared" si="8"/>
        <v>58.808355354221717</v>
      </c>
      <c r="T16" s="15">
        <v>2519</v>
      </c>
      <c r="U16" s="29">
        <f t="shared" si="9"/>
        <v>15.848747955203221</v>
      </c>
      <c r="W16" s="414"/>
      <c r="X16" s="414"/>
    </row>
    <row r="17" spans="1:24" s="409" customFormat="1" ht="14.5">
      <c r="A17" s="113" t="s">
        <v>33</v>
      </c>
      <c r="B17" s="8">
        <v>58111</v>
      </c>
      <c r="C17" s="353">
        <v>39.761852317116848</v>
      </c>
      <c r="D17" s="34">
        <f t="shared" si="0"/>
        <v>5189</v>
      </c>
      <c r="E17" s="353">
        <f t="shared" si="1"/>
        <v>8.9294625802343788</v>
      </c>
      <c r="F17" s="506">
        <v>33.917710541530219</v>
      </c>
      <c r="G17" s="12">
        <v>2235</v>
      </c>
      <c r="H17" s="353">
        <f t="shared" ref="H17" si="10">G17/$D17*100</f>
        <v>43.071882829061472</v>
      </c>
      <c r="I17" s="12">
        <v>2546</v>
      </c>
      <c r="J17" s="353">
        <f t="shared" si="3"/>
        <v>49.065330506841391</v>
      </c>
      <c r="K17" s="12">
        <v>408</v>
      </c>
      <c r="L17" s="349">
        <f t="shared" si="4"/>
        <v>7.8627866640971282</v>
      </c>
      <c r="M17" s="60">
        <f t="shared" si="5"/>
        <v>52922</v>
      </c>
      <c r="N17" s="514">
        <f t="shared" si="6"/>
        <v>91.070537419765614</v>
      </c>
      <c r="O17" s="506">
        <v>40.334870186311953</v>
      </c>
      <c r="P17" s="12">
        <v>13720</v>
      </c>
      <c r="Q17" s="353">
        <f t="shared" si="7"/>
        <v>25.924946147159972</v>
      </c>
      <c r="R17" s="110">
        <v>29400</v>
      </c>
      <c r="S17" s="353">
        <f t="shared" si="8"/>
        <v>55.553456029628514</v>
      </c>
      <c r="T17" s="25">
        <v>9802</v>
      </c>
      <c r="U17" s="32">
        <f t="shared" si="9"/>
        <v>18.521597823211518</v>
      </c>
      <c r="W17" s="414"/>
      <c r="X17" s="414"/>
    </row>
    <row r="18" spans="1:24" s="409" customFormat="1" ht="14.5">
      <c r="A18" s="112" t="s">
        <v>34</v>
      </c>
      <c r="B18" s="7">
        <v>11835</v>
      </c>
      <c r="C18" s="355">
        <v>41.166962399662076</v>
      </c>
      <c r="D18" s="59" t="s">
        <v>54</v>
      </c>
      <c r="E18" s="355" t="s">
        <v>54</v>
      </c>
      <c r="F18" s="508" t="s">
        <v>54</v>
      </c>
      <c r="G18" s="15" t="s">
        <v>54</v>
      </c>
      <c r="H18" s="305" t="s">
        <v>54</v>
      </c>
      <c r="I18" s="15" t="s">
        <v>54</v>
      </c>
      <c r="J18" s="305" t="s">
        <v>54</v>
      </c>
      <c r="K18" s="15" t="s">
        <v>54</v>
      </c>
      <c r="L18" s="74" t="s">
        <v>54</v>
      </c>
      <c r="M18" s="59" t="s">
        <v>54</v>
      </c>
      <c r="N18" s="305" t="s">
        <v>54</v>
      </c>
      <c r="O18" s="508" t="s">
        <v>54</v>
      </c>
      <c r="P18" s="15" t="s">
        <v>54</v>
      </c>
      <c r="Q18" s="305" t="s">
        <v>54</v>
      </c>
      <c r="R18" s="15" t="s">
        <v>54</v>
      </c>
      <c r="S18" s="305" t="s">
        <v>54</v>
      </c>
      <c r="T18" s="15" t="s">
        <v>54</v>
      </c>
      <c r="U18" s="29" t="s">
        <v>54</v>
      </c>
      <c r="W18" s="414"/>
      <c r="X18" s="414"/>
    </row>
    <row r="19" spans="1:24" s="409" customFormat="1" ht="14.5">
      <c r="A19" s="113" t="s">
        <v>35</v>
      </c>
      <c r="B19" s="8">
        <v>66744</v>
      </c>
      <c r="C19" s="353">
        <v>40.070298453793264</v>
      </c>
      <c r="D19" s="34">
        <f t="shared" ref="D19:D25" si="11">G19+I19+K19</f>
        <v>4852</v>
      </c>
      <c r="E19" s="353">
        <f t="shared" ref="E19:E25" si="12">D19/$B19*100</f>
        <v>7.2695673019297624</v>
      </c>
      <c r="F19" s="506">
        <v>33.847279472382603</v>
      </c>
      <c r="G19" s="12">
        <v>2046</v>
      </c>
      <c r="H19" s="353">
        <f t="shared" ref="H19:H22" si="13">G19/$D19*100</f>
        <v>42.168178070898598</v>
      </c>
      <c r="I19" s="12">
        <v>2527</v>
      </c>
      <c r="J19" s="353">
        <f t="shared" ref="J19:J25" si="14">I19/$D19*100</f>
        <v>52.08161582852432</v>
      </c>
      <c r="K19" s="12">
        <v>279</v>
      </c>
      <c r="L19" s="349">
        <f t="shared" ref="L19:L25" si="15">K19/$D19*100</f>
        <v>5.7502061005770813</v>
      </c>
      <c r="M19" s="60">
        <f t="shared" ref="M19:M25" si="16">P19+R19+T19</f>
        <v>61892</v>
      </c>
      <c r="N19" s="514">
        <f t="shared" ref="N19:N25" si="17">M19/$B19*100</f>
        <v>92.730432698070246</v>
      </c>
      <c r="O19" s="506">
        <v>40.558149680087915</v>
      </c>
      <c r="P19" s="12">
        <v>15333</v>
      </c>
      <c r="Q19" s="353">
        <f t="shared" ref="Q19:Q25" si="18">P19/$M19*100</f>
        <v>24.773799521747559</v>
      </c>
      <c r="R19" s="110">
        <v>35444</v>
      </c>
      <c r="S19" s="353">
        <f t="shared" ref="S19:S25" si="19">R19/$M19*100</f>
        <v>57.267498222710536</v>
      </c>
      <c r="T19" s="25">
        <v>11115</v>
      </c>
      <c r="U19" s="32">
        <f t="shared" ref="U19:U25" si="20">T19/$M19*100</f>
        <v>17.958702255541912</v>
      </c>
      <c r="W19" s="414"/>
      <c r="X19" s="414"/>
    </row>
    <row r="20" spans="1:24" s="409" customFormat="1" ht="14.5">
      <c r="A20" s="112" t="s">
        <v>36</v>
      </c>
      <c r="B20" s="7">
        <v>139220</v>
      </c>
      <c r="C20" s="351">
        <v>39.250474069817002</v>
      </c>
      <c r="D20" s="31">
        <f t="shared" si="11"/>
        <v>9915</v>
      </c>
      <c r="E20" s="351">
        <f t="shared" si="12"/>
        <v>7.1218215773595741</v>
      </c>
      <c r="F20" s="505">
        <v>32.310539586485078</v>
      </c>
      <c r="G20" s="15">
        <v>4681</v>
      </c>
      <c r="H20" s="351">
        <f t="shared" si="13"/>
        <v>47.211296016137169</v>
      </c>
      <c r="I20" s="15">
        <v>4747</v>
      </c>
      <c r="J20" s="351">
        <f t="shared" si="14"/>
        <v>47.876954109934445</v>
      </c>
      <c r="K20" s="15">
        <v>487</v>
      </c>
      <c r="L20" s="352">
        <f t="shared" si="15"/>
        <v>4.9117498739283914</v>
      </c>
      <c r="M20" s="59">
        <f t="shared" si="16"/>
        <v>129305</v>
      </c>
      <c r="N20" s="513">
        <f t="shared" si="17"/>
        <v>92.878178422640417</v>
      </c>
      <c r="O20" s="505">
        <v>39.782622481729128</v>
      </c>
      <c r="P20" s="15">
        <v>35800</v>
      </c>
      <c r="Q20" s="351">
        <f t="shared" si="18"/>
        <v>27.686477707745254</v>
      </c>
      <c r="R20" s="120">
        <v>71641</v>
      </c>
      <c r="S20" s="351">
        <f t="shared" si="19"/>
        <v>55.404663392753569</v>
      </c>
      <c r="T20" s="30">
        <v>21864</v>
      </c>
      <c r="U20" s="28">
        <f t="shared" si="20"/>
        <v>16.90885889950118</v>
      </c>
      <c r="W20" s="414"/>
      <c r="X20" s="414"/>
    </row>
    <row r="21" spans="1:24" s="409" customFormat="1" ht="14.5">
      <c r="A21" s="113" t="s">
        <v>37</v>
      </c>
      <c r="B21" s="8">
        <v>36505</v>
      </c>
      <c r="C21" s="353">
        <v>40.522284618545314</v>
      </c>
      <c r="D21" s="34">
        <f t="shared" si="11"/>
        <v>2268</v>
      </c>
      <c r="E21" s="353">
        <f t="shared" si="12"/>
        <v>6.2128475551294349</v>
      </c>
      <c r="F21" s="506">
        <v>33.261022927689645</v>
      </c>
      <c r="G21" s="12">
        <v>1013</v>
      </c>
      <c r="H21" s="353">
        <f t="shared" si="13"/>
        <v>44.664902998236336</v>
      </c>
      <c r="I21" s="12">
        <v>1112</v>
      </c>
      <c r="J21" s="353">
        <f t="shared" si="14"/>
        <v>49.029982363315696</v>
      </c>
      <c r="K21" s="12">
        <v>143</v>
      </c>
      <c r="L21" s="349">
        <f t="shared" si="15"/>
        <v>6.3051146384479715</v>
      </c>
      <c r="M21" s="60">
        <f t="shared" si="16"/>
        <v>34237</v>
      </c>
      <c r="N21" s="514">
        <f t="shared" si="17"/>
        <v>93.787152444870571</v>
      </c>
      <c r="O21" s="506">
        <v>41.003300522826017</v>
      </c>
      <c r="P21" s="12">
        <v>7711</v>
      </c>
      <c r="Q21" s="353">
        <f t="shared" si="18"/>
        <v>22.522417267868097</v>
      </c>
      <c r="R21" s="110">
        <v>20459</v>
      </c>
      <c r="S21" s="353">
        <f t="shared" si="19"/>
        <v>59.756988053859864</v>
      </c>
      <c r="T21" s="25">
        <v>6067</v>
      </c>
      <c r="U21" s="32">
        <f t="shared" si="20"/>
        <v>17.720594678272043</v>
      </c>
      <c r="W21" s="414"/>
      <c r="X21" s="414"/>
    </row>
    <row r="22" spans="1:24" s="409" customFormat="1" ht="14.5">
      <c r="A22" s="112" t="s">
        <v>38</v>
      </c>
      <c r="B22" s="7">
        <v>7409</v>
      </c>
      <c r="C22" s="351">
        <v>39.026589283304112</v>
      </c>
      <c r="D22" s="31">
        <f t="shared" si="11"/>
        <v>504</v>
      </c>
      <c r="E22" s="351">
        <f t="shared" si="12"/>
        <v>6.8025374544472941</v>
      </c>
      <c r="F22" s="505">
        <v>32.773809523809526</v>
      </c>
      <c r="G22" s="15">
        <v>220</v>
      </c>
      <c r="H22" s="351">
        <f t="shared" si="13"/>
        <v>43.650793650793652</v>
      </c>
      <c r="I22" s="15">
        <v>261</v>
      </c>
      <c r="J22" s="351">
        <f t="shared" si="14"/>
        <v>51.785714285714292</v>
      </c>
      <c r="K22" s="15">
        <v>23</v>
      </c>
      <c r="L22" s="352">
        <f t="shared" si="15"/>
        <v>4.5634920634920633</v>
      </c>
      <c r="M22" s="59">
        <f t="shared" si="16"/>
        <v>6905</v>
      </c>
      <c r="N22" s="513">
        <f t="shared" si="17"/>
        <v>93.19746254555271</v>
      </c>
      <c r="O22" s="505">
        <v>39.482983345401799</v>
      </c>
      <c r="P22" s="15">
        <v>1931</v>
      </c>
      <c r="Q22" s="351">
        <f t="shared" si="18"/>
        <v>27.96524257784214</v>
      </c>
      <c r="R22" s="120">
        <v>3877</v>
      </c>
      <c r="S22" s="351">
        <f t="shared" si="19"/>
        <v>56.147719044170884</v>
      </c>
      <c r="T22" s="30">
        <v>1097</v>
      </c>
      <c r="U22" s="28">
        <f t="shared" si="20"/>
        <v>15.887038377986967</v>
      </c>
      <c r="W22" s="414"/>
      <c r="X22" s="414"/>
    </row>
    <row r="23" spans="1:24" s="409" customFormat="1" ht="14.5">
      <c r="A23" s="113" t="s">
        <v>39</v>
      </c>
      <c r="B23" s="8">
        <v>30946</v>
      </c>
      <c r="C23" s="353">
        <v>41.515834033477915</v>
      </c>
      <c r="D23" s="34">
        <f t="shared" si="11"/>
        <v>2501</v>
      </c>
      <c r="E23" s="353">
        <f t="shared" si="12"/>
        <v>8.0818199444193102</v>
      </c>
      <c r="F23" s="506">
        <v>34.78768492602952</v>
      </c>
      <c r="G23" s="12">
        <v>789</v>
      </c>
      <c r="H23" s="353">
        <f>G23/$D23*100</f>
        <v>31.54738104758097</v>
      </c>
      <c r="I23" s="12">
        <v>1620</v>
      </c>
      <c r="J23" s="353">
        <f t="shared" si="14"/>
        <v>64.774090363854455</v>
      </c>
      <c r="K23" s="12">
        <v>92</v>
      </c>
      <c r="L23" s="349">
        <f t="shared" si="15"/>
        <v>3.6785285885645744</v>
      </c>
      <c r="M23" s="60">
        <f t="shared" si="16"/>
        <v>28445</v>
      </c>
      <c r="N23" s="514">
        <f t="shared" si="17"/>
        <v>91.918180055580692</v>
      </c>
      <c r="O23" s="506">
        <v>42.107400246089227</v>
      </c>
      <c r="P23" s="12">
        <v>4854</v>
      </c>
      <c r="Q23" s="353">
        <f t="shared" si="18"/>
        <v>17.064510458780102</v>
      </c>
      <c r="R23" s="110">
        <v>17580</v>
      </c>
      <c r="S23" s="353">
        <f t="shared" si="19"/>
        <v>61.803480400773424</v>
      </c>
      <c r="T23" s="25">
        <v>6011</v>
      </c>
      <c r="U23" s="32">
        <f t="shared" si="20"/>
        <v>21.132009140446474</v>
      </c>
      <c r="W23" s="414"/>
      <c r="X23" s="414"/>
    </row>
    <row r="24" spans="1:24" s="409" customFormat="1" ht="14.5">
      <c r="A24" s="112" t="s">
        <v>40</v>
      </c>
      <c r="B24" s="7">
        <v>16364</v>
      </c>
      <c r="C24" s="351">
        <v>41.682351503299643</v>
      </c>
      <c r="D24" s="31">
        <f t="shared" si="11"/>
        <v>977</v>
      </c>
      <c r="E24" s="351">
        <f t="shared" si="12"/>
        <v>5.9704228794915668</v>
      </c>
      <c r="F24" s="505">
        <v>32.495394063459564</v>
      </c>
      <c r="G24" s="15">
        <v>431</v>
      </c>
      <c r="H24" s="351">
        <f t="shared" ref="H24:H25" si="21">G24/$D24*100</f>
        <v>44.114636642784035</v>
      </c>
      <c r="I24" s="15">
        <v>507</v>
      </c>
      <c r="J24" s="351">
        <f t="shared" si="14"/>
        <v>51.893551688843395</v>
      </c>
      <c r="K24" s="15">
        <v>39</v>
      </c>
      <c r="L24" s="352">
        <f t="shared" si="15"/>
        <v>3.9918116683725691</v>
      </c>
      <c r="M24" s="59">
        <f t="shared" si="16"/>
        <v>15387</v>
      </c>
      <c r="N24" s="513">
        <f t="shared" si="17"/>
        <v>94.029577120508435</v>
      </c>
      <c r="O24" s="505">
        <v>42.265678819783062</v>
      </c>
      <c r="P24" s="15">
        <v>3144</v>
      </c>
      <c r="Q24" s="351">
        <f t="shared" si="18"/>
        <v>20.43283291089881</v>
      </c>
      <c r="R24" s="120">
        <v>8355</v>
      </c>
      <c r="S24" s="351">
        <f t="shared" si="19"/>
        <v>54.299083642035484</v>
      </c>
      <c r="T24" s="30">
        <v>3888</v>
      </c>
      <c r="U24" s="28">
        <f t="shared" si="20"/>
        <v>25.268083447065703</v>
      </c>
      <c r="W24" s="414"/>
      <c r="X24" s="414"/>
    </row>
    <row r="25" spans="1:24" s="409" customFormat="1" ht="14.5">
      <c r="A25" s="113" t="s">
        <v>41</v>
      </c>
      <c r="B25" s="356">
        <v>23865</v>
      </c>
      <c r="C25" s="353">
        <v>40.693400377121151</v>
      </c>
      <c r="D25" s="34">
        <f t="shared" si="11"/>
        <v>2399</v>
      </c>
      <c r="E25" s="353">
        <f t="shared" si="12"/>
        <v>10.052377959354704</v>
      </c>
      <c r="F25" s="506">
        <v>34.872863693205367</v>
      </c>
      <c r="G25" s="12">
        <v>914</v>
      </c>
      <c r="H25" s="353">
        <f t="shared" si="21"/>
        <v>38.099208003334724</v>
      </c>
      <c r="I25" s="12">
        <v>1310</v>
      </c>
      <c r="J25" s="353">
        <f t="shared" si="14"/>
        <v>54.606085869112128</v>
      </c>
      <c r="K25" s="12">
        <v>175</v>
      </c>
      <c r="L25" s="349">
        <f t="shared" si="15"/>
        <v>7.2947061275531464</v>
      </c>
      <c r="M25" s="60">
        <f t="shared" si="16"/>
        <v>21466</v>
      </c>
      <c r="N25" s="514">
        <f t="shared" si="17"/>
        <v>89.947622040645285</v>
      </c>
      <c r="O25" s="506">
        <v>41.343892667474279</v>
      </c>
      <c r="P25" s="12">
        <v>4752</v>
      </c>
      <c r="Q25" s="353">
        <f t="shared" si="18"/>
        <v>22.137333457560793</v>
      </c>
      <c r="R25" s="110">
        <v>12653</v>
      </c>
      <c r="S25" s="353">
        <f t="shared" si="19"/>
        <v>58.944377154570013</v>
      </c>
      <c r="T25" s="25">
        <v>4061</v>
      </c>
      <c r="U25" s="32">
        <f t="shared" si="20"/>
        <v>18.918289387869187</v>
      </c>
      <c r="W25" s="414"/>
      <c r="X25" s="414"/>
    </row>
    <row r="26" spans="1:24" s="409" customFormat="1" thickBot="1">
      <c r="A26" s="114" t="s">
        <v>42</v>
      </c>
      <c r="B26" s="9">
        <v>16134</v>
      </c>
      <c r="C26" s="357">
        <v>41.504462625511636</v>
      </c>
      <c r="D26" s="59" t="s">
        <v>54</v>
      </c>
      <c r="E26" s="355" t="s">
        <v>54</v>
      </c>
      <c r="F26" s="508" t="s">
        <v>54</v>
      </c>
      <c r="G26" s="15" t="s">
        <v>54</v>
      </c>
      <c r="H26" s="305" t="s">
        <v>54</v>
      </c>
      <c r="I26" s="15" t="s">
        <v>54</v>
      </c>
      <c r="J26" s="305" t="s">
        <v>54</v>
      </c>
      <c r="K26" s="15" t="s">
        <v>54</v>
      </c>
      <c r="L26" s="74" t="s">
        <v>54</v>
      </c>
      <c r="M26" s="99" t="s">
        <v>54</v>
      </c>
      <c r="N26" s="305" t="s">
        <v>54</v>
      </c>
      <c r="O26" s="508" t="s">
        <v>54</v>
      </c>
      <c r="P26" s="15" t="s">
        <v>54</v>
      </c>
      <c r="Q26" s="305" t="s">
        <v>54</v>
      </c>
      <c r="R26" s="15" t="s">
        <v>54</v>
      </c>
      <c r="S26" s="305" t="s">
        <v>54</v>
      </c>
      <c r="T26" s="15" t="s">
        <v>54</v>
      </c>
      <c r="U26" s="29" t="s">
        <v>54</v>
      </c>
      <c r="W26" s="414"/>
      <c r="X26" s="414"/>
    </row>
    <row r="27" spans="1:24" s="409" customFormat="1" ht="14.5">
      <c r="A27" s="115" t="s">
        <v>43</v>
      </c>
      <c r="B27" s="10">
        <v>572958</v>
      </c>
      <c r="C27" s="358">
        <v>39.397830207450156</v>
      </c>
      <c r="D27" s="38">
        <f t="shared" ref="D27:D29" si="22">G27+I27+K27</f>
        <v>40146</v>
      </c>
      <c r="E27" s="498">
        <f t="shared" ref="E27:E29" si="23">D27/$B27*100</f>
        <v>7.0067963096771493</v>
      </c>
      <c r="F27" s="509">
        <v>32.761096995964891</v>
      </c>
      <c r="G27" s="501">
        <v>18574</v>
      </c>
      <c r="H27" s="498">
        <f t="shared" ref="H27:H29" si="24">G27/$D27*100</f>
        <v>46.266128630498685</v>
      </c>
      <c r="I27" s="501">
        <v>19287</v>
      </c>
      <c r="J27" s="498">
        <f t="shared" ref="J27:J29" si="25">I27/$D27*100</f>
        <v>48.042146166492309</v>
      </c>
      <c r="K27" s="501">
        <v>2285</v>
      </c>
      <c r="L27" s="358">
        <f t="shared" ref="L27:L29" si="26">K27/$D27*100</f>
        <v>5.6917252030090166</v>
      </c>
      <c r="M27" s="18">
        <f t="shared" ref="M27:M29" si="27">P27+R27+T27</f>
        <v>532812</v>
      </c>
      <c r="N27" s="515">
        <f t="shared" ref="N27:N29" si="28">M27/$B27*100</f>
        <v>92.993203690322844</v>
      </c>
      <c r="O27" s="509">
        <v>39.897890813269186</v>
      </c>
      <c r="P27" s="501">
        <v>142879</v>
      </c>
      <c r="Q27" s="498">
        <f t="shared" ref="Q27:Q29" si="29">P27/$M27*100</f>
        <v>26.816025164598393</v>
      </c>
      <c r="R27" s="359">
        <v>300529</v>
      </c>
      <c r="S27" s="498">
        <f t="shared" ref="S27:S29" si="30">R27/$M27*100</f>
        <v>56.404322725464141</v>
      </c>
      <c r="T27" s="37">
        <v>89404</v>
      </c>
      <c r="U27" s="36">
        <f t="shared" ref="U27:U29" si="31">T27/$M27*100</f>
        <v>16.779652109937466</v>
      </c>
      <c r="W27" s="414"/>
      <c r="X27" s="414"/>
    </row>
    <row r="28" spans="1:24" s="409" customFormat="1" ht="14.5">
      <c r="A28" s="116" t="s">
        <v>44</v>
      </c>
      <c r="B28" s="11">
        <v>131633</v>
      </c>
      <c r="C28" s="360">
        <v>41.152036343469611</v>
      </c>
      <c r="D28" s="42">
        <f t="shared" si="22"/>
        <v>11820</v>
      </c>
      <c r="E28" s="499">
        <f t="shared" si="23"/>
        <v>8.979511216792142</v>
      </c>
      <c r="F28" s="510">
        <v>34.625634517766485</v>
      </c>
      <c r="G28" s="502">
        <v>4129</v>
      </c>
      <c r="H28" s="499">
        <f t="shared" si="24"/>
        <v>34.93231810490694</v>
      </c>
      <c r="I28" s="502">
        <v>7118</v>
      </c>
      <c r="J28" s="499">
        <f t="shared" si="25"/>
        <v>60.219966159052454</v>
      </c>
      <c r="K28" s="502">
        <v>573</v>
      </c>
      <c r="L28" s="360">
        <f t="shared" si="26"/>
        <v>4.8477157360406098</v>
      </c>
      <c r="M28" s="20">
        <f t="shared" si="27"/>
        <v>119813</v>
      </c>
      <c r="N28" s="516">
        <f t="shared" si="28"/>
        <v>91.020488783207853</v>
      </c>
      <c r="O28" s="510">
        <v>41.79589026232496</v>
      </c>
      <c r="P28" s="502">
        <v>22897</v>
      </c>
      <c r="Q28" s="499">
        <f t="shared" si="29"/>
        <v>19.110614040212663</v>
      </c>
      <c r="R28" s="361">
        <v>70538</v>
      </c>
      <c r="S28" s="499">
        <f t="shared" si="30"/>
        <v>58.873411065577187</v>
      </c>
      <c r="T28" s="41">
        <v>26378</v>
      </c>
      <c r="U28" s="40">
        <f t="shared" si="31"/>
        <v>22.015974894210146</v>
      </c>
      <c r="W28" s="414"/>
      <c r="X28" s="414"/>
    </row>
    <row r="29" spans="1:24" s="409" customFormat="1" ht="14.5">
      <c r="A29" s="117" t="s">
        <v>45</v>
      </c>
      <c r="B29" s="118">
        <v>704591</v>
      </c>
      <c r="C29" s="362">
        <v>39.725554257718713</v>
      </c>
      <c r="D29" s="363">
        <f t="shared" si="22"/>
        <v>51966</v>
      </c>
      <c r="E29" s="500">
        <f t="shared" si="23"/>
        <v>7.3753425746284016</v>
      </c>
      <c r="F29" s="511">
        <v>33.185198014086353</v>
      </c>
      <c r="G29" s="503">
        <v>22703</v>
      </c>
      <c r="H29" s="500">
        <f t="shared" si="24"/>
        <v>43.688180733556557</v>
      </c>
      <c r="I29" s="503">
        <v>26405</v>
      </c>
      <c r="J29" s="500">
        <f t="shared" si="25"/>
        <v>50.812069430011931</v>
      </c>
      <c r="K29" s="503">
        <v>2858</v>
      </c>
      <c r="L29" s="362">
        <f t="shared" si="26"/>
        <v>5.4997498364315129</v>
      </c>
      <c r="M29" s="122">
        <f t="shared" si="27"/>
        <v>652625</v>
      </c>
      <c r="N29" s="517">
        <f t="shared" si="28"/>
        <v>92.624657425371609</v>
      </c>
      <c r="O29" s="511">
        <v>40.246337483240787</v>
      </c>
      <c r="P29" s="503">
        <v>165776</v>
      </c>
      <c r="Q29" s="500">
        <f t="shared" si="29"/>
        <v>25.401417352997509</v>
      </c>
      <c r="R29" s="365">
        <v>371067</v>
      </c>
      <c r="S29" s="500">
        <f t="shared" si="30"/>
        <v>56.857613484006897</v>
      </c>
      <c r="T29" s="519">
        <v>115782</v>
      </c>
      <c r="U29" s="121">
        <f t="shared" si="31"/>
        <v>17.740969162995597</v>
      </c>
      <c r="W29" s="414"/>
      <c r="X29" s="414"/>
    </row>
    <row r="30" spans="1:24" s="409" customFormat="1" ht="14.5">
      <c r="A30" s="855" t="s">
        <v>259</v>
      </c>
      <c r="B30" s="855"/>
      <c r="C30" s="855"/>
      <c r="D30" s="855"/>
      <c r="E30" s="855"/>
      <c r="F30" s="855"/>
      <c r="G30" s="855"/>
      <c r="H30" s="855"/>
      <c r="I30" s="855"/>
      <c r="J30" s="855"/>
      <c r="K30" s="855"/>
      <c r="L30" s="855"/>
      <c r="M30" s="855"/>
      <c r="N30" s="855"/>
      <c r="O30" s="855"/>
      <c r="P30" s="855"/>
      <c r="Q30" s="855"/>
      <c r="R30" s="855"/>
      <c r="S30" s="855"/>
      <c r="T30" s="855"/>
      <c r="U30" s="855"/>
    </row>
    <row r="31" spans="1:24" s="409" customFormat="1" ht="14.5">
      <c r="A31" s="856" t="s">
        <v>287</v>
      </c>
      <c r="B31" s="856"/>
      <c r="C31" s="856"/>
      <c r="D31" s="856"/>
      <c r="E31" s="856"/>
      <c r="F31" s="856"/>
      <c r="G31" s="856"/>
      <c r="H31" s="856"/>
      <c r="I31" s="856"/>
      <c r="J31" s="856"/>
      <c r="K31" s="856"/>
      <c r="L31" s="856"/>
      <c r="M31" s="856"/>
      <c r="N31" s="856"/>
      <c r="O31" s="856"/>
      <c r="P31" s="856"/>
      <c r="Q31" s="856"/>
      <c r="R31" s="856"/>
      <c r="S31" s="856"/>
      <c r="T31" s="856"/>
      <c r="U31" s="856"/>
    </row>
    <row r="32" spans="1:24" s="409" customFormat="1" ht="14.5">
      <c r="A32" s="856" t="s">
        <v>253</v>
      </c>
      <c r="B32" s="856"/>
      <c r="C32" s="856"/>
      <c r="D32" s="856"/>
      <c r="E32" s="856"/>
      <c r="F32" s="856"/>
      <c r="G32" s="856"/>
      <c r="H32" s="856"/>
      <c r="I32" s="856"/>
      <c r="J32" s="856"/>
      <c r="K32" s="856"/>
      <c r="L32" s="856"/>
      <c r="M32" s="856"/>
      <c r="N32" s="856"/>
      <c r="O32" s="856"/>
      <c r="P32" s="856"/>
      <c r="Q32" s="856"/>
      <c r="R32" s="856"/>
      <c r="S32" s="856"/>
      <c r="T32" s="856"/>
      <c r="U32" s="856"/>
    </row>
    <row r="34" spans="1:64" ht="23.5" customHeight="1">
      <c r="A34" s="880">
        <v>2022</v>
      </c>
      <c r="B34" s="880"/>
      <c r="C34" s="880"/>
      <c r="D34" s="880"/>
      <c r="E34" s="880"/>
      <c r="F34" s="880"/>
      <c r="G34" s="880"/>
      <c r="H34" s="880"/>
      <c r="I34" s="880"/>
      <c r="J34" s="880"/>
      <c r="K34" s="880"/>
      <c r="L34" s="880"/>
      <c r="M34" s="880"/>
      <c r="N34" s="880"/>
      <c r="O34" s="880"/>
      <c r="P34" s="880"/>
      <c r="Q34" s="880"/>
      <c r="R34" s="880"/>
      <c r="S34" s="880"/>
      <c r="T34" s="880"/>
      <c r="U34" s="880"/>
      <c r="V34" s="347"/>
      <c r="W34" s="347"/>
      <c r="X34" s="347"/>
      <c r="Y34" s="347"/>
      <c r="Z34" s="347"/>
      <c r="AA34" s="347"/>
      <c r="AB34" s="347"/>
      <c r="AC34" s="347"/>
      <c r="AD34" s="347"/>
      <c r="AE34" s="347"/>
      <c r="AF34" s="347"/>
      <c r="AG34" s="347"/>
    </row>
    <row r="35" spans="1:64" ht="15" customHeight="1">
      <c r="A35" s="343"/>
      <c r="B35" s="343"/>
      <c r="C35" s="344"/>
      <c r="D35" s="343"/>
      <c r="E35" s="343"/>
      <c r="F35" s="344"/>
      <c r="G35" s="343"/>
      <c r="H35" s="343"/>
      <c r="I35" s="343"/>
      <c r="J35" s="343"/>
      <c r="K35" s="343"/>
      <c r="L35" s="343"/>
      <c r="M35" s="343"/>
      <c r="N35" s="343"/>
      <c r="O35" s="343"/>
      <c r="P35" s="343"/>
      <c r="Q35" s="343"/>
      <c r="R35" s="343"/>
      <c r="S35" s="345"/>
      <c r="T35" s="343"/>
      <c r="U35" s="344"/>
      <c r="V35" s="343"/>
      <c r="W35" s="343"/>
      <c r="X35" s="343"/>
      <c r="Y35" s="343"/>
      <c r="Z35" s="343"/>
      <c r="AA35" s="343"/>
      <c r="AB35" s="343"/>
      <c r="AC35" s="343"/>
      <c r="AD35" s="343"/>
      <c r="AE35" s="343"/>
      <c r="AF35" s="343"/>
      <c r="AG35" s="343"/>
    </row>
    <row r="36" spans="1:64" ht="15" customHeight="1">
      <c r="A36" s="881" t="s">
        <v>289</v>
      </c>
      <c r="B36" s="881"/>
      <c r="C36" s="881"/>
      <c r="D36" s="881"/>
      <c r="E36" s="881"/>
      <c r="F36" s="881"/>
      <c r="G36" s="881"/>
      <c r="H36" s="881"/>
      <c r="I36" s="881"/>
      <c r="J36" s="881"/>
      <c r="K36" s="881"/>
      <c r="L36" s="881"/>
      <c r="M36" s="881"/>
      <c r="N36" s="881"/>
      <c r="O36" s="881"/>
      <c r="P36" s="881"/>
      <c r="Q36" s="881"/>
      <c r="R36" s="881"/>
      <c r="S36" s="881"/>
      <c r="T36" s="881"/>
      <c r="U36" s="881"/>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row>
    <row r="37" spans="1:64" ht="15" customHeight="1">
      <c r="A37" s="859" t="s">
        <v>47</v>
      </c>
      <c r="B37" s="862" t="s">
        <v>48</v>
      </c>
      <c r="C37" s="863"/>
      <c r="D37" s="868" t="s">
        <v>50</v>
      </c>
      <c r="E37" s="869"/>
      <c r="F37" s="869"/>
      <c r="G37" s="869"/>
      <c r="H37" s="869"/>
      <c r="I37" s="869"/>
      <c r="J37" s="869"/>
      <c r="K37" s="869"/>
      <c r="L37" s="869"/>
      <c r="M37" s="869"/>
      <c r="N37" s="869"/>
      <c r="O37" s="869"/>
      <c r="P37" s="869"/>
      <c r="Q37" s="869"/>
      <c r="R37" s="869"/>
      <c r="S37" s="869"/>
      <c r="T37" s="869"/>
      <c r="U37" s="870"/>
      <c r="V37" s="108"/>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row>
    <row r="38" spans="1:64" ht="15" customHeight="1">
      <c r="A38" s="860"/>
      <c r="B38" s="864"/>
      <c r="C38" s="865"/>
      <c r="D38" s="868" t="s">
        <v>51</v>
      </c>
      <c r="E38" s="869"/>
      <c r="F38" s="869"/>
      <c r="G38" s="869"/>
      <c r="H38" s="869"/>
      <c r="I38" s="869"/>
      <c r="J38" s="869"/>
      <c r="K38" s="869"/>
      <c r="L38" s="871"/>
      <c r="M38" s="868" t="s">
        <v>52</v>
      </c>
      <c r="N38" s="869"/>
      <c r="O38" s="869"/>
      <c r="P38" s="869"/>
      <c r="Q38" s="869"/>
      <c r="R38" s="869"/>
      <c r="S38" s="869"/>
      <c r="T38" s="869"/>
      <c r="U38" s="870"/>
      <c r="V38" s="108"/>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row>
    <row r="39" spans="1:64" ht="15" customHeight="1">
      <c r="A39" s="860"/>
      <c r="B39" s="864"/>
      <c r="C39" s="865"/>
      <c r="D39" s="872" t="s">
        <v>49</v>
      </c>
      <c r="E39" s="875" t="s">
        <v>53</v>
      </c>
      <c r="F39" s="877" t="s">
        <v>55</v>
      </c>
      <c r="G39" s="868" t="s">
        <v>50</v>
      </c>
      <c r="H39" s="869"/>
      <c r="I39" s="869"/>
      <c r="J39" s="869"/>
      <c r="K39" s="869"/>
      <c r="L39" s="871"/>
      <c r="M39" s="872" t="s">
        <v>49</v>
      </c>
      <c r="N39" s="875" t="s">
        <v>53</v>
      </c>
      <c r="O39" s="877" t="s">
        <v>55</v>
      </c>
      <c r="P39" s="868" t="s">
        <v>56</v>
      </c>
      <c r="Q39" s="869"/>
      <c r="R39" s="869"/>
      <c r="S39" s="869"/>
      <c r="T39" s="869"/>
      <c r="U39" s="870"/>
      <c r="V39" s="108"/>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row>
    <row r="40" spans="1:64" ht="15" customHeight="1">
      <c r="A40" s="860"/>
      <c r="B40" s="866"/>
      <c r="C40" s="867"/>
      <c r="D40" s="873"/>
      <c r="E40" s="875"/>
      <c r="F40" s="878"/>
      <c r="G40" s="868" t="s">
        <v>57</v>
      </c>
      <c r="H40" s="871"/>
      <c r="I40" s="868" t="s">
        <v>58</v>
      </c>
      <c r="J40" s="871"/>
      <c r="K40" s="868" t="s">
        <v>59</v>
      </c>
      <c r="L40" s="871"/>
      <c r="M40" s="873"/>
      <c r="N40" s="875"/>
      <c r="O40" s="878"/>
      <c r="P40" s="868" t="s">
        <v>57</v>
      </c>
      <c r="Q40" s="871"/>
      <c r="R40" s="868" t="s">
        <v>58</v>
      </c>
      <c r="S40" s="871"/>
      <c r="T40" s="868" t="s">
        <v>59</v>
      </c>
      <c r="U40" s="870"/>
      <c r="V40" s="108"/>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row>
    <row r="41" spans="1:64" ht="49" customHeight="1" thickBot="1">
      <c r="A41" s="861"/>
      <c r="B41" s="398" t="s">
        <v>49</v>
      </c>
      <c r="C41" s="397" t="s">
        <v>361</v>
      </c>
      <c r="D41" s="874"/>
      <c r="E41" s="876"/>
      <c r="F41" s="879"/>
      <c r="G41" s="411" t="s">
        <v>49</v>
      </c>
      <c r="H41" s="396" t="s">
        <v>53</v>
      </c>
      <c r="I41" s="411" t="s">
        <v>49</v>
      </c>
      <c r="J41" s="396" t="s">
        <v>53</v>
      </c>
      <c r="K41" s="411" t="s">
        <v>49</v>
      </c>
      <c r="L41" s="396" t="s">
        <v>53</v>
      </c>
      <c r="M41" s="874"/>
      <c r="N41" s="876"/>
      <c r="O41" s="879"/>
      <c r="P41" s="395" t="s">
        <v>49</v>
      </c>
      <c r="Q41" s="396" t="s">
        <v>53</v>
      </c>
      <c r="R41" s="123" t="s">
        <v>49</v>
      </c>
      <c r="S41" s="412" t="s">
        <v>53</v>
      </c>
      <c r="T41" s="123" t="s">
        <v>49</v>
      </c>
      <c r="U41" s="413" t="s">
        <v>53</v>
      </c>
      <c r="V41" s="109"/>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row>
    <row r="42" spans="1:64" ht="15" customHeight="1">
      <c r="A42" s="111" t="s">
        <v>27</v>
      </c>
      <c r="B42" s="6">
        <v>103129</v>
      </c>
      <c r="C42" s="348">
        <v>39.132659096858852</v>
      </c>
      <c r="D42" s="34">
        <f>G42+I42+K42</f>
        <v>6479</v>
      </c>
      <c r="E42" s="348">
        <f>D42/B42*100</f>
        <v>6.2824229848054376</v>
      </c>
      <c r="F42" s="504">
        <v>30.751041827442446</v>
      </c>
      <c r="G42" s="97">
        <v>3524</v>
      </c>
      <c r="H42" s="348">
        <f>G42/$D42*100</f>
        <v>54.391109739157272</v>
      </c>
      <c r="I42" s="97">
        <v>2664</v>
      </c>
      <c r="J42" s="348">
        <f t="shared" ref="J42:J60" si="32">I42/$D42*100</f>
        <v>41.117456397592221</v>
      </c>
      <c r="K42" s="97">
        <v>291</v>
      </c>
      <c r="L42" s="349">
        <f t="shared" ref="L42:L60" si="33">K42/$D42*100</f>
        <v>4.491433863250502</v>
      </c>
      <c r="M42" s="58">
        <f>P42+R42+T42</f>
        <v>96650</v>
      </c>
      <c r="N42" s="512">
        <v>93.717577015194564</v>
      </c>
      <c r="O42" s="504">
        <v>39.694526642524615</v>
      </c>
      <c r="P42" s="97">
        <v>27953</v>
      </c>
      <c r="Q42" s="348">
        <f>P42/M42*100</f>
        <v>28.921883083290222</v>
      </c>
      <c r="R42" s="110">
        <v>52251</v>
      </c>
      <c r="S42" s="348">
        <f>R42/M42*100</f>
        <v>54.062079668908439</v>
      </c>
      <c r="T42" s="518">
        <v>16446</v>
      </c>
      <c r="U42" s="24">
        <f>T42/M42*100</f>
        <v>17.016037247801343</v>
      </c>
      <c r="V42" s="110"/>
      <c r="W42" s="350"/>
      <c r="X42" s="350"/>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row>
    <row r="43" spans="1:64" ht="15" customHeight="1">
      <c r="A43" s="112" t="s">
        <v>28</v>
      </c>
      <c r="B43" s="7">
        <v>105010</v>
      </c>
      <c r="C43" s="351">
        <v>38.273202552137619</v>
      </c>
      <c r="D43" s="31">
        <f t="shared" ref="D43:D45" si="34">G43+I43+K43</f>
        <v>4773</v>
      </c>
      <c r="E43" s="351">
        <f t="shared" ref="E43:E60" si="35">D43/B43*100</f>
        <v>4.5452814017712599</v>
      </c>
      <c r="F43" s="505">
        <v>30.886235072281643</v>
      </c>
      <c r="G43" s="15">
        <v>2612</v>
      </c>
      <c r="H43" s="351">
        <f t="shared" ref="H43:H60" si="36">G43/$D43*100</f>
        <v>54.724491933794262</v>
      </c>
      <c r="I43" s="15">
        <v>1941</v>
      </c>
      <c r="J43" s="351">
        <f t="shared" si="32"/>
        <v>40.666247642991834</v>
      </c>
      <c r="K43" s="15">
        <v>220</v>
      </c>
      <c r="L43" s="352">
        <f t="shared" si="33"/>
        <v>4.6092604232139118</v>
      </c>
      <c r="M43" s="59">
        <f t="shared" ref="M43:M45" si="37">P43+R43+T43</f>
        <v>100237</v>
      </c>
      <c r="N43" s="513">
        <v>95.454718598228737</v>
      </c>
      <c r="O43" s="505">
        <v>38.624948871175206</v>
      </c>
      <c r="P43" s="15">
        <v>29701</v>
      </c>
      <c r="Q43" s="351">
        <f t="shared" ref="Q43:Q60" si="38">P43/M43*100</f>
        <v>29.630775063100451</v>
      </c>
      <c r="R43" s="120">
        <v>56711</v>
      </c>
      <c r="S43" s="351">
        <f t="shared" ref="S43:S60" si="39">R43/M43*100</f>
        <v>56.576912716861038</v>
      </c>
      <c r="T43" s="30">
        <v>13825</v>
      </c>
      <c r="U43" s="28">
        <f t="shared" ref="U43:U60" si="40">T43/M43*100</f>
        <v>13.792312220038507</v>
      </c>
      <c r="V43" s="110"/>
      <c r="W43" s="350"/>
      <c r="X43" s="350"/>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row>
    <row r="44" spans="1:64" ht="15" customHeight="1">
      <c r="A44" s="113" t="s">
        <v>29</v>
      </c>
      <c r="B44" s="8">
        <v>35692</v>
      </c>
      <c r="C44" s="353">
        <v>40.325815308752425</v>
      </c>
      <c r="D44" s="34">
        <f t="shared" si="34"/>
        <v>4564</v>
      </c>
      <c r="E44" s="353">
        <f t="shared" si="35"/>
        <v>12.78717919982069</v>
      </c>
      <c r="F44" s="506">
        <v>35.413014899211248</v>
      </c>
      <c r="G44" s="12">
        <v>1463</v>
      </c>
      <c r="H44" s="353">
        <f t="shared" si="36"/>
        <v>32.055214723926376</v>
      </c>
      <c r="I44" s="12">
        <v>2806</v>
      </c>
      <c r="J44" s="353">
        <f t="shared" si="32"/>
        <v>61.481156879929891</v>
      </c>
      <c r="K44" s="12">
        <v>295</v>
      </c>
      <c r="L44" s="349">
        <f t="shared" si="33"/>
        <v>6.4636283961437337</v>
      </c>
      <c r="M44" s="60">
        <f t="shared" si="37"/>
        <v>31128</v>
      </c>
      <c r="N44" s="514">
        <v>87.212820800179315</v>
      </c>
      <c r="O44" s="506">
        <v>41.046132099717262</v>
      </c>
      <c r="P44" s="12">
        <v>6586</v>
      </c>
      <c r="Q44" s="353">
        <f t="shared" si="38"/>
        <v>21.15780005140067</v>
      </c>
      <c r="R44" s="110">
        <v>18455</v>
      </c>
      <c r="S44" s="353">
        <f t="shared" si="39"/>
        <v>59.287458236957079</v>
      </c>
      <c r="T44" s="25">
        <v>6087</v>
      </c>
      <c r="U44" s="32">
        <f t="shared" si="40"/>
        <v>19.554741711642251</v>
      </c>
      <c r="V44" s="110"/>
      <c r="W44" s="350"/>
      <c r="X44" s="350"/>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row>
    <row r="45" spans="1:64" ht="15" customHeight="1">
      <c r="A45" s="112" t="s">
        <v>30</v>
      </c>
      <c r="B45" s="7">
        <v>19398</v>
      </c>
      <c r="C45" s="351">
        <v>41.444736570780499</v>
      </c>
      <c r="D45" s="31">
        <f t="shared" si="34"/>
        <v>1532</v>
      </c>
      <c r="E45" s="351">
        <f t="shared" si="35"/>
        <v>7.8977214145788217</v>
      </c>
      <c r="F45" s="505">
        <v>34.341383812010413</v>
      </c>
      <c r="G45" s="15">
        <v>524</v>
      </c>
      <c r="H45" s="351">
        <f t="shared" si="36"/>
        <v>34.203655352480418</v>
      </c>
      <c r="I45" s="15">
        <v>949</v>
      </c>
      <c r="J45" s="351">
        <f t="shared" si="32"/>
        <v>61.945169712793735</v>
      </c>
      <c r="K45" s="15">
        <v>59</v>
      </c>
      <c r="L45" s="352">
        <f t="shared" si="33"/>
        <v>3.8511749347258482</v>
      </c>
      <c r="M45" s="59">
        <f t="shared" si="37"/>
        <v>17866</v>
      </c>
      <c r="N45" s="513">
        <v>92.102278585421189</v>
      </c>
      <c r="O45" s="505">
        <v>42.053845292734707</v>
      </c>
      <c r="P45" s="15">
        <v>2964</v>
      </c>
      <c r="Q45" s="351">
        <f t="shared" si="38"/>
        <v>16.590171275047577</v>
      </c>
      <c r="R45" s="120">
        <v>11000</v>
      </c>
      <c r="S45" s="351">
        <f t="shared" si="39"/>
        <v>61.569461547072656</v>
      </c>
      <c r="T45" s="30">
        <v>3902</v>
      </c>
      <c r="U45" s="28">
        <f t="shared" si="40"/>
        <v>21.84036717787977</v>
      </c>
      <c r="V45" s="110"/>
      <c r="W45" s="350"/>
      <c r="X45" s="350"/>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row>
    <row r="46" spans="1:64" ht="15" customHeight="1">
      <c r="A46" s="113" t="s">
        <v>31</v>
      </c>
      <c r="B46" s="8">
        <v>5853</v>
      </c>
      <c r="C46" s="354">
        <v>39.810011959678768</v>
      </c>
      <c r="D46" s="60">
        <v>659</v>
      </c>
      <c r="E46" s="306">
        <f t="shared" si="35"/>
        <v>11.259183324790706</v>
      </c>
      <c r="F46" s="507">
        <v>34.505311077389969</v>
      </c>
      <c r="G46" s="12">
        <v>246</v>
      </c>
      <c r="H46" s="306">
        <f t="shared" si="36"/>
        <v>37.329286798179055</v>
      </c>
      <c r="I46" s="12">
        <v>379</v>
      </c>
      <c r="J46" s="306">
        <f t="shared" si="32"/>
        <v>57.511380880121401</v>
      </c>
      <c r="K46" s="12">
        <v>34</v>
      </c>
      <c r="L46" s="76">
        <f t="shared" si="33"/>
        <v>5.1593323216995444</v>
      </c>
      <c r="M46" s="60">
        <v>5194</v>
      </c>
      <c r="N46" s="306">
        <v>88.740816675209302</v>
      </c>
      <c r="O46" s="507">
        <v>40.483057373892997</v>
      </c>
      <c r="P46" s="12">
        <v>1216</v>
      </c>
      <c r="Q46" s="306">
        <f t="shared" si="38"/>
        <v>23.411628802464381</v>
      </c>
      <c r="R46" s="12">
        <v>3069</v>
      </c>
      <c r="S46" s="306">
        <f t="shared" si="39"/>
        <v>59.087408548324994</v>
      </c>
      <c r="T46" s="12">
        <v>909</v>
      </c>
      <c r="U46" s="33">
        <f t="shared" si="40"/>
        <v>17.500962649210628</v>
      </c>
      <c r="V46" s="110"/>
      <c r="W46" s="350"/>
      <c r="X46" s="350"/>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row>
    <row r="47" spans="1:64" ht="15" customHeight="1">
      <c r="A47" s="112" t="s">
        <v>32</v>
      </c>
      <c r="B47" s="7">
        <v>18456</v>
      </c>
      <c r="C47" s="355">
        <v>38.7786627654963</v>
      </c>
      <c r="D47" s="59">
        <v>2314</v>
      </c>
      <c r="E47" s="305">
        <f t="shared" si="35"/>
        <v>12.537928045080191</v>
      </c>
      <c r="F47" s="508">
        <v>35.38331892826281</v>
      </c>
      <c r="G47" s="15">
        <v>774</v>
      </c>
      <c r="H47" s="305">
        <f t="shared" si="36"/>
        <v>33.4485738980121</v>
      </c>
      <c r="I47" s="15">
        <v>1368</v>
      </c>
      <c r="J47" s="305">
        <f t="shared" si="32"/>
        <v>59.118409680207428</v>
      </c>
      <c r="K47" s="15">
        <v>172</v>
      </c>
      <c r="L47" s="74">
        <f t="shared" si="33"/>
        <v>7.4330164217804668</v>
      </c>
      <c r="M47" s="59">
        <v>16142</v>
      </c>
      <c r="N47" s="305">
        <v>87.462071954919807</v>
      </c>
      <c r="O47" s="508">
        <v>39.265394622723228</v>
      </c>
      <c r="P47" s="15">
        <v>4247</v>
      </c>
      <c r="Q47" s="305">
        <f t="shared" si="38"/>
        <v>26.310246561764338</v>
      </c>
      <c r="R47" s="15">
        <v>9408</v>
      </c>
      <c r="S47" s="305">
        <f t="shared" si="39"/>
        <v>58.28274067649609</v>
      </c>
      <c r="T47" s="15">
        <v>2487</v>
      </c>
      <c r="U47" s="29">
        <f t="shared" si="40"/>
        <v>15.40701276173956</v>
      </c>
      <c r="V47" s="110"/>
      <c r="W47" s="350"/>
      <c r="X47" s="350"/>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row>
    <row r="48" spans="1:64" ht="15" customHeight="1">
      <c r="A48" s="113" t="s">
        <v>33</v>
      </c>
      <c r="B48" s="8">
        <v>55939</v>
      </c>
      <c r="C48" s="353">
        <v>39.702765512433039</v>
      </c>
      <c r="D48" s="34">
        <f t="shared" ref="D48" si="41">G48+I48+K48</f>
        <v>4898</v>
      </c>
      <c r="E48" s="353">
        <f t="shared" si="35"/>
        <v>8.7559663204562117</v>
      </c>
      <c r="F48" s="506">
        <v>33.703348305430737</v>
      </c>
      <c r="G48" s="12">
        <v>2132</v>
      </c>
      <c r="H48" s="353">
        <f t="shared" si="36"/>
        <v>43.527970600244998</v>
      </c>
      <c r="I48" s="12">
        <v>2396</v>
      </c>
      <c r="J48" s="353">
        <f t="shared" si="32"/>
        <v>48.917925683952632</v>
      </c>
      <c r="K48" s="12">
        <v>370</v>
      </c>
      <c r="L48" s="349">
        <f t="shared" si="33"/>
        <v>7.5541037158023681</v>
      </c>
      <c r="M48" s="60">
        <f t="shared" ref="M48" si="42">P48+R48+T48</f>
        <v>51041</v>
      </c>
      <c r="N48" s="514">
        <v>91.24403367954379</v>
      </c>
      <c r="O48" s="506">
        <v>40.278482004663232</v>
      </c>
      <c r="P48" s="12">
        <v>13413</v>
      </c>
      <c r="Q48" s="353">
        <f t="shared" si="38"/>
        <v>26.278873846515545</v>
      </c>
      <c r="R48" s="110">
        <v>28235</v>
      </c>
      <c r="S48" s="353">
        <f t="shared" si="39"/>
        <v>55.318273544797322</v>
      </c>
      <c r="T48" s="25">
        <v>9393</v>
      </c>
      <c r="U48" s="32">
        <f t="shared" si="40"/>
        <v>18.402852608687134</v>
      </c>
      <c r="V48" s="110"/>
      <c r="W48" s="350"/>
      <c r="X48" s="350"/>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row>
    <row r="49" spans="1:64" ht="15" customHeight="1">
      <c r="A49" s="112" t="s">
        <v>34</v>
      </c>
      <c r="B49" s="7">
        <v>11599</v>
      </c>
      <c r="C49" s="355">
        <v>41.449607724803919</v>
      </c>
      <c r="D49" s="59" t="s">
        <v>54</v>
      </c>
      <c r="E49" s="355" t="s">
        <v>54</v>
      </c>
      <c r="F49" s="508" t="s">
        <v>54</v>
      </c>
      <c r="G49" s="15" t="s">
        <v>54</v>
      </c>
      <c r="H49" s="305" t="s">
        <v>54</v>
      </c>
      <c r="I49" s="15" t="s">
        <v>54</v>
      </c>
      <c r="J49" s="305" t="s">
        <v>54</v>
      </c>
      <c r="K49" s="15" t="s">
        <v>54</v>
      </c>
      <c r="L49" s="74" t="s">
        <v>54</v>
      </c>
      <c r="M49" s="59" t="s">
        <v>54</v>
      </c>
      <c r="N49" s="305" t="s">
        <v>54</v>
      </c>
      <c r="O49" s="508" t="s">
        <v>54</v>
      </c>
      <c r="P49" s="15" t="s">
        <v>54</v>
      </c>
      <c r="Q49" s="305" t="s">
        <v>54</v>
      </c>
      <c r="R49" s="15" t="s">
        <v>54</v>
      </c>
      <c r="S49" s="305" t="s">
        <v>54</v>
      </c>
      <c r="T49" s="15" t="s">
        <v>54</v>
      </c>
      <c r="U49" s="29" t="s">
        <v>54</v>
      </c>
      <c r="V49" s="110"/>
      <c r="W49" s="350"/>
      <c r="X49" s="350"/>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row>
    <row r="50" spans="1:64" ht="15" customHeight="1">
      <c r="A50" s="113" t="s">
        <v>35</v>
      </c>
      <c r="B50" s="8">
        <v>64329</v>
      </c>
      <c r="C50" s="353">
        <v>40.056521941891916</v>
      </c>
      <c r="D50" s="34">
        <f t="shared" ref="D50:D56" si="43">G50+I50+K50</f>
        <v>4456</v>
      </c>
      <c r="E50" s="353">
        <f t="shared" si="35"/>
        <v>6.926891448646801</v>
      </c>
      <c r="F50" s="506">
        <v>33.420556552962253</v>
      </c>
      <c r="G50" s="12">
        <v>1977</v>
      </c>
      <c r="H50" s="353">
        <f t="shared" si="36"/>
        <v>44.367145421903054</v>
      </c>
      <c r="I50" s="12">
        <v>2222</v>
      </c>
      <c r="J50" s="353">
        <f t="shared" si="32"/>
        <v>49.865350089766608</v>
      </c>
      <c r="K50" s="12">
        <v>257</v>
      </c>
      <c r="L50" s="349">
        <f t="shared" si="33"/>
        <v>5.7675044883303412</v>
      </c>
      <c r="M50" s="60">
        <f t="shared" ref="M50:M56" si="44">P50+R50+T50</f>
        <v>59873</v>
      </c>
      <c r="N50" s="514">
        <v>93.073108551353201</v>
      </c>
      <c r="O50" s="506">
        <v>40.550398343159294</v>
      </c>
      <c r="P50" s="12">
        <v>15007</v>
      </c>
      <c r="Q50" s="353">
        <f t="shared" si="38"/>
        <v>25.064720324687258</v>
      </c>
      <c r="R50" s="110">
        <v>34118</v>
      </c>
      <c r="S50" s="353">
        <f t="shared" si="39"/>
        <v>56.983949359477556</v>
      </c>
      <c r="T50" s="25">
        <v>10748</v>
      </c>
      <c r="U50" s="32">
        <f t="shared" si="40"/>
        <v>17.951330315835186</v>
      </c>
      <c r="V50" s="110"/>
      <c r="W50" s="350"/>
      <c r="X50" s="350"/>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row>
    <row r="51" spans="1:64" ht="15" customHeight="1">
      <c r="A51" s="112" t="s">
        <v>36</v>
      </c>
      <c r="B51" s="7">
        <v>135114</v>
      </c>
      <c r="C51" s="351">
        <v>39.349697292657034</v>
      </c>
      <c r="D51" s="31">
        <f t="shared" si="43"/>
        <v>9338</v>
      </c>
      <c r="E51" s="351">
        <f t="shared" si="35"/>
        <v>6.9112009118226085</v>
      </c>
      <c r="F51" s="505">
        <v>32.37631184407801</v>
      </c>
      <c r="G51" s="15">
        <v>4434</v>
      </c>
      <c r="H51" s="351">
        <f t="shared" si="36"/>
        <v>47.483401156564575</v>
      </c>
      <c r="I51" s="15">
        <v>4422</v>
      </c>
      <c r="J51" s="351">
        <f t="shared" si="32"/>
        <v>47.354893981580638</v>
      </c>
      <c r="K51" s="15">
        <v>482</v>
      </c>
      <c r="L51" s="352">
        <f t="shared" si="33"/>
        <v>5.1617048618547869</v>
      </c>
      <c r="M51" s="59">
        <f t="shared" si="44"/>
        <v>125776</v>
      </c>
      <c r="N51" s="513">
        <v>93.088799088177382</v>
      </c>
      <c r="O51" s="505">
        <v>39.867423037781663</v>
      </c>
      <c r="P51" s="15">
        <v>34951</v>
      </c>
      <c r="Q51" s="351">
        <f t="shared" si="38"/>
        <v>27.788290293855745</v>
      </c>
      <c r="R51" s="120">
        <v>69184</v>
      </c>
      <c r="S51" s="351">
        <f t="shared" si="39"/>
        <v>55.005724462536577</v>
      </c>
      <c r="T51" s="30">
        <v>21641</v>
      </c>
      <c r="U51" s="28">
        <f t="shared" si="40"/>
        <v>17.205985243607682</v>
      </c>
      <c r="V51" s="110"/>
      <c r="W51" s="350"/>
      <c r="X51" s="350"/>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row>
    <row r="52" spans="1:64" ht="15" customHeight="1">
      <c r="A52" s="113" t="s">
        <v>37</v>
      </c>
      <c r="B52" s="8">
        <v>35121</v>
      </c>
      <c r="C52" s="353">
        <v>40.401583098431004</v>
      </c>
      <c r="D52" s="34">
        <f t="shared" si="43"/>
        <v>2122</v>
      </c>
      <c r="E52" s="353">
        <f t="shared" si="35"/>
        <v>6.0419691922211785</v>
      </c>
      <c r="F52" s="506">
        <v>32.778039585296852</v>
      </c>
      <c r="G52" s="12">
        <v>978</v>
      </c>
      <c r="H52" s="353">
        <f t="shared" si="36"/>
        <v>46.088595664467483</v>
      </c>
      <c r="I52" s="12">
        <v>1016</v>
      </c>
      <c r="J52" s="353">
        <f t="shared" si="32"/>
        <v>47.879359095193216</v>
      </c>
      <c r="K52" s="12">
        <v>128</v>
      </c>
      <c r="L52" s="349">
        <f t="shared" si="33"/>
        <v>6.0320452403393023</v>
      </c>
      <c r="M52" s="60">
        <f t="shared" si="44"/>
        <v>32999</v>
      </c>
      <c r="N52" s="514">
        <v>93.958030807778826</v>
      </c>
      <c r="O52" s="506">
        <v>40.891814903482313</v>
      </c>
      <c r="P52" s="12">
        <v>7607</v>
      </c>
      <c r="Q52" s="353">
        <f t="shared" si="38"/>
        <v>23.05221370344556</v>
      </c>
      <c r="R52" s="110">
        <v>19486</v>
      </c>
      <c r="S52" s="353">
        <f t="shared" si="39"/>
        <v>59.050274250734866</v>
      </c>
      <c r="T52" s="25">
        <v>5906</v>
      </c>
      <c r="U52" s="32">
        <f t="shared" si="40"/>
        <v>17.897512045819568</v>
      </c>
      <c r="V52" s="110"/>
      <c r="W52" s="350"/>
      <c r="X52" s="350"/>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row>
    <row r="53" spans="1:64" ht="15" customHeight="1">
      <c r="A53" s="112" t="s">
        <v>38</v>
      </c>
      <c r="B53" s="7">
        <v>7075</v>
      </c>
      <c r="C53" s="351">
        <v>39.255406360424125</v>
      </c>
      <c r="D53" s="31">
        <f t="shared" si="43"/>
        <v>425</v>
      </c>
      <c r="E53" s="351">
        <f t="shared" si="35"/>
        <v>6.0070671378091873</v>
      </c>
      <c r="F53" s="505">
        <v>33.320000000000007</v>
      </c>
      <c r="G53" s="15">
        <v>175</v>
      </c>
      <c r="H53" s="351">
        <f t="shared" si="36"/>
        <v>41.17647058823529</v>
      </c>
      <c r="I53" s="15">
        <v>232</v>
      </c>
      <c r="J53" s="351">
        <f t="shared" si="32"/>
        <v>54.588235294117652</v>
      </c>
      <c r="K53" s="15">
        <v>18</v>
      </c>
      <c r="L53" s="352">
        <f t="shared" si="33"/>
        <v>4.2352941176470589</v>
      </c>
      <c r="M53" s="59">
        <f t="shared" si="44"/>
        <v>6650</v>
      </c>
      <c r="N53" s="513">
        <v>93.992932862190813</v>
      </c>
      <c r="O53" s="505">
        <v>39.63473684210522</v>
      </c>
      <c r="P53" s="15">
        <v>1877</v>
      </c>
      <c r="Q53" s="351">
        <f t="shared" si="38"/>
        <v>28.225563909774436</v>
      </c>
      <c r="R53" s="120">
        <v>3678</v>
      </c>
      <c r="S53" s="351">
        <f t="shared" si="39"/>
        <v>55.308270676691727</v>
      </c>
      <c r="T53" s="30">
        <v>1095</v>
      </c>
      <c r="U53" s="28">
        <f t="shared" si="40"/>
        <v>16.466165413533833</v>
      </c>
      <c r="V53" s="110"/>
      <c r="W53" s="350"/>
      <c r="X53" s="350"/>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row>
    <row r="54" spans="1:64" ht="15" customHeight="1">
      <c r="A54" s="113" t="s">
        <v>39</v>
      </c>
      <c r="B54" s="8">
        <v>30886</v>
      </c>
      <c r="C54" s="353">
        <v>41.502493038917073</v>
      </c>
      <c r="D54" s="34">
        <f t="shared" si="43"/>
        <v>2430</v>
      </c>
      <c r="E54" s="353">
        <f t="shared" si="35"/>
        <v>7.8676422974810585</v>
      </c>
      <c r="F54" s="506">
        <v>34.38765432098765</v>
      </c>
      <c r="G54" s="12">
        <v>788</v>
      </c>
      <c r="H54" s="353">
        <f t="shared" si="36"/>
        <v>32.427983539094654</v>
      </c>
      <c r="I54" s="12">
        <v>1560</v>
      </c>
      <c r="J54" s="353">
        <f t="shared" si="32"/>
        <v>64.197530864197532</v>
      </c>
      <c r="K54" s="12">
        <v>82</v>
      </c>
      <c r="L54" s="349">
        <f t="shared" si="33"/>
        <v>3.3744855967078191</v>
      </c>
      <c r="M54" s="60">
        <f t="shared" si="44"/>
        <v>28456</v>
      </c>
      <c r="N54" s="514">
        <v>92.132357702518945</v>
      </c>
      <c r="O54" s="506">
        <v>42.110064661231284</v>
      </c>
      <c r="P54" s="12">
        <v>4831</v>
      </c>
      <c r="Q54" s="353">
        <f t="shared" si="38"/>
        <v>16.977087433230249</v>
      </c>
      <c r="R54" s="110">
        <v>17667</v>
      </c>
      <c r="S54" s="353">
        <f t="shared" si="39"/>
        <v>62.085324711835824</v>
      </c>
      <c r="T54" s="25">
        <v>5958</v>
      </c>
      <c r="U54" s="32">
        <f t="shared" si="40"/>
        <v>20.937587854933934</v>
      </c>
      <c r="V54" s="110"/>
      <c r="W54" s="350"/>
      <c r="X54" s="350"/>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row>
    <row r="55" spans="1:64" ht="15" customHeight="1">
      <c r="A55" s="112" t="s">
        <v>40</v>
      </c>
      <c r="B55" s="7">
        <v>16279</v>
      </c>
      <c r="C55" s="351">
        <v>41.892683825787806</v>
      </c>
      <c r="D55" s="31">
        <f t="shared" si="43"/>
        <v>891</v>
      </c>
      <c r="E55" s="351">
        <f t="shared" si="35"/>
        <v>5.4733091713250204</v>
      </c>
      <c r="F55" s="505">
        <v>32.501683501683473</v>
      </c>
      <c r="G55" s="15">
        <v>385</v>
      </c>
      <c r="H55" s="351">
        <f t="shared" si="36"/>
        <v>43.209876543209873</v>
      </c>
      <c r="I55" s="15">
        <v>474</v>
      </c>
      <c r="J55" s="351">
        <f t="shared" si="32"/>
        <v>53.198653198653204</v>
      </c>
      <c r="K55" s="15">
        <v>32</v>
      </c>
      <c r="L55" s="352">
        <f t="shared" si="33"/>
        <v>3.5914702581369253</v>
      </c>
      <c r="M55" s="59">
        <f t="shared" si="44"/>
        <v>15388</v>
      </c>
      <c r="N55" s="513">
        <v>94.526690828674973</v>
      </c>
      <c r="O55" s="505">
        <v>42.436443982323993</v>
      </c>
      <c r="P55" s="15">
        <v>3014</v>
      </c>
      <c r="Q55" s="351">
        <f t="shared" si="38"/>
        <v>19.586690927995839</v>
      </c>
      <c r="R55" s="120">
        <v>8513</v>
      </c>
      <c r="S55" s="351">
        <f t="shared" si="39"/>
        <v>55.322329087600728</v>
      </c>
      <c r="T55" s="30">
        <v>3861</v>
      </c>
      <c r="U55" s="28">
        <f t="shared" si="40"/>
        <v>25.090979984403432</v>
      </c>
      <c r="V55" s="110"/>
      <c r="W55" s="350"/>
      <c r="X55" s="350"/>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row>
    <row r="56" spans="1:64" ht="15" customHeight="1">
      <c r="A56" s="113" t="s">
        <v>41</v>
      </c>
      <c r="B56" s="356">
        <v>23230</v>
      </c>
      <c r="C56" s="353">
        <v>40.786870426173166</v>
      </c>
      <c r="D56" s="34">
        <f t="shared" si="43"/>
        <v>2262</v>
      </c>
      <c r="E56" s="353">
        <f t="shared" si="35"/>
        <v>9.7374085234610419</v>
      </c>
      <c r="F56" s="506">
        <v>34.737842617152921</v>
      </c>
      <c r="G56" s="12">
        <v>867</v>
      </c>
      <c r="H56" s="353">
        <f t="shared" si="36"/>
        <v>38.328912466843498</v>
      </c>
      <c r="I56" s="12">
        <v>1241</v>
      </c>
      <c r="J56" s="353">
        <f t="shared" si="32"/>
        <v>54.862953138815207</v>
      </c>
      <c r="K56" s="12">
        <v>154</v>
      </c>
      <c r="L56" s="349">
        <f t="shared" si="33"/>
        <v>6.8081343943412902</v>
      </c>
      <c r="M56" s="60">
        <f t="shared" si="44"/>
        <v>20968</v>
      </c>
      <c r="N56" s="514">
        <v>90.262591476538958</v>
      </c>
      <c r="O56" s="506">
        <v>41.439431514688955</v>
      </c>
      <c r="P56" s="12">
        <v>4653</v>
      </c>
      <c r="Q56" s="353">
        <f t="shared" si="38"/>
        <v>22.190957649752001</v>
      </c>
      <c r="R56" s="110">
        <v>12312</v>
      </c>
      <c r="S56" s="353">
        <f t="shared" si="39"/>
        <v>58.718046547119421</v>
      </c>
      <c r="T56" s="25">
        <v>4003</v>
      </c>
      <c r="U56" s="32">
        <f t="shared" si="40"/>
        <v>19.090995803128578</v>
      </c>
      <c r="V56" s="110"/>
      <c r="W56" s="350"/>
      <c r="X56" s="350"/>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row>
    <row r="57" spans="1:64" ht="15" customHeight="1" thickBot="1">
      <c r="A57" s="114" t="s">
        <v>42</v>
      </c>
      <c r="B57" s="9">
        <v>16001</v>
      </c>
      <c r="C57" s="357">
        <v>41.661271170551935</v>
      </c>
      <c r="D57" s="59" t="s">
        <v>54</v>
      </c>
      <c r="E57" s="355" t="s">
        <v>54</v>
      </c>
      <c r="F57" s="508" t="s">
        <v>54</v>
      </c>
      <c r="G57" s="15" t="s">
        <v>54</v>
      </c>
      <c r="H57" s="305" t="s">
        <v>54</v>
      </c>
      <c r="I57" s="15" t="s">
        <v>54</v>
      </c>
      <c r="J57" s="305" t="s">
        <v>54</v>
      </c>
      <c r="K57" s="15" t="s">
        <v>54</v>
      </c>
      <c r="L57" s="74" t="s">
        <v>54</v>
      </c>
      <c r="M57" s="99" t="s">
        <v>54</v>
      </c>
      <c r="N57" s="305" t="s">
        <v>54</v>
      </c>
      <c r="O57" s="508" t="s">
        <v>54</v>
      </c>
      <c r="P57" s="15" t="s">
        <v>54</v>
      </c>
      <c r="Q57" s="305" t="s">
        <v>54</v>
      </c>
      <c r="R57" s="15" t="s">
        <v>54</v>
      </c>
      <c r="S57" s="305" t="s">
        <v>54</v>
      </c>
      <c r="T57" s="15" t="s">
        <v>54</v>
      </c>
      <c r="U57" s="29" t="s">
        <v>54</v>
      </c>
      <c r="V57" s="110"/>
      <c r="W57" s="350"/>
      <c r="X57" s="350"/>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row>
    <row r="58" spans="1:64" ht="15" customHeight="1">
      <c r="A58" s="115" t="s">
        <v>43</v>
      </c>
      <c r="B58" s="10">
        <v>553256</v>
      </c>
      <c r="C58" s="358">
        <v>39.334534103561921</v>
      </c>
      <c r="D58" s="38">
        <f t="shared" ref="D58:D60" si="45">G58+I58+K58</f>
        <v>37726</v>
      </c>
      <c r="E58" s="498">
        <f t="shared" si="35"/>
        <v>6.8189048107928336</v>
      </c>
      <c r="F58" s="509">
        <v>32.600752796479924</v>
      </c>
      <c r="G58" s="501">
        <v>17719</v>
      </c>
      <c r="H58" s="498">
        <f t="shared" si="36"/>
        <v>46.967608545830466</v>
      </c>
      <c r="I58" s="501">
        <v>17881</v>
      </c>
      <c r="J58" s="498">
        <f t="shared" si="32"/>
        <v>47.397020622382442</v>
      </c>
      <c r="K58" s="501">
        <v>2126</v>
      </c>
      <c r="L58" s="358">
        <f t="shared" si="33"/>
        <v>5.6353708317870961</v>
      </c>
      <c r="M58" s="18">
        <f t="shared" ref="M58:M60" si="46">P58+R58+T58</f>
        <v>515530</v>
      </c>
      <c r="N58" s="515">
        <v>93.18109518920717</v>
      </c>
      <c r="O58" s="509">
        <v>39.82730587938557</v>
      </c>
      <c r="P58" s="501">
        <v>140625</v>
      </c>
      <c r="Q58" s="498">
        <f t="shared" si="38"/>
        <v>27.277752992066418</v>
      </c>
      <c r="R58" s="359">
        <v>288452</v>
      </c>
      <c r="S58" s="498">
        <f t="shared" si="39"/>
        <v>55.952514887591406</v>
      </c>
      <c r="T58" s="37">
        <v>86453</v>
      </c>
      <c r="U58" s="36">
        <f t="shared" si="40"/>
        <v>16.769732120342173</v>
      </c>
      <c r="V58" s="110"/>
      <c r="W58" s="350"/>
      <c r="X58" s="350"/>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row>
    <row r="59" spans="1:64" ht="15" customHeight="1">
      <c r="A59" s="116" t="s">
        <v>44</v>
      </c>
      <c r="B59" s="11">
        <v>129855</v>
      </c>
      <c r="C59" s="360">
        <v>41.234199684262862</v>
      </c>
      <c r="D59" s="42">
        <f t="shared" si="45"/>
        <v>11294</v>
      </c>
      <c r="E59" s="499">
        <f t="shared" si="35"/>
        <v>8.6973932463131955</v>
      </c>
      <c r="F59" s="510">
        <v>34.426509651142091</v>
      </c>
      <c r="G59" s="502">
        <v>3903</v>
      </c>
      <c r="H59" s="499">
        <f t="shared" si="36"/>
        <v>34.558172480963343</v>
      </c>
      <c r="I59" s="502">
        <v>6847</v>
      </c>
      <c r="J59" s="499">
        <f t="shared" si="32"/>
        <v>60.625110678236226</v>
      </c>
      <c r="K59" s="502">
        <v>544</v>
      </c>
      <c r="L59" s="360">
        <f t="shared" si="33"/>
        <v>4.8167168408004253</v>
      </c>
      <c r="M59" s="20">
        <f t="shared" si="46"/>
        <v>118561</v>
      </c>
      <c r="N59" s="516">
        <v>91.302606753686803</v>
      </c>
      <c r="O59" s="510">
        <v>41.882693297122096</v>
      </c>
      <c r="P59" s="502">
        <v>22146</v>
      </c>
      <c r="Q59" s="499">
        <f t="shared" si="38"/>
        <v>18.678992248715851</v>
      </c>
      <c r="R59" s="361">
        <v>70448</v>
      </c>
      <c r="S59" s="499">
        <f t="shared" si="39"/>
        <v>59.419201929808288</v>
      </c>
      <c r="T59" s="41">
        <v>25967</v>
      </c>
      <c r="U59" s="40">
        <f t="shared" si="40"/>
        <v>21.901805821475865</v>
      </c>
      <c r="V59" s="110"/>
      <c r="W59" s="350"/>
      <c r="X59" s="350"/>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row>
    <row r="60" spans="1:64" ht="15" customHeight="1">
      <c r="A60" s="117" t="s">
        <v>45</v>
      </c>
      <c r="B60" s="118">
        <v>683111</v>
      </c>
      <c r="C60" s="362">
        <v>39.695648291419886</v>
      </c>
      <c r="D60" s="363">
        <f t="shared" si="45"/>
        <v>49020</v>
      </c>
      <c r="E60" s="500">
        <f t="shared" si="35"/>
        <v>7.1759933597907217</v>
      </c>
      <c r="F60" s="511">
        <v>33.021399428804465</v>
      </c>
      <c r="G60" s="503">
        <v>21622</v>
      </c>
      <c r="H60" s="500">
        <f t="shared" si="36"/>
        <v>44.108527131782942</v>
      </c>
      <c r="I60" s="503">
        <v>24728</v>
      </c>
      <c r="J60" s="500">
        <f t="shared" si="32"/>
        <v>50.444716442268465</v>
      </c>
      <c r="K60" s="503">
        <v>2670</v>
      </c>
      <c r="L60" s="362">
        <f t="shared" si="33"/>
        <v>5.4467564259485926</v>
      </c>
      <c r="M60" s="122">
        <f t="shared" si="46"/>
        <v>634091</v>
      </c>
      <c r="N60" s="517">
        <v>92.824006640209276</v>
      </c>
      <c r="O60" s="511">
        <v>40.211617890807815</v>
      </c>
      <c r="P60" s="503">
        <v>162771</v>
      </c>
      <c r="Q60" s="500">
        <f t="shared" si="38"/>
        <v>25.669974814340531</v>
      </c>
      <c r="R60" s="365">
        <v>358900</v>
      </c>
      <c r="S60" s="500">
        <f t="shared" si="39"/>
        <v>56.600708731081184</v>
      </c>
      <c r="T60" s="519">
        <v>112420</v>
      </c>
      <c r="U60" s="121">
        <f t="shared" si="40"/>
        <v>17.729316454578285</v>
      </c>
      <c r="V60" s="110"/>
      <c r="W60" s="350"/>
      <c r="X60" s="350"/>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row>
    <row r="61" spans="1:64" ht="15" customHeight="1">
      <c r="A61" s="842" t="s">
        <v>334</v>
      </c>
      <c r="B61" s="842"/>
      <c r="C61" s="842"/>
      <c r="D61" s="842"/>
      <c r="E61" s="842"/>
      <c r="F61" s="842"/>
      <c r="G61" s="842"/>
      <c r="H61" s="842"/>
      <c r="I61" s="842"/>
      <c r="J61" s="842"/>
      <c r="K61" s="842"/>
      <c r="L61" s="842"/>
      <c r="M61" s="842"/>
      <c r="N61" s="842"/>
      <c r="O61" s="842"/>
      <c r="P61" s="842"/>
      <c r="Q61" s="842"/>
      <c r="R61" s="842"/>
      <c r="S61" s="842"/>
      <c r="T61" s="842"/>
      <c r="U61" s="842"/>
      <c r="V61" s="366"/>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3"/>
      <c r="BG61" s="343"/>
      <c r="BH61" s="343"/>
      <c r="BI61" s="343"/>
      <c r="BJ61" s="343"/>
      <c r="BK61" s="343"/>
      <c r="BL61" s="343"/>
    </row>
    <row r="62" spans="1:64" ht="15" customHeight="1">
      <c r="A62" s="856" t="s">
        <v>287</v>
      </c>
      <c r="B62" s="856"/>
      <c r="C62" s="856"/>
      <c r="D62" s="856"/>
      <c r="E62" s="856"/>
      <c r="F62" s="856"/>
      <c r="G62" s="856"/>
      <c r="H62" s="856"/>
      <c r="I62" s="856"/>
      <c r="J62" s="856"/>
      <c r="K62" s="856"/>
      <c r="L62" s="856"/>
      <c r="M62" s="856"/>
      <c r="N62" s="856"/>
      <c r="O62" s="856"/>
      <c r="P62" s="856"/>
      <c r="Q62" s="856"/>
      <c r="R62" s="856"/>
      <c r="S62" s="856"/>
      <c r="T62" s="856"/>
      <c r="U62" s="856"/>
      <c r="V62" s="366"/>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row>
    <row r="63" spans="1:64" ht="15" customHeight="1">
      <c r="A63" s="882" t="s">
        <v>254</v>
      </c>
      <c r="B63" s="882"/>
      <c r="C63" s="882"/>
      <c r="D63" s="882"/>
      <c r="E63" s="882"/>
      <c r="F63" s="882"/>
      <c r="G63" s="882"/>
      <c r="H63" s="882"/>
      <c r="I63" s="882"/>
      <c r="J63" s="882"/>
      <c r="K63" s="882"/>
      <c r="L63" s="882"/>
      <c r="M63" s="882"/>
      <c r="N63" s="882"/>
      <c r="O63" s="882"/>
      <c r="P63" s="882"/>
      <c r="Q63" s="882"/>
      <c r="R63" s="882"/>
      <c r="S63" s="882"/>
      <c r="T63" s="882"/>
      <c r="U63" s="882"/>
    </row>
    <row r="64" spans="1:64" ht="15" customHeight="1">
      <c r="O64" s="367"/>
    </row>
    <row r="65" spans="1:33" ht="23.5" customHeight="1">
      <c r="A65" s="880">
        <v>2021</v>
      </c>
      <c r="B65" s="880"/>
      <c r="C65" s="880"/>
      <c r="D65" s="880"/>
      <c r="E65" s="880"/>
      <c r="F65" s="880"/>
      <c r="G65" s="880"/>
      <c r="H65" s="880"/>
      <c r="I65" s="880"/>
      <c r="J65" s="880"/>
      <c r="K65" s="880"/>
      <c r="L65" s="880"/>
      <c r="M65" s="880"/>
      <c r="N65" s="880"/>
      <c r="O65" s="880"/>
      <c r="P65" s="880"/>
      <c r="Q65" s="880"/>
      <c r="R65" s="880"/>
      <c r="S65" s="880"/>
      <c r="T65" s="880"/>
      <c r="U65" s="880"/>
      <c r="V65" s="343"/>
      <c r="W65" s="343"/>
      <c r="X65" s="343"/>
      <c r="Y65" s="343"/>
      <c r="Z65" s="343"/>
      <c r="AA65" s="343"/>
      <c r="AB65" s="343"/>
      <c r="AC65" s="343"/>
      <c r="AD65" s="343"/>
      <c r="AE65" s="343"/>
      <c r="AF65" s="343"/>
      <c r="AG65" s="343"/>
    </row>
    <row r="66" spans="1:33" ht="15" customHeight="1">
      <c r="A66" s="343"/>
      <c r="B66" s="343"/>
      <c r="C66" s="344"/>
      <c r="D66" s="343"/>
      <c r="E66" s="343"/>
      <c r="F66" s="344"/>
      <c r="G66" s="343"/>
      <c r="H66" s="343"/>
      <c r="I66" s="343"/>
      <c r="J66" s="343"/>
      <c r="K66" s="343"/>
      <c r="L66" s="343"/>
      <c r="M66" s="343"/>
      <c r="N66" s="343"/>
      <c r="O66" s="343"/>
      <c r="P66" s="343"/>
      <c r="Q66" s="343"/>
      <c r="R66" s="343"/>
      <c r="S66" s="345"/>
      <c r="T66" s="343"/>
      <c r="U66" s="344"/>
      <c r="V66" s="343"/>
      <c r="W66" s="343"/>
      <c r="X66" s="343"/>
      <c r="Y66" s="343"/>
      <c r="Z66" s="343"/>
      <c r="AA66" s="343"/>
      <c r="AB66" s="343"/>
      <c r="AC66" s="343"/>
      <c r="AD66" s="343"/>
      <c r="AE66" s="343"/>
      <c r="AF66" s="343"/>
      <c r="AG66" s="343"/>
    </row>
    <row r="67" spans="1:33" ht="15" customHeight="1">
      <c r="A67" s="881" t="s">
        <v>187</v>
      </c>
      <c r="B67" s="881"/>
      <c r="C67" s="881"/>
      <c r="D67" s="881"/>
      <c r="E67" s="881"/>
      <c r="F67" s="881"/>
      <c r="G67" s="881"/>
      <c r="H67" s="881"/>
      <c r="I67" s="881"/>
      <c r="J67" s="881"/>
      <c r="K67" s="881"/>
      <c r="L67" s="881"/>
      <c r="M67" s="881"/>
      <c r="N67" s="881"/>
      <c r="O67" s="881"/>
      <c r="P67" s="881"/>
      <c r="Q67" s="881"/>
      <c r="R67" s="881"/>
      <c r="S67" s="881"/>
      <c r="T67" s="881"/>
      <c r="U67" s="881"/>
    </row>
    <row r="68" spans="1:33" ht="15" customHeight="1">
      <c r="A68" s="859" t="s">
        <v>47</v>
      </c>
      <c r="B68" s="862" t="s">
        <v>48</v>
      </c>
      <c r="C68" s="863"/>
      <c r="D68" s="868" t="s">
        <v>50</v>
      </c>
      <c r="E68" s="869"/>
      <c r="F68" s="869"/>
      <c r="G68" s="869"/>
      <c r="H68" s="869"/>
      <c r="I68" s="869"/>
      <c r="J68" s="869"/>
      <c r="K68" s="869"/>
      <c r="L68" s="869"/>
      <c r="M68" s="869"/>
      <c r="N68" s="869"/>
      <c r="O68" s="869"/>
      <c r="P68" s="869"/>
      <c r="Q68" s="869"/>
      <c r="R68" s="869"/>
      <c r="S68" s="869"/>
      <c r="T68" s="869"/>
      <c r="U68" s="870"/>
    </row>
    <row r="69" spans="1:33" ht="15" customHeight="1">
      <c r="A69" s="860"/>
      <c r="B69" s="864"/>
      <c r="C69" s="865"/>
      <c r="D69" s="868" t="s">
        <v>51</v>
      </c>
      <c r="E69" s="869"/>
      <c r="F69" s="869"/>
      <c r="G69" s="869"/>
      <c r="H69" s="869"/>
      <c r="I69" s="869"/>
      <c r="J69" s="869"/>
      <c r="K69" s="869"/>
      <c r="L69" s="871"/>
      <c r="M69" s="868" t="s">
        <v>52</v>
      </c>
      <c r="N69" s="869"/>
      <c r="O69" s="869"/>
      <c r="P69" s="869"/>
      <c r="Q69" s="869"/>
      <c r="R69" s="869"/>
      <c r="S69" s="869"/>
      <c r="T69" s="869"/>
      <c r="U69" s="870"/>
    </row>
    <row r="70" spans="1:33" ht="15" customHeight="1">
      <c r="A70" s="860"/>
      <c r="B70" s="864"/>
      <c r="C70" s="865"/>
      <c r="D70" s="872" t="s">
        <v>49</v>
      </c>
      <c r="E70" s="875" t="s">
        <v>53</v>
      </c>
      <c r="F70" s="877" t="s">
        <v>55</v>
      </c>
      <c r="G70" s="868" t="s">
        <v>50</v>
      </c>
      <c r="H70" s="869"/>
      <c r="I70" s="869"/>
      <c r="J70" s="869"/>
      <c r="K70" s="869"/>
      <c r="L70" s="871"/>
      <c r="M70" s="872" t="s">
        <v>49</v>
      </c>
      <c r="N70" s="875" t="s">
        <v>53</v>
      </c>
      <c r="O70" s="877" t="s">
        <v>55</v>
      </c>
      <c r="P70" s="868" t="s">
        <v>56</v>
      </c>
      <c r="Q70" s="869"/>
      <c r="R70" s="869"/>
      <c r="S70" s="869"/>
      <c r="T70" s="869"/>
      <c r="U70" s="870"/>
    </row>
    <row r="71" spans="1:33" ht="15" customHeight="1">
      <c r="A71" s="860"/>
      <c r="B71" s="866"/>
      <c r="C71" s="867"/>
      <c r="D71" s="873"/>
      <c r="E71" s="875"/>
      <c r="F71" s="878"/>
      <c r="G71" s="868" t="s">
        <v>57</v>
      </c>
      <c r="H71" s="871"/>
      <c r="I71" s="868" t="s">
        <v>58</v>
      </c>
      <c r="J71" s="871"/>
      <c r="K71" s="868" t="s">
        <v>59</v>
      </c>
      <c r="L71" s="871"/>
      <c r="M71" s="873"/>
      <c r="N71" s="875"/>
      <c r="O71" s="878"/>
      <c r="P71" s="868" t="s">
        <v>57</v>
      </c>
      <c r="Q71" s="871"/>
      <c r="R71" s="868" t="s">
        <v>58</v>
      </c>
      <c r="S71" s="871"/>
      <c r="T71" s="868" t="s">
        <v>59</v>
      </c>
      <c r="U71" s="870"/>
    </row>
    <row r="72" spans="1:33" ht="43.5" customHeight="1" thickBot="1">
      <c r="A72" s="861"/>
      <c r="B72" s="398" t="s">
        <v>49</v>
      </c>
      <c r="C72" s="397" t="s">
        <v>361</v>
      </c>
      <c r="D72" s="874"/>
      <c r="E72" s="876"/>
      <c r="F72" s="879"/>
      <c r="G72" s="411" t="s">
        <v>49</v>
      </c>
      <c r="H72" s="396" t="s">
        <v>53</v>
      </c>
      <c r="I72" s="411" t="s">
        <v>49</v>
      </c>
      <c r="J72" s="396" t="s">
        <v>53</v>
      </c>
      <c r="K72" s="411" t="s">
        <v>49</v>
      </c>
      <c r="L72" s="396" t="s">
        <v>53</v>
      </c>
      <c r="M72" s="874"/>
      <c r="N72" s="876"/>
      <c r="O72" s="879"/>
      <c r="P72" s="395" t="s">
        <v>49</v>
      </c>
      <c r="Q72" s="396" t="s">
        <v>53</v>
      </c>
      <c r="R72" s="123" t="s">
        <v>49</v>
      </c>
      <c r="S72" s="412" t="s">
        <v>53</v>
      </c>
      <c r="T72" s="123" t="s">
        <v>49</v>
      </c>
      <c r="U72" s="413" t="s">
        <v>53</v>
      </c>
    </row>
    <row r="73" spans="1:33" ht="15" customHeight="1">
      <c r="A73" s="111" t="s">
        <v>27</v>
      </c>
      <c r="B73" s="6">
        <f>D73+M73</f>
        <v>99803</v>
      </c>
      <c r="C73" s="480">
        <v>38.989953692042249</v>
      </c>
      <c r="D73" s="368">
        <f>G73+I73+K73</f>
        <v>5984</v>
      </c>
      <c r="E73" s="512">
        <f t="shared" ref="E73:E91" si="47">D73/B73*100</f>
        <v>5.9958117491458172</v>
      </c>
      <c r="F73" s="504">
        <v>30.900835073068933</v>
      </c>
      <c r="G73" s="97">
        <v>3316</v>
      </c>
      <c r="H73" s="348">
        <f t="shared" ref="H73:H91" si="48">G73/$D73*100</f>
        <v>55.414438502673804</v>
      </c>
      <c r="I73" s="97">
        <v>2397</v>
      </c>
      <c r="J73" s="348">
        <f t="shared" ref="J73:J91" si="49">I73/$D73*100</f>
        <v>40.05681818181818</v>
      </c>
      <c r="K73" s="97">
        <v>271</v>
      </c>
      <c r="L73" s="348">
        <f t="shared" ref="L73:L91" si="50">K73/$D73*100</f>
        <v>4.5287433155080219</v>
      </c>
      <c r="M73" s="97">
        <f>P73+R73+T73</f>
        <v>93819</v>
      </c>
      <c r="N73" s="512">
        <f>M73/B73*100</f>
        <v>94.004188250854185</v>
      </c>
      <c r="O73" s="504">
        <v>39.55199137966757</v>
      </c>
      <c r="P73" s="97">
        <v>27405</v>
      </c>
      <c r="Q73" s="512">
        <f>P73/M73*100</f>
        <v>29.210501071211585</v>
      </c>
      <c r="R73" s="110">
        <v>50781</v>
      </c>
      <c r="S73" s="512">
        <f>R73/M73*100</f>
        <v>54.126562849742591</v>
      </c>
      <c r="T73" s="518">
        <v>15633</v>
      </c>
      <c r="U73" s="24">
        <f>T73/M73*100</f>
        <v>16.662936079045824</v>
      </c>
    </row>
    <row r="74" spans="1:33" ht="15" customHeight="1">
      <c r="A74" s="112" t="s">
        <v>28</v>
      </c>
      <c r="B74" s="7">
        <f t="shared" ref="B74:B91" si="51">D74+M74</f>
        <v>100886</v>
      </c>
      <c r="C74" s="481">
        <v>37.867788332046317</v>
      </c>
      <c r="D74" s="369">
        <f t="shared" ref="D74:D91" si="52">G74+I74+K74</f>
        <v>4312</v>
      </c>
      <c r="E74" s="513">
        <f t="shared" si="47"/>
        <v>4.2741311975893588</v>
      </c>
      <c r="F74" s="505">
        <v>30.798982605841818</v>
      </c>
      <c r="G74" s="15">
        <v>2400</v>
      </c>
      <c r="H74" s="351">
        <f t="shared" si="48"/>
        <v>55.658627087198518</v>
      </c>
      <c r="I74" s="15">
        <v>1701</v>
      </c>
      <c r="J74" s="351">
        <f t="shared" si="49"/>
        <v>39.448051948051948</v>
      </c>
      <c r="K74" s="15">
        <v>211</v>
      </c>
      <c r="L74" s="351">
        <f t="shared" si="50"/>
        <v>4.8933209647495364</v>
      </c>
      <c r="M74" s="15">
        <f t="shared" ref="M74:M91" si="53">P74+R74+T74</f>
        <v>96574</v>
      </c>
      <c r="N74" s="513">
        <f t="shared" ref="N74:N91" si="54">M74/B74*100</f>
        <v>95.725868802410645</v>
      </c>
      <c r="O74" s="505">
        <v>38.276926145429655</v>
      </c>
      <c r="P74" s="15">
        <v>29115</v>
      </c>
      <c r="Q74" s="513">
        <f t="shared" ref="Q74:Q91" si="55">P74/M74*100</f>
        <v>30.147865885227908</v>
      </c>
      <c r="R74" s="120">
        <v>54259</v>
      </c>
      <c r="S74" s="513">
        <f t="shared" ref="S74:S91" si="56">R74/M74*100</f>
        <v>56.183859009671345</v>
      </c>
      <c r="T74" s="30">
        <v>13200</v>
      </c>
      <c r="U74" s="28">
        <f t="shared" ref="U74:U91" si="57">T74/M74*100</f>
        <v>13.668275105100752</v>
      </c>
    </row>
    <row r="75" spans="1:33" ht="15" customHeight="1">
      <c r="A75" s="113" t="s">
        <v>29</v>
      </c>
      <c r="B75" s="8">
        <f t="shared" si="51"/>
        <v>35076</v>
      </c>
      <c r="C75" s="482">
        <v>40.258068194777017</v>
      </c>
      <c r="D75" s="368">
        <f t="shared" si="52"/>
        <v>4411</v>
      </c>
      <c r="E75" s="514">
        <f t="shared" si="47"/>
        <v>12.575550233778083</v>
      </c>
      <c r="F75" s="506">
        <v>35.231013375651798</v>
      </c>
      <c r="G75" s="12">
        <v>1387</v>
      </c>
      <c r="H75" s="353">
        <f t="shared" si="48"/>
        <v>31.444116980276583</v>
      </c>
      <c r="I75" s="12">
        <v>2748</v>
      </c>
      <c r="J75" s="353">
        <f t="shared" si="49"/>
        <v>62.298798458399453</v>
      </c>
      <c r="K75" s="12">
        <v>276</v>
      </c>
      <c r="L75" s="353">
        <f t="shared" si="50"/>
        <v>6.2570845613239623</v>
      </c>
      <c r="M75" s="12">
        <f t="shared" si="53"/>
        <v>30665</v>
      </c>
      <c r="N75" s="514">
        <f t="shared" si="54"/>
        <v>87.424449766221926</v>
      </c>
      <c r="O75" s="506">
        <v>40.981183759986699</v>
      </c>
      <c r="P75" s="12">
        <v>6477</v>
      </c>
      <c r="Q75" s="514">
        <f t="shared" si="55"/>
        <v>21.121800097831404</v>
      </c>
      <c r="R75" s="110">
        <v>18371</v>
      </c>
      <c r="S75" s="514">
        <f t="shared" si="56"/>
        <v>59.908690689711399</v>
      </c>
      <c r="T75" s="25">
        <v>5817</v>
      </c>
      <c r="U75" s="32">
        <f t="shared" si="57"/>
        <v>18.969509212457201</v>
      </c>
    </row>
    <row r="76" spans="1:33" ht="15" customHeight="1">
      <c r="A76" s="112" t="s">
        <v>30</v>
      </c>
      <c r="B76" s="7">
        <f t="shared" si="51"/>
        <v>19178</v>
      </c>
      <c r="C76" s="481">
        <v>41.301271926178501</v>
      </c>
      <c r="D76" s="369">
        <f t="shared" si="52"/>
        <v>1456</v>
      </c>
      <c r="E76" s="513">
        <f t="shared" si="47"/>
        <v>7.5920325372823037</v>
      </c>
      <c r="F76" s="505">
        <v>33.203225806451684</v>
      </c>
      <c r="G76" s="15">
        <v>490</v>
      </c>
      <c r="H76" s="351">
        <f t="shared" si="48"/>
        <v>33.653846153846153</v>
      </c>
      <c r="I76" s="15">
        <v>919</v>
      </c>
      <c r="J76" s="351">
        <f t="shared" si="49"/>
        <v>63.118131868131869</v>
      </c>
      <c r="K76" s="15">
        <v>47</v>
      </c>
      <c r="L76" s="351">
        <f t="shared" si="50"/>
        <v>3.2280219780219785</v>
      </c>
      <c r="M76" s="15">
        <f t="shared" si="53"/>
        <v>17722</v>
      </c>
      <c r="N76" s="513">
        <f t="shared" si="54"/>
        <v>92.407967462717693</v>
      </c>
      <c r="O76" s="505">
        <v>42.231995551024042</v>
      </c>
      <c r="P76" s="15">
        <v>2957</v>
      </c>
      <c r="Q76" s="513">
        <f t="shared" si="55"/>
        <v>16.685475679945831</v>
      </c>
      <c r="R76" s="120">
        <v>10909</v>
      </c>
      <c r="S76" s="513">
        <f t="shared" si="56"/>
        <v>61.556257758717983</v>
      </c>
      <c r="T76" s="30">
        <v>3856</v>
      </c>
      <c r="U76" s="28">
        <f t="shared" si="57"/>
        <v>21.758266561336193</v>
      </c>
    </row>
    <row r="77" spans="1:33" ht="15" customHeight="1">
      <c r="A77" s="113" t="s">
        <v>31</v>
      </c>
      <c r="B77" s="8">
        <v>5843</v>
      </c>
      <c r="C77" s="483">
        <v>39.809359605911347</v>
      </c>
      <c r="D77" s="12" t="s">
        <v>54</v>
      </c>
      <c r="E77" s="306" t="s">
        <v>54</v>
      </c>
      <c r="F77" s="507">
        <v>35.393811533052045</v>
      </c>
      <c r="G77" s="12" t="s">
        <v>54</v>
      </c>
      <c r="H77" s="306" t="s">
        <v>54</v>
      </c>
      <c r="I77" s="12" t="s">
        <v>54</v>
      </c>
      <c r="J77" s="306" t="s">
        <v>54</v>
      </c>
      <c r="K77" s="12" t="s">
        <v>54</v>
      </c>
      <c r="L77" s="306" t="s">
        <v>54</v>
      </c>
      <c r="M77" s="12" t="s">
        <v>54</v>
      </c>
      <c r="N77" s="306" t="s">
        <v>54</v>
      </c>
      <c r="O77" s="507">
        <v>40.393009853132597</v>
      </c>
      <c r="P77" s="12" t="s">
        <v>54</v>
      </c>
      <c r="Q77" s="306" t="s">
        <v>54</v>
      </c>
      <c r="R77" s="12" t="s">
        <v>54</v>
      </c>
      <c r="S77" s="306" t="s">
        <v>54</v>
      </c>
      <c r="T77" s="12" t="s">
        <v>54</v>
      </c>
      <c r="U77" s="33" t="s">
        <v>54</v>
      </c>
    </row>
    <row r="78" spans="1:33" ht="15" customHeight="1">
      <c r="A78" s="112" t="s">
        <v>32</v>
      </c>
      <c r="B78" s="7">
        <v>17982</v>
      </c>
      <c r="C78" s="484">
        <v>38.834022836339415</v>
      </c>
      <c r="D78" s="15" t="s">
        <v>54</v>
      </c>
      <c r="E78" s="305" t="s">
        <v>54</v>
      </c>
      <c r="F78" s="508">
        <v>35.140997830802583</v>
      </c>
      <c r="G78" s="15" t="s">
        <v>54</v>
      </c>
      <c r="H78" s="305" t="s">
        <v>54</v>
      </c>
      <c r="I78" s="15" t="s">
        <v>54</v>
      </c>
      <c r="J78" s="305" t="s">
        <v>54</v>
      </c>
      <c r="K78" s="15" t="s">
        <v>54</v>
      </c>
      <c r="L78" s="305" t="s">
        <v>54</v>
      </c>
      <c r="M78" s="15" t="s">
        <v>54</v>
      </c>
      <c r="N78" s="305" t="s">
        <v>54</v>
      </c>
      <c r="O78" s="508">
        <v>39.371966632962568</v>
      </c>
      <c r="P78" s="15" t="s">
        <v>54</v>
      </c>
      <c r="Q78" s="305" t="s">
        <v>54</v>
      </c>
      <c r="R78" s="15" t="s">
        <v>54</v>
      </c>
      <c r="S78" s="305" t="s">
        <v>54</v>
      </c>
      <c r="T78" s="15" t="s">
        <v>54</v>
      </c>
      <c r="U78" s="29" t="s">
        <v>54</v>
      </c>
    </row>
    <row r="79" spans="1:33" ht="15" customHeight="1">
      <c r="A79" s="113" t="s">
        <v>33</v>
      </c>
      <c r="B79" s="8">
        <f t="shared" si="51"/>
        <v>53738</v>
      </c>
      <c r="C79" s="482">
        <v>39.718381712498022</v>
      </c>
      <c r="D79" s="368">
        <f t="shared" si="52"/>
        <v>4512</v>
      </c>
      <c r="E79" s="514">
        <f t="shared" si="47"/>
        <v>8.3962931259071798</v>
      </c>
      <c r="F79" s="506">
        <v>33.861883752158064</v>
      </c>
      <c r="G79" s="12">
        <v>1963</v>
      </c>
      <c r="H79" s="353">
        <f t="shared" si="48"/>
        <v>43.506205673758863</v>
      </c>
      <c r="I79" s="12">
        <v>2238</v>
      </c>
      <c r="J79" s="353">
        <f t="shared" si="49"/>
        <v>49.601063829787236</v>
      </c>
      <c r="K79" s="12">
        <v>311</v>
      </c>
      <c r="L79" s="353">
        <f t="shared" si="50"/>
        <v>6.8927304964539013</v>
      </c>
      <c r="M79" s="12">
        <f t="shared" si="53"/>
        <v>49226</v>
      </c>
      <c r="N79" s="514">
        <f t="shared" si="54"/>
        <v>91.603706874092822</v>
      </c>
      <c r="O79" s="506">
        <v>40.316491654258513</v>
      </c>
      <c r="P79" s="12">
        <v>12729</v>
      </c>
      <c r="Q79" s="514">
        <f t="shared" si="55"/>
        <v>25.858286271482552</v>
      </c>
      <c r="R79" s="110">
        <v>27453</v>
      </c>
      <c r="S79" s="514">
        <f t="shared" si="56"/>
        <v>55.76930890179986</v>
      </c>
      <c r="T79" s="25">
        <v>9044</v>
      </c>
      <c r="U79" s="32">
        <f t="shared" si="57"/>
        <v>18.372404826717588</v>
      </c>
    </row>
    <row r="80" spans="1:33" ht="15" customHeight="1">
      <c r="A80" s="112" t="s">
        <v>34</v>
      </c>
      <c r="B80" s="7">
        <v>11288</v>
      </c>
      <c r="C80" s="484">
        <v>41.602557469140493</v>
      </c>
      <c r="D80" s="15" t="s">
        <v>54</v>
      </c>
      <c r="E80" s="305" t="s">
        <v>54</v>
      </c>
      <c r="F80" s="508">
        <v>31.091603053435108</v>
      </c>
      <c r="G80" s="15" t="s">
        <v>54</v>
      </c>
      <c r="H80" s="305" t="s">
        <v>54</v>
      </c>
      <c r="I80" s="15" t="s">
        <v>54</v>
      </c>
      <c r="J80" s="305" t="s">
        <v>54</v>
      </c>
      <c r="K80" s="15" t="s">
        <v>54</v>
      </c>
      <c r="L80" s="305" t="s">
        <v>54</v>
      </c>
      <c r="M80" s="15" t="s">
        <v>54</v>
      </c>
      <c r="N80" s="305" t="s">
        <v>54</v>
      </c>
      <c r="O80" s="508">
        <v>42.605991902833942</v>
      </c>
      <c r="P80" s="15" t="s">
        <v>54</v>
      </c>
      <c r="Q80" s="305" t="s">
        <v>54</v>
      </c>
      <c r="R80" s="15" t="s">
        <v>54</v>
      </c>
      <c r="S80" s="305" t="s">
        <v>54</v>
      </c>
      <c r="T80" s="15" t="s">
        <v>54</v>
      </c>
      <c r="U80" s="29" t="s">
        <v>54</v>
      </c>
    </row>
    <row r="81" spans="1:33" ht="15" customHeight="1">
      <c r="A81" s="113" t="s">
        <v>35</v>
      </c>
      <c r="B81" s="8">
        <f t="shared" si="51"/>
        <v>61661</v>
      </c>
      <c r="C81" s="482">
        <v>40.031652147332792</v>
      </c>
      <c r="D81" s="368">
        <f t="shared" si="52"/>
        <v>4028</v>
      </c>
      <c r="E81" s="514">
        <f t="shared" si="47"/>
        <v>6.5324921749566185</v>
      </c>
      <c r="F81" s="506">
        <v>33.351692243010284</v>
      </c>
      <c r="G81" s="12">
        <v>1815</v>
      </c>
      <c r="H81" s="353">
        <f t="shared" si="48"/>
        <v>45.059582919563056</v>
      </c>
      <c r="I81" s="12">
        <v>1985</v>
      </c>
      <c r="J81" s="353">
        <f t="shared" si="49"/>
        <v>49.280039721946373</v>
      </c>
      <c r="K81" s="12">
        <v>228</v>
      </c>
      <c r="L81" s="353">
        <f t="shared" si="50"/>
        <v>5.6603773584905666</v>
      </c>
      <c r="M81" s="12">
        <f t="shared" si="53"/>
        <v>57633</v>
      </c>
      <c r="N81" s="514">
        <f t="shared" si="54"/>
        <v>93.467507825043384</v>
      </c>
      <c r="O81" s="506">
        <v>40.555387074975648</v>
      </c>
      <c r="P81" s="12">
        <v>14635</v>
      </c>
      <c r="Q81" s="514">
        <f t="shared" si="55"/>
        <v>25.393437787378758</v>
      </c>
      <c r="R81" s="110">
        <v>32698</v>
      </c>
      <c r="S81" s="514">
        <f t="shared" si="56"/>
        <v>56.734856766088868</v>
      </c>
      <c r="T81" s="25">
        <v>10300</v>
      </c>
      <c r="U81" s="32">
        <f t="shared" si="57"/>
        <v>17.871705446532367</v>
      </c>
    </row>
    <row r="82" spans="1:33" ht="15" customHeight="1">
      <c r="A82" s="112" t="s">
        <v>36</v>
      </c>
      <c r="B82" s="7">
        <f t="shared" si="51"/>
        <v>130477</v>
      </c>
      <c r="C82" s="481">
        <v>39.485565267932394</v>
      </c>
      <c r="D82" s="369">
        <f t="shared" si="52"/>
        <v>8413</v>
      </c>
      <c r="E82" s="513">
        <f t="shared" si="47"/>
        <v>6.4478797029361488</v>
      </c>
      <c r="F82" s="505">
        <v>32.494505494505418</v>
      </c>
      <c r="G82" s="15">
        <v>4019</v>
      </c>
      <c r="H82" s="351">
        <f t="shared" si="48"/>
        <v>47.771306311660524</v>
      </c>
      <c r="I82" s="15">
        <v>3930</v>
      </c>
      <c r="J82" s="351">
        <f t="shared" si="49"/>
        <v>46.713419707595385</v>
      </c>
      <c r="K82" s="15">
        <v>464</v>
      </c>
      <c r="L82" s="351">
        <f t="shared" si="50"/>
        <v>5.5152739807440865</v>
      </c>
      <c r="M82" s="15">
        <f t="shared" si="53"/>
        <v>122064</v>
      </c>
      <c r="N82" s="513">
        <f t="shared" si="54"/>
        <v>93.552120297063851</v>
      </c>
      <c r="O82" s="505">
        <v>39.969345369506883</v>
      </c>
      <c r="P82" s="15">
        <v>33553</v>
      </c>
      <c r="Q82" s="513">
        <f t="shared" si="55"/>
        <v>27.488039061475948</v>
      </c>
      <c r="R82" s="120">
        <v>67301</v>
      </c>
      <c r="S82" s="513">
        <f t="shared" si="56"/>
        <v>55.135830384060824</v>
      </c>
      <c r="T82" s="30">
        <v>21210</v>
      </c>
      <c r="U82" s="28">
        <f t="shared" si="57"/>
        <v>17.376130554463231</v>
      </c>
    </row>
    <row r="83" spans="1:33" ht="15" customHeight="1">
      <c r="A83" s="113" t="s">
        <v>37</v>
      </c>
      <c r="B83" s="8">
        <f t="shared" si="51"/>
        <v>33813</v>
      </c>
      <c r="C83" s="482">
        <v>40.400528750826297</v>
      </c>
      <c r="D83" s="368">
        <f t="shared" si="52"/>
        <v>1938</v>
      </c>
      <c r="E83" s="514">
        <f t="shared" si="47"/>
        <v>5.7315233785822022</v>
      </c>
      <c r="F83" s="506">
        <v>33.194392523364549</v>
      </c>
      <c r="G83" s="12">
        <v>861</v>
      </c>
      <c r="H83" s="353">
        <f t="shared" si="48"/>
        <v>44.427244582043343</v>
      </c>
      <c r="I83" s="12">
        <v>936</v>
      </c>
      <c r="J83" s="353">
        <f t="shared" si="49"/>
        <v>48.297213622291025</v>
      </c>
      <c r="K83" s="12">
        <v>141</v>
      </c>
      <c r="L83" s="353">
        <f t="shared" si="50"/>
        <v>7.2755417956656343</v>
      </c>
      <c r="M83" s="12">
        <f t="shared" si="53"/>
        <v>31875</v>
      </c>
      <c r="N83" s="514">
        <f t="shared" si="54"/>
        <v>94.26847662141779</v>
      </c>
      <c r="O83" s="506">
        <v>40.872715024954424</v>
      </c>
      <c r="P83" s="12">
        <v>7315</v>
      </c>
      <c r="Q83" s="514">
        <f t="shared" si="55"/>
        <v>22.949019607843137</v>
      </c>
      <c r="R83" s="110">
        <v>18809</v>
      </c>
      <c r="S83" s="514">
        <f t="shared" si="56"/>
        <v>59.008627450980391</v>
      </c>
      <c r="T83" s="25">
        <v>5751</v>
      </c>
      <c r="U83" s="32">
        <f t="shared" si="57"/>
        <v>18.042352941176471</v>
      </c>
    </row>
    <row r="84" spans="1:33" ht="15" customHeight="1">
      <c r="A84" s="112" t="s">
        <v>38</v>
      </c>
      <c r="B84" s="7">
        <f t="shared" si="51"/>
        <v>6927</v>
      </c>
      <c r="C84" s="481">
        <v>38.968479776848049</v>
      </c>
      <c r="D84" s="369">
        <f t="shared" si="52"/>
        <v>387</v>
      </c>
      <c r="E84" s="513">
        <f t="shared" si="47"/>
        <v>5.5868341273278475</v>
      </c>
      <c r="F84" s="505">
        <v>32.866972477064202</v>
      </c>
      <c r="G84" s="15">
        <v>175</v>
      </c>
      <c r="H84" s="351">
        <f t="shared" si="48"/>
        <v>45.219638242894057</v>
      </c>
      <c r="I84" s="15">
        <v>200</v>
      </c>
      <c r="J84" s="351">
        <f t="shared" si="49"/>
        <v>51.679586563307488</v>
      </c>
      <c r="K84" s="15">
        <v>12</v>
      </c>
      <c r="L84" s="351">
        <f t="shared" si="50"/>
        <v>3.1007751937984498</v>
      </c>
      <c r="M84" s="15">
        <f t="shared" si="53"/>
        <v>6540</v>
      </c>
      <c r="N84" s="513">
        <f t="shared" si="54"/>
        <v>94.413165872672153</v>
      </c>
      <c r="O84" s="505">
        <v>39.363528363528346</v>
      </c>
      <c r="P84" s="15">
        <v>1934</v>
      </c>
      <c r="Q84" s="513">
        <f t="shared" si="55"/>
        <v>29.571865443425079</v>
      </c>
      <c r="R84" s="120">
        <v>3539</v>
      </c>
      <c r="S84" s="513">
        <f t="shared" si="56"/>
        <v>54.113149847094796</v>
      </c>
      <c r="T84" s="30">
        <v>1067</v>
      </c>
      <c r="U84" s="28">
        <f t="shared" si="57"/>
        <v>16.314984709480125</v>
      </c>
    </row>
    <row r="85" spans="1:33" ht="15" customHeight="1">
      <c r="A85" s="113" t="s">
        <v>39</v>
      </c>
      <c r="B85" s="8">
        <f t="shared" si="51"/>
        <v>30774</v>
      </c>
      <c r="C85" s="482">
        <v>41.295483606976781</v>
      </c>
      <c r="D85" s="368">
        <f t="shared" si="52"/>
        <v>2396</v>
      </c>
      <c r="E85" s="514">
        <f t="shared" si="47"/>
        <v>7.7857932020536813</v>
      </c>
      <c r="F85" s="506">
        <v>33.214483278853372</v>
      </c>
      <c r="G85" s="12">
        <v>795</v>
      </c>
      <c r="H85" s="353">
        <f t="shared" si="48"/>
        <v>33.180300500834726</v>
      </c>
      <c r="I85" s="12">
        <v>1530</v>
      </c>
      <c r="J85" s="353">
        <f t="shared" si="49"/>
        <v>63.856427378964945</v>
      </c>
      <c r="K85" s="12">
        <v>71</v>
      </c>
      <c r="L85" s="353">
        <f t="shared" si="50"/>
        <v>2.963272120200334</v>
      </c>
      <c r="M85" s="12">
        <f t="shared" si="53"/>
        <v>28378</v>
      </c>
      <c r="N85" s="514">
        <f t="shared" si="54"/>
        <v>92.214206797946318</v>
      </c>
      <c r="O85" s="506">
        <v>42.210448398576638</v>
      </c>
      <c r="P85" s="12">
        <v>4906</v>
      </c>
      <c r="Q85" s="514">
        <f t="shared" si="55"/>
        <v>17.288040031009938</v>
      </c>
      <c r="R85" s="110">
        <v>17621</v>
      </c>
      <c r="S85" s="514">
        <f t="shared" si="56"/>
        <v>62.093875537388122</v>
      </c>
      <c r="T85" s="25">
        <v>5851</v>
      </c>
      <c r="U85" s="32">
        <f t="shared" si="57"/>
        <v>20.618084431601947</v>
      </c>
    </row>
    <row r="86" spans="1:33" ht="15" customHeight="1">
      <c r="A86" s="112" t="s">
        <v>40</v>
      </c>
      <c r="B86" s="7">
        <f t="shared" si="51"/>
        <v>16136</v>
      </c>
      <c r="C86" s="481">
        <v>41.683980232677662</v>
      </c>
      <c r="D86" s="369">
        <f t="shared" si="52"/>
        <v>850</v>
      </c>
      <c r="E86" s="513">
        <f t="shared" si="47"/>
        <v>5.2677243430837875</v>
      </c>
      <c r="F86" s="505">
        <v>30.117687543014441</v>
      </c>
      <c r="G86" s="15">
        <v>354</v>
      </c>
      <c r="H86" s="351">
        <f t="shared" si="48"/>
        <v>41.647058823529406</v>
      </c>
      <c r="I86" s="15">
        <v>467</v>
      </c>
      <c r="J86" s="351">
        <f t="shared" si="49"/>
        <v>54.941176470588239</v>
      </c>
      <c r="K86" s="15">
        <v>29</v>
      </c>
      <c r="L86" s="351">
        <f t="shared" si="50"/>
        <v>3.4117647058823533</v>
      </c>
      <c r="M86" s="15">
        <f t="shared" si="53"/>
        <v>15286</v>
      </c>
      <c r="N86" s="513">
        <f t="shared" si="54"/>
        <v>94.732275656916215</v>
      </c>
      <c r="O86" s="505">
        <v>42.619039670616907</v>
      </c>
      <c r="P86" s="15">
        <v>2927</v>
      </c>
      <c r="Q86" s="513">
        <f t="shared" si="55"/>
        <v>19.148240219808976</v>
      </c>
      <c r="R86" s="120">
        <v>8457</v>
      </c>
      <c r="S86" s="513">
        <f t="shared" si="56"/>
        <v>55.325134109642818</v>
      </c>
      <c r="T86" s="30">
        <v>3902</v>
      </c>
      <c r="U86" s="28">
        <f t="shared" si="57"/>
        <v>25.526625670548214</v>
      </c>
    </row>
    <row r="87" spans="1:33" ht="15" customHeight="1">
      <c r="A87" s="113" t="s">
        <v>41</v>
      </c>
      <c r="B87" s="8">
        <f t="shared" si="51"/>
        <v>22071</v>
      </c>
      <c r="C87" s="482">
        <v>40.670062079216507</v>
      </c>
      <c r="D87" s="368">
        <f t="shared" si="52"/>
        <v>2035</v>
      </c>
      <c r="E87" s="514">
        <f t="shared" si="47"/>
        <v>9.2202437587784871</v>
      </c>
      <c r="F87" s="506">
        <v>34.434627398482881</v>
      </c>
      <c r="G87" s="12">
        <v>802</v>
      </c>
      <c r="H87" s="353">
        <f t="shared" si="48"/>
        <v>39.41031941031941</v>
      </c>
      <c r="I87" s="12">
        <v>1098</v>
      </c>
      <c r="J87" s="353">
        <f t="shared" si="49"/>
        <v>53.955773955773957</v>
      </c>
      <c r="K87" s="12">
        <v>135</v>
      </c>
      <c r="L87" s="353">
        <f t="shared" si="50"/>
        <v>6.6339066339066335</v>
      </c>
      <c r="M87" s="12">
        <f t="shared" si="53"/>
        <v>20036</v>
      </c>
      <c r="N87" s="514">
        <f t="shared" si="54"/>
        <v>90.779756241221506</v>
      </c>
      <c r="O87" s="506">
        <v>41.347307710948456</v>
      </c>
      <c r="P87" s="12">
        <v>4478</v>
      </c>
      <c r="Q87" s="514">
        <f t="shared" si="55"/>
        <v>22.349770413256138</v>
      </c>
      <c r="R87" s="110">
        <v>11821</v>
      </c>
      <c r="S87" s="514">
        <f t="shared" si="56"/>
        <v>58.998802156118991</v>
      </c>
      <c r="T87" s="25">
        <v>3737</v>
      </c>
      <c r="U87" s="32">
        <f t="shared" si="57"/>
        <v>18.651427430624874</v>
      </c>
    </row>
    <row r="88" spans="1:33" ht="15" customHeight="1" thickBot="1">
      <c r="A88" s="114" t="s">
        <v>42</v>
      </c>
      <c r="B88" s="7">
        <v>15895</v>
      </c>
      <c r="C88" s="485">
        <v>41.811619718309913</v>
      </c>
      <c r="D88" s="15" t="s">
        <v>54</v>
      </c>
      <c r="E88" s="305" t="s">
        <v>54</v>
      </c>
      <c r="F88" s="508">
        <v>32.981230448383712</v>
      </c>
      <c r="G88" s="15" t="s">
        <v>54</v>
      </c>
      <c r="H88" s="305" t="s">
        <v>54</v>
      </c>
      <c r="I88" s="15" t="s">
        <v>54</v>
      </c>
      <c r="J88" s="305" t="s">
        <v>54</v>
      </c>
      <c r="K88" s="15" t="s">
        <v>54</v>
      </c>
      <c r="L88" s="370" t="s">
        <v>54</v>
      </c>
      <c r="M88" s="15" t="s">
        <v>54</v>
      </c>
      <c r="N88" s="305" t="s">
        <v>54</v>
      </c>
      <c r="O88" s="508">
        <v>42.378253596520736</v>
      </c>
      <c r="P88" s="15" t="s">
        <v>54</v>
      </c>
      <c r="Q88" s="305" t="s">
        <v>54</v>
      </c>
      <c r="R88" s="15" t="s">
        <v>54</v>
      </c>
      <c r="S88" s="305" t="s">
        <v>54</v>
      </c>
      <c r="T88" s="15" t="s">
        <v>54</v>
      </c>
      <c r="U88" s="29" t="s">
        <v>54</v>
      </c>
    </row>
    <row r="89" spans="1:33" ht="15" customHeight="1">
      <c r="A89" s="115" t="s">
        <v>43</v>
      </c>
      <c r="B89" s="10">
        <f t="shared" si="51"/>
        <v>533201</v>
      </c>
      <c r="C89" s="358">
        <v>39.238970786564849</v>
      </c>
      <c r="D89" s="35">
        <f t="shared" si="52"/>
        <v>34519</v>
      </c>
      <c r="E89" s="515">
        <f t="shared" si="47"/>
        <v>6.4739188411124511</v>
      </c>
      <c r="F89" s="509">
        <v>32.606000102390695</v>
      </c>
      <c r="G89" s="501">
        <v>16386</v>
      </c>
      <c r="H89" s="498">
        <f t="shared" si="48"/>
        <v>47.469509545467716</v>
      </c>
      <c r="I89" s="501">
        <v>16145</v>
      </c>
      <c r="J89" s="498">
        <f t="shared" si="49"/>
        <v>46.771343318172597</v>
      </c>
      <c r="K89" s="501">
        <v>1988</v>
      </c>
      <c r="L89" s="358">
        <f t="shared" si="50"/>
        <v>5.7591471363596858</v>
      </c>
      <c r="M89" s="18">
        <f t="shared" si="53"/>
        <v>498682</v>
      </c>
      <c r="N89" s="515">
        <f t="shared" si="54"/>
        <v>93.52608115888755</v>
      </c>
      <c r="O89" s="509">
        <v>39.740130510127514</v>
      </c>
      <c r="P89" s="501">
        <v>136524</v>
      </c>
      <c r="Q89" s="515">
        <f t="shared" si="55"/>
        <v>27.376965681536529</v>
      </c>
      <c r="R89" s="359">
        <v>278841</v>
      </c>
      <c r="S89" s="515">
        <f t="shared" si="56"/>
        <v>55.915593504477798</v>
      </c>
      <c r="T89" s="37">
        <v>83317</v>
      </c>
      <c r="U89" s="36">
        <f t="shared" si="57"/>
        <v>16.707440813985666</v>
      </c>
    </row>
    <row r="90" spans="1:33" ht="15" customHeight="1">
      <c r="A90" s="116" t="s">
        <v>44</v>
      </c>
      <c r="B90" s="11">
        <f t="shared" si="51"/>
        <v>128347</v>
      </c>
      <c r="C90" s="360">
        <v>41.184404636458872</v>
      </c>
      <c r="D90" s="39">
        <f t="shared" si="52"/>
        <v>10803</v>
      </c>
      <c r="E90" s="516">
        <f t="shared" si="47"/>
        <v>8.4170257193389784</v>
      </c>
      <c r="F90" s="510">
        <v>33.32796182308595</v>
      </c>
      <c r="G90" s="502">
        <v>3657</v>
      </c>
      <c r="H90" s="499">
        <f t="shared" si="48"/>
        <v>33.851707858928073</v>
      </c>
      <c r="I90" s="502">
        <v>6675</v>
      </c>
      <c r="J90" s="499">
        <f t="shared" si="49"/>
        <v>61.78839211330186</v>
      </c>
      <c r="K90" s="502">
        <v>471</v>
      </c>
      <c r="L90" s="360">
        <f t="shared" si="50"/>
        <v>4.3599000277700641</v>
      </c>
      <c r="M90" s="20">
        <f t="shared" si="53"/>
        <v>117544</v>
      </c>
      <c r="N90" s="516">
        <f t="shared" si="54"/>
        <v>91.58297428066102</v>
      </c>
      <c r="O90" s="510">
        <v>42.040856177810333</v>
      </c>
      <c r="P90" s="502">
        <v>21877</v>
      </c>
      <c r="Q90" s="516">
        <f t="shared" si="55"/>
        <v>18.611753896413259</v>
      </c>
      <c r="R90" s="361">
        <v>70116</v>
      </c>
      <c r="S90" s="516">
        <f t="shared" si="56"/>
        <v>59.650854148233854</v>
      </c>
      <c r="T90" s="41">
        <v>25551</v>
      </c>
      <c r="U90" s="40">
        <f t="shared" si="57"/>
        <v>21.737391955352887</v>
      </c>
    </row>
    <row r="91" spans="1:33" ht="15" customHeight="1">
      <c r="A91" s="117" t="s">
        <v>45</v>
      </c>
      <c r="B91" s="118">
        <f t="shared" si="51"/>
        <v>661548</v>
      </c>
      <c r="C91" s="364">
        <v>39.645910390793894</v>
      </c>
      <c r="D91" s="125">
        <f t="shared" si="52"/>
        <v>45322</v>
      </c>
      <c r="E91" s="520">
        <f t="shared" si="47"/>
        <v>6.850901219563811</v>
      </c>
      <c r="F91" s="511">
        <v>32.80102755721618</v>
      </c>
      <c r="G91" s="503">
        <v>20043</v>
      </c>
      <c r="H91" s="500">
        <f t="shared" si="48"/>
        <v>44.223555888972243</v>
      </c>
      <c r="I91" s="503">
        <v>22820</v>
      </c>
      <c r="J91" s="500">
        <f t="shared" si="49"/>
        <v>50.350822999867617</v>
      </c>
      <c r="K91" s="503">
        <v>2459</v>
      </c>
      <c r="L91" s="362">
        <f t="shared" si="50"/>
        <v>5.4256211111601429</v>
      </c>
      <c r="M91" s="122">
        <f t="shared" si="53"/>
        <v>616226</v>
      </c>
      <c r="N91" s="517">
        <f t="shared" si="54"/>
        <v>93.149098780436191</v>
      </c>
      <c r="O91" s="511">
        <v>40.209834319453641</v>
      </c>
      <c r="P91" s="503">
        <v>158401</v>
      </c>
      <c r="Q91" s="517">
        <f t="shared" si="55"/>
        <v>25.705017315075963</v>
      </c>
      <c r="R91" s="365">
        <v>348957</v>
      </c>
      <c r="S91" s="517">
        <f t="shared" si="56"/>
        <v>56.628087747027877</v>
      </c>
      <c r="T91" s="519">
        <v>108868</v>
      </c>
      <c r="U91" s="121">
        <f t="shared" si="57"/>
        <v>17.66689493789616</v>
      </c>
    </row>
    <row r="92" spans="1:33" ht="15" customHeight="1">
      <c r="A92" s="894" t="s">
        <v>259</v>
      </c>
      <c r="B92" s="894"/>
      <c r="C92" s="894"/>
      <c r="D92" s="894"/>
      <c r="E92" s="894"/>
      <c r="F92" s="894"/>
      <c r="G92" s="894"/>
      <c r="H92" s="894"/>
      <c r="I92" s="894"/>
      <c r="J92" s="894"/>
      <c r="K92" s="894"/>
      <c r="L92" s="894"/>
      <c r="M92" s="894"/>
      <c r="N92" s="894"/>
      <c r="O92" s="894"/>
      <c r="P92" s="894"/>
      <c r="Q92" s="894"/>
      <c r="R92" s="894"/>
      <c r="S92" s="894"/>
      <c r="T92" s="894"/>
      <c r="U92" s="894"/>
    </row>
    <row r="93" spans="1:33" ht="15" customHeight="1">
      <c r="A93" s="856" t="s">
        <v>287</v>
      </c>
      <c r="B93" s="856"/>
      <c r="C93" s="856"/>
      <c r="D93" s="856"/>
      <c r="E93" s="856"/>
      <c r="F93" s="856"/>
      <c r="G93" s="856"/>
      <c r="H93" s="856"/>
      <c r="I93" s="856"/>
      <c r="J93" s="856"/>
      <c r="K93" s="856"/>
      <c r="L93" s="856"/>
      <c r="M93" s="856"/>
      <c r="N93" s="856"/>
      <c r="O93" s="856"/>
      <c r="P93" s="856"/>
      <c r="Q93" s="856"/>
      <c r="R93" s="856"/>
      <c r="S93" s="856"/>
      <c r="T93" s="856"/>
      <c r="U93" s="856"/>
    </row>
    <row r="94" spans="1:33" ht="15" customHeight="1">
      <c r="A94" s="882" t="s">
        <v>255</v>
      </c>
      <c r="B94" s="882"/>
      <c r="C94" s="882"/>
      <c r="D94" s="882"/>
      <c r="E94" s="882"/>
      <c r="F94" s="882"/>
      <c r="G94" s="882"/>
      <c r="H94" s="882"/>
      <c r="I94" s="882"/>
      <c r="J94" s="882"/>
      <c r="K94" s="882"/>
      <c r="L94" s="882"/>
      <c r="M94" s="882"/>
      <c r="N94" s="882"/>
      <c r="O94" s="882"/>
      <c r="P94" s="882"/>
      <c r="Q94" s="882"/>
      <c r="R94" s="882"/>
      <c r="S94" s="882"/>
      <c r="T94" s="882"/>
      <c r="U94" s="882"/>
    </row>
    <row r="95" spans="1:33" ht="15" customHeight="1">
      <c r="O95" s="367"/>
    </row>
    <row r="96" spans="1:33" ht="23.5" customHeight="1">
      <c r="A96" s="880">
        <v>2020</v>
      </c>
      <c r="B96" s="880"/>
      <c r="C96" s="880"/>
      <c r="D96" s="880"/>
      <c r="E96" s="880"/>
      <c r="F96" s="880"/>
      <c r="G96" s="880"/>
      <c r="H96" s="880"/>
      <c r="I96" s="880"/>
      <c r="J96" s="880"/>
      <c r="K96" s="880"/>
      <c r="L96" s="880"/>
      <c r="M96" s="880"/>
      <c r="N96" s="880"/>
      <c r="O96" s="880"/>
      <c r="P96" s="880"/>
      <c r="Q96" s="880"/>
      <c r="R96" s="880"/>
      <c r="S96" s="880"/>
      <c r="T96" s="880"/>
      <c r="U96" s="880"/>
      <c r="V96" s="880"/>
      <c r="W96" s="880"/>
      <c r="X96" s="880"/>
      <c r="Y96" s="880"/>
      <c r="Z96" s="880"/>
      <c r="AA96" s="880"/>
      <c r="AB96" s="880"/>
      <c r="AC96" s="880"/>
      <c r="AD96" s="880"/>
      <c r="AE96" s="880"/>
      <c r="AF96" s="880"/>
      <c r="AG96" s="880"/>
    </row>
    <row r="97" spans="1:33" ht="15" customHeight="1">
      <c r="A97" s="343"/>
      <c r="B97" s="343"/>
      <c r="C97" s="344"/>
      <c r="D97" s="343"/>
      <c r="E97" s="343"/>
      <c r="F97" s="344"/>
      <c r="G97" s="343"/>
      <c r="H97" s="343"/>
      <c r="I97" s="343"/>
      <c r="J97" s="343"/>
      <c r="K97" s="343"/>
      <c r="L97" s="343"/>
      <c r="M97" s="343"/>
      <c r="N97" s="343"/>
      <c r="O97" s="343"/>
      <c r="P97" s="343"/>
      <c r="Q97" s="343"/>
      <c r="R97" s="343"/>
      <c r="S97" s="345"/>
      <c r="T97" s="343"/>
      <c r="U97" s="344"/>
      <c r="V97" s="343"/>
      <c r="W97" s="343"/>
      <c r="X97" s="343"/>
      <c r="Y97" s="343"/>
      <c r="Z97" s="343"/>
      <c r="AA97" s="343"/>
      <c r="AB97" s="343"/>
      <c r="AC97" s="343"/>
      <c r="AD97" s="343"/>
      <c r="AE97" s="343"/>
      <c r="AF97" s="343"/>
      <c r="AG97" s="343"/>
    </row>
    <row r="98" spans="1:33" ht="15" customHeight="1">
      <c r="A98" s="893" t="s">
        <v>188</v>
      </c>
      <c r="B98" s="893"/>
      <c r="C98" s="893"/>
      <c r="D98" s="893"/>
      <c r="E98" s="893"/>
      <c r="F98" s="893"/>
      <c r="G98" s="893"/>
      <c r="H98" s="893"/>
      <c r="I98" s="893"/>
      <c r="J98" s="893"/>
      <c r="K98" s="893"/>
      <c r="L98" s="893"/>
      <c r="M98" s="893"/>
      <c r="N98" s="893"/>
      <c r="O98" s="893"/>
      <c r="P98" s="893"/>
      <c r="Q98" s="893"/>
      <c r="R98" s="893"/>
      <c r="S98" s="893"/>
      <c r="T98" s="893"/>
      <c r="U98" s="893"/>
      <c r="V98" s="893"/>
      <c r="W98" s="893"/>
      <c r="X98" s="893"/>
      <c r="Y98" s="893"/>
      <c r="Z98" s="893"/>
      <c r="AA98" s="893"/>
      <c r="AB98" s="893"/>
      <c r="AC98" s="893"/>
      <c r="AD98" s="893"/>
      <c r="AE98" s="893"/>
      <c r="AF98" s="893"/>
      <c r="AG98" s="893"/>
    </row>
    <row r="99" spans="1:33" ht="15" customHeight="1">
      <c r="A99" s="889" t="s">
        <v>47</v>
      </c>
      <c r="B99" s="870" t="s">
        <v>48</v>
      </c>
      <c r="C99" s="884"/>
      <c r="D99" s="868" t="s">
        <v>50</v>
      </c>
      <c r="E99" s="869"/>
      <c r="F99" s="869"/>
      <c r="G99" s="869"/>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85"/>
    </row>
    <row r="100" spans="1:33" ht="15" customHeight="1">
      <c r="A100" s="890"/>
      <c r="B100" s="870"/>
      <c r="C100" s="884"/>
      <c r="D100" s="870" t="s">
        <v>51</v>
      </c>
      <c r="E100" s="892"/>
      <c r="F100" s="892"/>
      <c r="G100" s="892"/>
      <c r="H100" s="892"/>
      <c r="I100" s="892"/>
      <c r="J100" s="892"/>
      <c r="K100" s="892"/>
      <c r="L100" s="892"/>
      <c r="M100" s="892"/>
      <c r="N100" s="892"/>
      <c r="O100" s="892"/>
      <c r="P100" s="892"/>
      <c r="Q100" s="892"/>
      <c r="R100" s="884"/>
      <c r="S100" s="868" t="s">
        <v>52</v>
      </c>
      <c r="T100" s="869"/>
      <c r="U100" s="869"/>
      <c r="V100" s="869"/>
      <c r="W100" s="869"/>
      <c r="X100" s="869"/>
      <c r="Y100" s="869"/>
      <c r="Z100" s="869"/>
      <c r="AA100" s="869"/>
      <c r="AB100" s="869"/>
      <c r="AC100" s="869"/>
      <c r="AD100" s="869"/>
      <c r="AE100" s="869"/>
      <c r="AF100" s="869"/>
      <c r="AG100" s="885"/>
    </row>
    <row r="101" spans="1:33" ht="15" customHeight="1">
      <c r="A101" s="890"/>
      <c r="B101" s="870"/>
      <c r="C101" s="884"/>
      <c r="D101" s="872" t="s">
        <v>49</v>
      </c>
      <c r="E101" s="875" t="s">
        <v>53</v>
      </c>
      <c r="F101" s="877" t="s">
        <v>55</v>
      </c>
      <c r="G101" s="868" t="s">
        <v>50</v>
      </c>
      <c r="H101" s="869"/>
      <c r="I101" s="869"/>
      <c r="J101" s="869"/>
      <c r="K101" s="869"/>
      <c r="L101" s="869"/>
      <c r="M101" s="869"/>
      <c r="N101" s="869"/>
      <c r="O101" s="869"/>
      <c r="P101" s="869"/>
      <c r="Q101" s="869"/>
      <c r="R101" s="871"/>
      <c r="S101" s="872" t="s">
        <v>49</v>
      </c>
      <c r="T101" s="895" t="s">
        <v>53</v>
      </c>
      <c r="U101" s="886" t="s">
        <v>55</v>
      </c>
      <c r="V101" s="868" t="s">
        <v>50</v>
      </c>
      <c r="W101" s="869"/>
      <c r="X101" s="869"/>
      <c r="Y101" s="869"/>
      <c r="Z101" s="869"/>
      <c r="AA101" s="869"/>
      <c r="AB101" s="869"/>
      <c r="AC101" s="869"/>
      <c r="AD101" s="869"/>
      <c r="AE101" s="869"/>
      <c r="AF101" s="869"/>
      <c r="AG101" s="885"/>
    </row>
    <row r="102" spans="1:33" ht="15" customHeight="1">
      <c r="A102" s="890"/>
      <c r="B102" s="870"/>
      <c r="C102" s="884"/>
      <c r="D102" s="873"/>
      <c r="E102" s="875"/>
      <c r="F102" s="878"/>
      <c r="G102" s="870" t="s">
        <v>60</v>
      </c>
      <c r="H102" s="883"/>
      <c r="I102" s="870" t="s">
        <v>61</v>
      </c>
      <c r="J102" s="884"/>
      <c r="K102" s="885" t="s">
        <v>62</v>
      </c>
      <c r="L102" s="883"/>
      <c r="M102" s="870" t="s">
        <v>63</v>
      </c>
      <c r="N102" s="884"/>
      <c r="O102" s="885" t="s">
        <v>64</v>
      </c>
      <c r="P102" s="883"/>
      <c r="Q102" s="870" t="s">
        <v>65</v>
      </c>
      <c r="R102" s="884"/>
      <c r="S102" s="873"/>
      <c r="T102" s="895"/>
      <c r="U102" s="887"/>
      <c r="V102" s="868" t="s">
        <v>60</v>
      </c>
      <c r="W102" s="871"/>
      <c r="X102" s="868" t="s">
        <v>61</v>
      </c>
      <c r="Y102" s="871"/>
      <c r="Z102" s="868" t="s">
        <v>62</v>
      </c>
      <c r="AA102" s="871"/>
      <c r="AB102" s="868" t="s">
        <v>63</v>
      </c>
      <c r="AC102" s="871"/>
      <c r="AD102" s="868" t="s">
        <v>64</v>
      </c>
      <c r="AE102" s="871"/>
      <c r="AF102" s="868" t="s">
        <v>65</v>
      </c>
      <c r="AG102" s="885"/>
    </row>
    <row r="103" spans="1:33" ht="49" customHeight="1" thickBot="1">
      <c r="A103" s="891"/>
      <c r="B103" s="487" t="s">
        <v>49</v>
      </c>
      <c r="C103" s="486" t="s">
        <v>361</v>
      </c>
      <c r="D103" s="874"/>
      <c r="E103" s="876"/>
      <c r="F103" s="879"/>
      <c r="G103" s="395" t="s">
        <v>49</v>
      </c>
      <c r="H103" s="124" t="s">
        <v>53</v>
      </c>
      <c r="I103" s="123" t="s">
        <v>49</v>
      </c>
      <c r="J103" s="412" t="s">
        <v>53</v>
      </c>
      <c r="K103" s="395" t="s">
        <v>49</v>
      </c>
      <c r="L103" s="124" t="s">
        <v>53</v>
      </c>
      <c r="M103" s="123" t="s">
        <v>49</v>
      </c>
      <c r="N103" s="412" t="s">
        <v>53</v>
      </c>
      <c r="O103" s="123" t="s">
        <v>49</v>
      </c>
      <c r="P103" s="412" t="s">
        <v>53</v>
      </c>
      <c r="Q103" s="395" t="s">
        <v>49</v>
      </c>
      <c r="R103" s="124" t="s">
        <v>53</v>
      </c>
      <c r="S103" s="874"/>
      <c r="T103" s="896"/>
      <c r="U103" s="888"/>
      <c r="V103" s="395" t="s">
        <v>49</v>
      </c>
      <c r="W103" s="396" t="s">
        <v>53</v>
      </c>
      <c r="X103" s="395" t="s">
        <v>49</v>
      </c>
      <c r="Y103" s="396" t="s">
        <v>53</v>
      </c>
      <c r="Z103" s="395" t="s">
        <v>49</v>
      </c>
      <c r="AA103" s="124" t="s">
        <v>53</v>
      </c>
      <c r="AB103" s="123" t="s">
        <v>49</v>
      </c>
      <c r="AC103" s="412" t="s">
        <v>53</v>
      </c>
      <c r="AD103" s="123" t="s">
        <v>49</v>
      </c>
      <c r="AE103" s="412" t="s">
        <v>53</v>
      </c>
      <c r="AF103" s="395" t="s">
        <v>49</v>
      </c>
      <c r="AG103" s="415" t="s">
        <v>53</v>
      </c>
    </row>
    <row r="104" spans="1:33" ht="15" customHeight="1">
      <c r="A104" s="111" t="s">
        <v>27</v>
      </c>
      <c r="B104" s="8">
        <v>96434</v>
      </c>
      <c r="C104" s="349">
        <v>39.230686272476312</v>
      </c>
      <c r="D104" s="23">
        <v>5292</v>
      </c>
      <c r="E104" s="512">
        <f t="shared" ref="E104:E122" si="58">D104/B104*100</f>
        <v>5.487691063317917</v>
      </c>
      <c r="F104" s="504">
        <v>30.837112622826837</v>
      </c>
      <c r="G104" s="97">
        <v>1797</v>
      </c>
      <c r="H104" s="348">
        <f t="shared" ref="H104:H122" si="59">G104/$D104*100</f>
        <v>33.956916099773245</v>
      </c>
      <c r="I104" s="97">
        <v>1101</v>
      </c>
      <c r="J104" s="348">
        <f t="shared" ref="J104:J122" si="60">I104/$D104*100</f>
        <v>20.804988662131517</v>
      </c>
      <c r="K104" s="97">
        <v>1386</v>
      </c>
      <c r="L104" s="348">
        <f t="shared" ref="L104:L122" si="61">K104/$D104*100</f>
        <v>26.190476190476193</v>
      </c>
      <c r="M104" s="97">
        <v>546</v>
      </c>
      <c r="N104" s="512">
        <v>33.956916099773245</v>
      </c>
      <c r="O104" s="97">
        <v>352</v>
      </c>
      <c r="P104" s="348">
        <f t="shared" ref="P104:P122" si="62">O104/$D104*100</f>
        <v>6.6515495086923657</v>
      </c>
      <c r="Q104" s="25">
        <v>110</v>
      </c>
      <c r="R104" s="349">
        <f t="shared" ref="R104:R122" si="63">Q104/$D104*100</f>
        <v>2.0786092214663645</v>
      </c>
      <c r="S104" s="26">
        <v>91142</v>
      </c>
      <c r="T104" s="512">
        <f t="shared" ref="T104:T122" si="64">S104/B104*100</f>
        <v>94.512308936682089</v>
      </c>
      <c r="U104" s="504">
        <v>39.718044370323483</v>
      </c>
      <c r="V104" s="97">
        <v>14158</v>
      </c>
      <c r="W104" s="348">
        <f t="shared" ref="W104:W122" si="65">V104/$S104*100</f>
        <v>15.534001887165083</v>
      </c>
      <c r="X104" s="97">
        <v>12091</v>
      </c>
      <c r="Y104" s="348">
        <f t="shared" ref="Y104:Y122" si="66">X104/$S104*100</f>
        <v>13.266112220491102</v>
      </c>
      <c r="Z104" s="97">
        <v>19139</v>
      </c>
      <c r="AA104" s="348">
        <f t="shared" ref="AA104:AA122" si="67">Z104/$S104*100</f>
        <v>20.999100305018541</v>
      </c>
      <c r="AB104" s="97">
        <v>20691</v>
      </c>
      <c r="AC104" s="348">
        <f t="shared" ref="AC104:AC122" si="68">AB104/$S104*100</f>
        <v>22.701937635777139</v>
      </c>
      <c r="AD104" s="97">
        <v>18615</v>
      </c>
      <c r="AE104" s="371">
        <f t="shared" ref="AE104:AE122" si="69">AD104/$S104*100</f>
        <v>20.424173268087163</v>
      </c>
      <c r="AF104" s="58">
        <v>6448</v>
      </c>
      <c r="AG104" s="372">
        <f t="shared" ref="AG104:AG122" si="70">AF104/$S104*100</f>
        <v>7.0746746834609731</v>
      </c>
    </row>
    <row r="105" spans="1:33" ht="15" customHeight="1">
      <c r="A105" s="112" t="s">
        <v>28</v>
      </c>
      <c r="B105" s="7">
        <v>97317</v>
      </c>
      <c r="C105" s="352">
        <v>38.221369339375251</v>
      </c>
      <c r="D105" s="27">
        <v>3908</v>
      </c>
      <c r="E105" s="513">
        <f t="shared" si="58"/>
        <v>4.0157423677260908</v>
      </c>
      <c r="F105" s="505">
        <v>30.484390992835145</v>
      </c>
      <c r="G105" s="15">
        <v>1380</v>
      </c>
      <c r="H105" s="351">
        <f t="shared" si="59"/>
        <v>35.312180143295805</v>
      </c>
      <c r="I105" s="15">
        <v>820</v>
      </c>
      <c r="J105" s="351">
        <f t="shared" si="60"/>
        <v>20.982599795291708</v>
      </c>
      <c r="K105" s="15">
        <v>979</v>
      </c>
      <c r="L105" s="351">
        <f t="shared" si="61"/>
        <v>25.051177072671443</v>
      </c>
      <c r="M105" s="15">
        <v>422</v>
      </c>
      <c r="N105" s="513">
        <v>35.312180143295805</v>
      </c>
      <c r="O105" s="15">
        <v>225</v>
      </c>
      <c r="P105" s="351">
        <f t="shared" si="62"/>
        <v>5.7574206755373591</v>
      </c>
      <c r="Q105" s="30">
        <v>82</v>
      </c>
      <c r="R105" s="352">
        <f t="shared" si="63"/>
        <v>2.0982599795291708</v>
      </c>
      <c r="S105" s="31">
        <v>93409</v>
      </c>
      <c r="T105" s="513">
        <f t="shared" si="64"/>
        <v>95.984257632273909</v>
      </c>
      <c r="U105" s="505">
        <v>38.545065250672472</v>
      </c>
      <c r="V105" s="15">
        <v>16074</v>
      </c>
      <c r="W105" s="351">
        <f t="shared" si="65"/>
        <v>17.208191930113799</v>
      </c>
      <c r="X105" s="15">
        <v>12100</v>
      </c>
      <c r="Y105" s="351">
        <f t="shared" si="66"/>
        <v>12.953783896626664</v>
      </c>
      <c r="Z105" s="15">
        <v>21536</v>
      </c>
      <c r="AA105" s="351">
        <f t="shared" si="67"/>
        <v>23.055594214690235</v>
      </c>
      <c r="AB105" s="15">
        <v>22035</v>
      </c>
      <c r="AC105" s="351">
        <f t="shared" si="68"/>
        <v>23.589803980344506</v>
      </c>
      <c r="AD105" s="15">
        <v>15879</v>
      </c>
      <c r="AE105" s="351">
        <f t="shared" si="69"/>
        <v>16.999432602854114</v>
      </c>
      <c r="AF105" s="15">
        <v>5785</v>
      </c>
      <c r="AG105" s="373">
        <f t="shared" si="70"/>
        <v>6.1931933753706812</v>
      </c>
    </row>
    <row r="106" spans="1:33" ht="15" customHeight="1">
      <c r="A106" s="113" t="s">
        <v>29</v>
      </c>
      <c r="B106" s="8">
        <v>34098</v>
      </c>
      <c r="C106" s="349">
        <v>40.544870666901218</v>
      </c>
      <c r="D106" s="23">
        <v>4044</v>
      </c>
      <c r="E106" s="514">
        <f t="shared" si="58"/>
        <v>11.859933133908147</v>
      </c>
      <c r="F106" s="506">
        <v>35.521018793274081</v>
      </c>
      <c r="G106" s="12">
        <v>598</v>
      </c>
      <c r="H106" s="353">
        <f t="shared" si="59"/>
        <v>14.787339268051433</v>
      </c>
      <c r="I106" s="12">
        <v>608</v>
      </c>
      <c r="J106" s="353">
        <f t="shared" si="60"/>
        <v>15.034619188921861</v>
      </c>
      <c r="K106" s="12">
        <v>1623</v>
      </c>
      <c r="L106" s="353">
        <f t="shared" si="61"/>
        <v>40.133531157270028</v>
      </c>
      <c r="M106" s="12">
        <v>773</v>
      </c>
      <c r="N106" s="514">
        <v>14.787339268051433</v>
      </c>
      <c r="O106" s="12">
        <v>329</v>
      </c>
      <c r="P106" s="353">
        <f t="shared" si="62"/>
        <v>8.1355093966369925</v>
      </c>
      <c r="Q106" s="25">
        <v>113</v>
      </c>
      <c r="R106" s="349">
        <f t="shared" si="63"/>
        <v>2.7942631058358058</v>
      </c>
      <c r="S106" s="34">
        <v>30054</v>
      </c>
      <c r="T106" s="514">
        <f t="shared" si="64"/>
        <v>88.140066866091843</v>
      </c>
      <c r="U106" s="506">
        <v>41.220869102282784</v>
      </c>
      <c r="V106" s="12">
        <v>2740</v>
      </c>
      <c r="W106" s="353">
        <f t="shared" si="65"/>
        <v>9.116922872163439</v>
      </c>
      <c r="X106" s="12">
        <v>3483</v>
      </c>
      <c r="Y106" s="353">
        <f t="shared" si="66"/>
        <v>11.589139548812138</v>
      </c>
      <c r="Z106" s="12">
        <v>8352</v>
      </c>
      <c r="AA106" s="353">
        <f t="shared" si="67"/>
        <v>27.789978039528844</v>
      </c>
      <c r="AB106" s="12">
        <v>6113</v>
      </c>
      <c r="AC106" s="353">
        <f t="shared" si="68"/>
        <v>20.34005456844347</v>
      </c>
      <c r="AD106" s="12">
        <v>7187</v>
      </c>
      <c r="AE106" s="353">
        <f t="shared" si="69"/>
        <v>23.913622146802421</v>
      </c>
      <c r="AF106" s="12">
        <v>2179</v>
      </c>
      <c r="AG106" s="374">
        <f t="shared" si="70"/>
        <v>7.2502828242496831</v>
      </c>
    </row>
    <row r="107" spans="1:33" ht="15" customHeight="1">
      <c r="A107" s="112" t="s">
        <v>30</v>
      </c>
      <c r="B107" s="7">
        <v>18500</v>
      </c>
      <c r="C107" s="352">
        <v>41.93962162162147</v>
      </c>
      <c r="D107" s="27">
        <v>1312</v>
      </c>
      <c r="E107" s="513">
        <f t="shared" si="58"/>
        <v>7.0918918918918923</v>
      </c>
      <c r="F107" s="505">
        <v>34.570884146341442</v>
      </c>
      <c r="G107" s="15">
        <v>216</v>
      </c>
      <c r="H107" s="351">
        <f t="shared" si="59"/>
        <v>16.463414634146343</v>
      </c>
      <c r="I107" s="15">
        <v>210</v>
      </c>
      <c r="J107" s="351">
        <f t="shared" si="60"/>
        <v>16.006097560975611</v>
      </c>
      <c r="K107" s="15">
        <v>511</v>
      </c>
      <c r="L107" s="351">
        <f t="shared" si="61"/>
        <v>38.948170731707314</v>
      </c>
      <c r="M107" s="15">
        <v>265</v>
      </c>
      <c r="N107" s="513">
        <v>16.463414634146343</v>
      </c>
      <c r="O107" s="15">
        <v>96</v>
      </c>
      <c r="P107" s="351">
        <f t="shared" si="62"/>
        <v>7.3170731707317067</v>
      </c>
      <c r="Q107" s="30">
        <v>14</v>
      </c>
      <c r="R107" s="352">
        <f t="shared" si="63"/>
        <v>1.0670731707317074</v>
      </c>
      <c r="S107" s="31">
        <v>17188</v>
      </c>
      <c r="T107" s="513">
        <f t="shared" si="64"/>
        <v>92.908108108108109</v>
      </c>
      <c r="U107" s="505">
        <v>42.502094484523802</v>
      </c>
      <c r="V107" s="15">
        <v>1190</v>
      </c>
      <c r="W107" s="351">
        <f t="shared" si="65"/>
        <v>6.923434954619502</v>
      </c>
      <c r="X107" s="15">
        <v>1682</v>
      </c>
      <c r="Y107" s="351">
        <f t="shared" si="66"/>
        <v>9.7858971375378179</v>
      </c>
      <c r="Z107" s="15">
        <v>4892</v>
      </c>
      <c r="AA107" s="351">
        <f t="shared" si="67"/>
        <v>28.461717477309751</v>
      </c>
      <c r="AB107" s="15">
        <v>3374</v>
      </c>
      <c r="AC107" s="351">
        <f t="shared" si="68"/>
        <v>19.629974400744707</v>
      </c>
      <c r="AD107" s="15">
        <v>4498</v>
      </c>
      <c r="AE107" s="351">
        <f t="shared" si="69"/>
        <v>26.169420525948333</v>
      </c>
      <c r="AF107" s="15">
        <v>1552</v>
      </c>
      <c r="AG107" s="373">
        <f t="shared" si="70"/>
        <v>9.0295555038398874</v>
      </c>
    </row>
    <row r="108" spans="1:33" ht="15" customHeight="1">
      <c r="A108" s="113" t="s">
        <v>31</v>
      </c>
      <c r="B108" s="8">
        <v>5714</v>
      </c>
      <c r="C108" s="349">
        <v>40.167308365418322</v>
      </c>
      <c r="D108" s="23">
        <v>565</v>
      </c>
      <c r="E108" s="514">
        <f t="shared" si="58"/>
        <v>9.8879943997199859</v>
      </c>
      <c r="F108" s="506">
        <v>36.106194690265497</v>
      </c>
      <c r="G108" s="12">
        <v>77</v>
      </c>
      <c r="H108" s="353">
        <f t="shared" si="59"/>
        <v>13.628318584070797</v>
      </c>
      <c r="I108" s="12">
        <v>104</v>
      </c>
      <c r="J108" s="353">
        <f t="shared" si="60"/>
        <v>18.407079646017699</v>
      </c>
      <c r="K108" s="12">
        <v>192</v>
      </c>
      <c r="L108" s="353">
        <f t="shared" si="61"/>
        <v>33.982300884955748</v>
      </c>
      <c r="M108" s="12">
        <v>108</v>
      </c>
      <c r="N108" s="514">
        <v>13.628318584070797</v>
      </c>
      <c r="O108" s="12">
        <v>65</v>
      </c>
      <c r="P108" s="353">
        <f t="shared" si="62"/>
        <v>11.504424778761061</v>
      </c>
      <c r="Q108" s="25">
        <v>19</v>
      </c>
      <c r="R108" s="349">
        <f t="shared" si="63"/>
        <v>3.3628318584070795</v>
      </c>
      <c r="S108" s="34">
        <v>5149</v>
      </c>
      <c r="T108" s="514">
        <f t="shared" si="64"/>
        <v>90.112005600280014</v>
      </c>
      <c r="U108" s="506">
        <v>40.612934550398293</v>
      </c>
      <c r="V108" s="12">
        <v>485</v>
      </c>
      <c r="W108" s="353">
        <f t="shared" si="65"/>
        <v>9.4193047193629837</v>
      </c>
      <c r="X108" s="12">
        <v>733</v>
      </c>
      <c r="Y108" s="353">
        <f t="shared" si="66"/>
        <v>14.235773936686735</v>
      </c>
      <c r="Z108" s="12">
        <v>1330</v>
      </c>
      <c r="AA108" s="353">
        <f t="shared" si="67"/>
        <v>25.830258302583026</v>
      </c>
      <c r="AB108" s="12">
        <v>1112</v>
      </c>
      <c r="AC108" s="353">
        <f t="shared" si="68"/>
        <v>21.596426490580694</v>
      </c>
      <c r="AD108" s="12">
        <v>1067</v>
      </c>
      <c r="AE108" s="353">
        <f t="shared" si="69"/>
        <v>20.722470382598562</v>
      </c>
      <c r="AF108" s="12">
        <v>422</v>
      </c>
      <c r="AG108" s="374">
        <f t="shared" si="70"/>
        <v>8.1957661681879976</v>
      </c>
    </row>
    <row r="109" spans="1:33" ht="15" customHeight="1">
      <c r="A109" s="112" t="s">
        <v>32</v>
      </c>
      <c r="B109" s="7">
        <v>17629</v>
      </c>
      <c r="C109" s="352">
        <v>38.64790969425362</v>
      </c>
      <c r="D109" s="27">
        <v>2238</v>
      </c>
      <c r="E109" s="513">
        <f t="shared" si="58"/>
        <v>12.694991207669181</v>
      </c>
      <c r="F109" s="505">
        <v>34.837354781054515</v>
      </c>
      <c r="G109" s="15">
        <v>394</v>
      </c>
      <c r="H109" s="351">
        <f t="shared" si="59"/>
        <v>17.605004468275247</v>
      </c>
      <c r="I109" s="15">
        <v>451</v>
      </c>
      <c r="J109" s="351">
        <f t="shared" si="60"/>
        <v>20.151921358355672</v>
      </c>
      <c r="K109" s="15">
        <v>729</v>
      </c>
      <c r="L109" s="351">
        <f t="shared" si="61"/>
        <v>32.573726541554961</v>
      </c>
      <c r="M109" s="15">
        <v>367</v>
      </c>
      <c r="N109" s="513">
        <v>17.605004468275247</v>
      </c>
      <c r="O109" s="15">
        <v>236</v>
      </c>
      <c r="P109" s="351">
        <f t="shared" si="62"/>
        <v>10.545129579982127</v>
      </c>
      <c r="Q109" s="30">
        <v>61</v>
      </c>
      <c r="R109" s="352">
        <f t="shared" si="63"/>
        <v>2.7256478999106344</v>
      </c>
      <c r="S109" s="31">
        <v>15391</v>
      </c>
      <c r="T109" s="513">
        <f t="shared" si="64"/>
        <v>87.305008792330824</v>
      </c>
      <c r="U109" s="505">
        <v>39.202001169514432</v>
      </c>
      <c r="V109" s="15">
        <v>1732</v>
      </c>
      <c r="W109" s="351">
        <f t="shared" si="65"/>
        <v>11.253329868104736</v>
      </c>
      <c r="X109" s="15">
        <v>2390</v>
      </c>
      <c r="Y109" s="351">
        <f t="shared" si="66"/>
        <v>15.528555649405495</v>
      </c>
      <c r="Z109" s="15">
        <v>4354</v>
      </c>
      <c r="AA109" s="351">
        <f t="shared" si="67"/>
        <v>28.289259957117796</v>
      </c>
      <c r="AB109" s="15">
        <v>3171</v>
      </c>
      <c r="AC109" s="351">
        <f t="shared" si="68"/>
        <v>20.602949775843022</v>
      </c>
      <c r="AD109" s="15">
        <v>2718</v>
      </c>
      <c r="AE109" s="351">
        <f t="shared" si="69"/>
        <v>17.659671236436878</v>
      </c>
      <c r="AF109" s="15">
        <v>1026</v>
      </c>
      <c r="AG109" s="373">
        <f t="shared" si="70"/>
        <v>6.6662335130920667</v>
      </c>
    </row>
    <row r="110" spans="1:33" ht="15" customHeight="1">
      <c r="A110" s="113" t="s">
        <v>33</v>
      </c>
      <c r="B110" s="8">
        <v>51302</v>
      </c>
      <c r="C110" s="349">
        <v>40.201980429613108</v>
      </c>
      <c r="D110" s="23">
        <v>4015</v>
      </c>
      <c r="E110" s="514">
        <f t="shared" si="58"/>
        <v>7.8262056060192586</v>
      </c>
      <c r="F110" s="506">
        <v>33.700871731008789</v>
      </c>
      <c r="G110" s="12">
        <v>965</v>
      </c>
      <c r="H110" s="353">
        <f t="shared" si="59"/>
        <v>24.034869240348691</v>
      </c>
      <c r="I110" s="12">
        <v>789</v>
      </c>
      <c r="J110" s="353">
        <f t="shared" si="60"/>
        <v>19.651307596513075</v>
      </c>
      <c r="K110" s="12">
        <v>1190</v>
      </c>
      <c r="L110" s="353">
        <f t="shared" si="61"/>
        <v>29.638854296388544</v>
      </c>
      <c r="M110" s="12">
        <v>539</v>
      </c>
      <c r="N110" s="514">
        <v>24.034869240348691</v>
      </c>
      <c r="O110" s="12">
        <v>422</v>
      </c>
      <c r="P110" s="353">
        <f t="shared" si="62"/>
        <v>10.510585305105852</v>
      </c>
      <c r="Q110" s="25">
        <v>110</v>
      </c>
      <c r="R110" s="349">
        <f t="shared" si="63"/>
        <v>2.7397260273972601</v>
      </c>
      <c r="S110" s="34">
        <v>47287</v>
      </c>
      <c r="T110" s="514">
        <f t="shared" si="64"/>
        <v>92.173794393980742</v>
      </c>
      <c r="U110" s="506">
        <v>40.753970435849524</v>
      </c>
      <c r="V110" s="12">
        <v>5855</v>
      </c>
      <c r="W110" s="353">
        <f t="shared" si="65"/>
        <v>12.381838560280839</v>
      </c>
      <c r="X110" s="12">
        <v>5932</v>
      </c>
      <c r="Y110" s="353">
        <f t="shared" si="66"/>
        <v>12.544674011884874</v>
      </c>
      <c r="Z110" s="12">
        <v>10619</v>
      </c>
      <c r="AA110" s="353">
        <f t="shared" si="67"/>
        <v>22.456489098483726</v>
      </c>
      <c r="AB110" s="12">
        <v>10820</v>
      </c>
      <c r="AC110" s="353">
        <f t="shared" si="68"/>
        <v>22.881553069554002</v>
      </c>
      <c r="AD110" s="12">
        <v>10199</v>
      </c>
      <c r="AE110" s="353">
        <f t="shared" si="69"/>
        <v>21.568295726098082</v>
      </c>
      <c r="AF110" s="12">
        <v>3862</v>
      </c>
      <c r="AG110" s="374">
        <f t="shared" si="70"/>
        <v>8.1671495336984794</v>
      </c>
    </row>
    <row r="111" spans="1:33" ht="15" customHeight="1">
      <c r="A111" s="112" t="s">
        <v>34</v>
      </c>
      <c r="B111" s="7">
        <v>11206</v>
      </c>
      <c r="C111" s="352">
        <v>42.364179903623281</v>
      </c>
      <c r="D111" s="27">
        <v>664</v>
      </c>
      <c r="E111" s="513">
        <f t="shared" si="58"/>
        <v>5.9253971086917723</v>
      </c>
      <c r="F111" s="505">
        <v>32.748493975903635</v>
      </c>
      <c r="G111" s="15">
        <v>134</v>
      </c>
      <c r="H111" s="351">
        <f t="shared" si="59"/>
        <v>20.180722891566266</v>
      </c>
      <c r="I111" s="15">
        <v>121</v>
      </c>
      <c r="J111" s="351">
        <f t="shared" si="60"/>
        <v>18.222891566265059</v>
      </c>
      <c r="K111" s="15">
        <v>265</v>
      </c>
      <c r="L111" s="351">
        <f t="shared" si="61"/>
        <v>39.909638554216869</v>
      </c>
      <c r="M111" s="15">
        <v>105</v>
      </c>
      <c r="N111" s="513">
        <v>20.180722891566266</v>
      </c>
      <c r="O111" s="15">
        <v>30</v>
      </c>
      <c r="P111" s="351">
        <f t="shared" si="62"/>
        <v>4.5180722891566267</v>
      </c>
      <c r="Q111" s="30">
        <v>9</v>
      </c>
      <c r="R111" s="352">
        <f t="shared" si="63"/>
        <v>1.3554216867469879</v>
      </c>
      <c r="S111" s="31">
        <v>10542</v>
      </c>
      <c r="T111" s="513">
        <f t="shared" si="64"/>
        <v>94.074602891308217</v>
      </c>
      <c r="U111" s="505">
        <v>42.96983494593055</v>
      </c>
      <c r="V111" s="15">
        <v>875</v>
      </c>
      <c r="W111" s="351">
        <f t="shared" si="65"/>
        <v>8.3001328021248337</v>
      </c>
      <c r="X111" s="15">
        <v>986</v>
      </c>
      <c r="Y111" s="351">
        <f t="shared" si="66"/>
        <v>9.3530639347372428</v>
      </c>
      <c r="Z111" s="15">
        <v>2690</v>
      </c>
      <c r="AA111" s="351">
        <f t="shared" si="67"/>
        <v>25.516979700246633</v>
      </c>
      <c r="AB111" s="15">
        <v>1979</v>
      </c>
      <c r="AC111" s="351">
        <f t="shared" si="68"/>
        <v>18.772528931891483</v>
      </c>
      <c r="AD111" s="15">
        <v>2869</v>
      </c>
      <c r="AE111" s="351">
        <f t="shared" si="69"/>
        <v>27.214949724909882</v>
      </c>
      <c r="AF111" s="15">
        <v>1143</v>
      </c>
      <c r="AG111" s="373">
        <f t="shared" si="70"/>
        <v>10.842344906089926</v>
      </c>
    </row>
    <row r="112" spans="1:33" ht="15" customHeight="1">
      <c r="A112" s="113" t="s">
        <v>35</v>
      </c>
      <c r="B112" s="8">
        <v>58547</v>
      </c>
      <c r="C112" s="349">
        <v>40.236920764514025</v>
      </c>
      <c r="D112" s="23">
        <v>3629</v>
      </c>
      <c r="E112" s="514">
        <f t="shared" si="58"/>
        <v>6.1984388610859646</v>
      </c>
      <c r="F112" s="506">
        <v>33.010471204188498</v>
      </c>
      <c r="G112" s="12">
        <v>916</v>
      </c>
      <c r="H112" s="353">
        <f t="shared" si="59"/>
        <v>25.241113254340036</v>
      </c>
      <c r="I112" s="12">
        <v>744</v>
      </c>
      <c r="J112" s="353">
        <f t="shared" si="60"/>
        <v>20.50151556902728</v>
      </c>
      <c r="K112" s="12">
        <v>1072</v>
      </c>
      <c r="L112" s="353">
        <f t="shared" si="61"/>
        <v>29.539818131716729</v>
      </c>
      <c r="M112" s="12">
        <v>517</v>
      </c>
      <c r="N112" s="514">
        <v>25.241113254340036</v>
      </c>
      <c r="O112" s="12">
        <v>295</v>
      </c>
      <c r="P112" s="353">
        <f t="shared" si="62"/>
        <v>8.1289611463213003</v>
      </c>
      <c r="Q112" s="25">
        <v>85</v>
      </c>
      <c r="R112" s="349">
        <f t="shared" si="63"/>
        <v>2.3422430421603746</v>
      </c>
      <c r="S112" s="34">
        <v>54918</v>
      </c>
      <c r="T112" s="514">
        <f t="shared" si="64"/>
        <v>93.801561138914039</v>
      </c>
      <c r="U112" s="506">
        <v>40.714446993699774</v>
      </c>
      <c r="V112" s="12">
        <v>6617</v>
      </c>
      <c r="W112" s="353">
        <f t="shared" si="65"/>
        <v>12.048872864998724</v>
      </c>
      <c r="X112" s="12">
        <v>7222</v>
      </c>
      <c r="Y112" s="353">
        <f t="shared" si="66"/>
        <v>13.150515313740485</v>
      </c>
      <c r="Z112" s="12">
        <v>12156</v>
      </c>
      <c r="AA112" s="353">
        <f t="shared" si="67"/>
        <v>22.134819184966677</v>
      </c>
      <c r="AB112" s="12">
        <v>12581</v>
      </c>
      <c r="AC112" s="353">
        <f t="shared" si="68"/>
        <v>22.908700244000148</v>
      </c>
      <c r="AD112" s="12">
        <v>12247</v>
      </c>
      <c r="AE112" s="353">
        <f t="shared" si="69"/>
        <v>22.300520776430314</v>
      </c>
      <c r="AF112" s="12">
        <v>4095</v>
      </c>
      <c r="AG112" s="374">
        <f t="shared" si="70"/>
        <v>7.456571615863651</v>
      </c>
    </row>
    <row r="113" spans="1:33" ht="15" customHeight="1">
      <c r="A113" s="112" t="s">
        <v>36</v>
      </c>
      <c r="B113" s="7">
        <v>124265</v>
      </c>
      <c r="C113" s="352">
        <v>40.097147225687138</v>
      </c>
      <c r="D113" s="27">
        <v>7147</v>
      </c>
      <c r="E113" s="513">
        <f t="shared" si="58"/>
        <v>5.7514183398382492</v>
      </c>
      <c r="F113" s="505">
        <v>33.118231425773246</v>
      </c>
      <c r="G113" s="15">
        <v>1604</v>
      </c>
      <c r="H113" s="351">
        <f t="shared" si="59"/>
        <v>22.442983069819505</v>
      </c>
      <c r="I113" s="15">
        <v>1671</v>
      </c>
      <c r="J113" s="351">
        <f t="shared" si="60"/>
        <v>23.380439345179795</v>
      </c>
      <c r="K113" s="15">
        <v>2169</v>
      </c>
      <c r="L113" s="351">
        <f t="shared" si="61"/>
        <v>30.348397929201067</v>
      </c>
      <c r="M113" s="15">
        <v>925</v>
      </c>
      <c r="N113" s="513">
        <v>22.442983069819505</v>
      </c>
      <c r="O113" s="15">
        <v>605</v>
      </c>
      <c r="P113" s="351">
        <f t="shared" si="62"/>
        <v>8.4650902476563594</v>
      </c>
      <c r="Q113" s="30">
        <v>173</v>
      </c>
      <c r="R113" s="352">
        <f t="shared" si="63"/>
        <v>2.420596054288513</v>
      </c>
      <c r="S113" s="31">
        <v>117118</v>
      </c>
      <c r="T113" s="513">
        <f t="shared" si="64"/>
        <v>94.248581660161761</v>
      </c>
      <c r="U113" s="505">
        <v>40.523028057172951</v>
      </c>
      <c r="V113" s="15">
        <v>14808</v>
      </c>
      <c r="W113" s="351">
        <f t="shared" si="65"/>
        <v>12.643658532420293</v>
      </c>
      <c r="X113" s="15">
        <v>15732</v>
      </c>
      <c r="Y113" s="351">
        <f t="shared" si="66"/>
        <v>13.43260643112075</v>
      </c>
      <c r="Z113" s="15">
        <v>25329</v>
      </c>
      <c r="AA113" s="351">
        <f t="shared" si="67"/>
        <v>21.626906197168669</v>
      </c>
      <c r="AB113" s="15">
        <v>27431</v>
      </c>
      <c r="AC113" s="351">
        <f t="shared" si="68"/>
        <v>23.421677282740482</v>
      </c>
      <c r="AD113" s="15">
        <v>24620</v>
      </c>
      <c r="AE113" s="351">
        <f t="shared" si="69"/>
        <v>21.021533837667995</v>
      </c>
      <c r="AF113" s="15">
        <v>9198</v>
      </c>
      <c r="AG113" s="373">
        <f t="shared" si="70"/>
        <v>7.8536177188818108</v>
      </c>
    </row>
    <row r="114" spans="1:33" ht="15" customHeight="1">
      <c r="A114" s="113" t="s">
        <v>37</v>
      </c>
      <c r="B114" s="8">
        <v>32960</v>
      </c>
      <c r="C114" s="349">
        <v>40.709860436893294</v>
      </c>
      <c r="D114" s="23">
        <v>1805</v>
      </c>
      <c r="E114" s="514">
        <f t="shared" si="58"/>
        <v>5.4763349514563107</v>
      </c>
      <c r="F114" s="506">
        <v>33.439889196675928</v>
      </c>
      <c r="G114" s="12">
        <v>459</v>
      </c>
      <c r="H114" s="353">
        <f t="shared" si="59"/>
        <v>25.429362880886426</v>
      </c>
      <c r="I114" s="12">
        <v>341</v>
      </c>
      <c r="J114" s="353">
        <f t="shared" si="60"/>
        <v>18.89196675900277</v>
      </c>
      <c r="K114" s="12">
        <v>544</v>
      </c>
      <c r="L114" s="353">
        <f t="shared" si="61"/>
        <v>30.13850415512465</v>
      </c>
      <c r="M114" s="12">
        <v>236</v>
      </c>
      <c r="N114" s="514">
        <v>25.429362880886426</v>
      </c>
      <c r="O114" s="12">
        <v>155</v>
      </c>
      <c r="P114" s="353">
        <f t="shared" si="62"/>
        <v>8.5872576177285325</v>
      </c>
      <c r="Q114" s="25">
        <v>70</v>
      </c>
      <c r="R114" s="349">
        <f t="shared" si="63"/>
        <v>3.8781163434903045</v>
      </c>
      <c r="S114" s="34">
        <v>31155</v>
      </c>
      <c r="T114" s="514">
        <f t="shared" si="64"/>
        <v>94.523665048543691</v>
      </c>
      <c r="U114" s="506">
        <v>41.131054405392717</v>
      </c>
      <c r="V114" s="12">
        <v>3369</v>
      </c>
      <c r="W114" s="353">
        <f t="shared" si="65"/>
        <v>10.813673567645644</v>
      </c>
      <c r="X114" s="12">
        <v>3704</v>
      </c>
      <c r="Y114" s="353">
        <f t="shared" si="66"/>
        <v>11.888942384849944</v>
      </c>
      <c r="Z114" s="12">
        <v>7059</v>
      </c>
      <c r="AA114" s="353">
        <f t="shared" si="67"/>
        <v>22.657679345209438</v>
      </c>
      <c r="AB114" s="12">
        <v>7843</v>
      </c>
      <c r="AC114" s="353">
        <f t="shared" si="68"/>
        <v>25.17412935323383</v>
      </c>
      <c r="AD114" s="12">
        <v>6812</v>
      </c>
      <c r="AE114" s="353">
        <f t="shared" si="69"/>
        <v>21.864869202375221</v>
      </c>
      <c r="AF114" s="12">
        <v>2368</v>
      </c>
      <c r="AG114" s="374">
        <f t="shared" si="70"/>
        <v>7.6007061466859245</v>
      </c>
    </row>
    <row r="115" spans="1:33" ht="15" customHeight="1">
      <c r="A115" s="112" t="s">
        <v>38</v>
      </c>
      <c r="B115" s="7">
        <v>6708</v>
      </c>
      <c r="C115" s="352">
        <v>39.568276684555705</v>
      </c>
      <c r="D115" s="27">
        <v>339</v>
      </c>
      <c r="E115" s="513">
        <f t="shared" si="58"/>
        <v>5.0536672629695882</v>
      </c>
      <c r="F115" s="505">
        <v>33.070796460177014</v>
      </c>
      <c r="G115" s="15">
        <v>75</v>
      </c>
      <c r="H115" s="351">
        <f t="shared" si="59"/>
        <v>22.123893805309734</v>
      </c>
      <c r="I115" s="15">
        <v>76</v>
      </c>
      <c r="J115" s="351">
        <f t="shared" si="60"/>
        <v>22.418879056047196</v>
      </c>
      <c r="K115" s="15">
        <v>104</v>
      </c>
      <c r="L115" s="351">
        <f t="shared" si="61"/>
        <v>30.678466076696164</v>
      </c>
      <c r="M115" s="15">
        <v>55</v>
      </c>
      <c r="N115" s="513">
        <v>22.123893805309734</v>
      </c>
      <c r="O115" s="15">
        <v>22</v>
      </c>
      <c r="P115" s="351">
        <f t="shared" si="62"/>
        <v>6.4896755162241888</v>
      </c>
      <c r="Q115" s="30">
        <v>7</v>
      </c>
      <c r="R115" s="352">
        <f t="shared" si="63"/>
        <v>2.0648967551622417</v>
      </c>
      <c r="S115" s="31">
        <v>6369</v>
      </c>
      <c r="T115" s="513">
        <f t="shared" si="64"/>
        <v>94.946332737030417</v>
      </c>
      <c r="U115" s="505">
        <v>39.91411524572154</v>
      </c>
      <c r="V115" s="15">
        <v>838</v>
      </c>
      <c r="W115" s="351">
        <f t="shared" si="65"/>
        <v>13.157481551263936</v>
      </c>
      <c r="X115" s="15">
        <v>940</v>
      </c>
      <c r="Y115" s="351">
        <f t="shared" si="66"/>
        <v>14.758988852253102</v>
      </c>
      <c r="Z115" s="15">
        <v>1339</v>
      </c>
      <c r="AA115" s="351">
        <f t="shared" si="67"/>
        <v>21.023708588475429</v>
      </c>
      <c r="AB115" s="15">
        <v>1524</v>
      </c>
      <c r="AC115" s="351">
        <f t="shared" si="68"/>
        <v>23.928403203014604</v>
      </c>
      <c r="AD115" s="15">
        <v>1243</v>
      </c>
      <c r="AE115" s="351">
        <f t="shared" si="69"/>
        <v>19.516407599309154</v>
      </c>
      <c r="AF115" s="15">
        <v>485</v>
      </c>
      <c r="AG115" s="373">
        <f t="shared" si="70"/>
        <v>7.615010205683781</v>
      </c>
    </row>
    <row r="116" spans="1:33" ht="15" customHeight="1">
      <c r="A116" s="113" t="s">
        <v>39</v>
      </c>
      <c r="B116" s="8">
        <v>30191</v>
      </c>
      <c r="C116" s="349">
        <v>41.668377993441624</v>
      </c>
      <c r="D116" s="23">
        <v>2238</v>
      </c>
      <c r="E116" s="514">
        <f t="shared" si="58"/>
        <v>7.4128051406048154</v>
      </c>
      <c r="F116" s="506">
        <v>33.896782841823054</v>
      </c>
      <c r="G116" s="12">
        <v>345</v>
      </c>
      <c r="H116" s="353">
        <f t="shared" si="59"/>
        <v>15.415549597855227</v>
      </c>
      <c r="I116" s="12">
        <v>432</v>
      </c>
      <c r="J116" s="353">
        <f t="shared" si="60"/>
        <v>19.302949061662197</v>
      </c>
      <c r="K116" s="12">
        <v>900</v>
      </c>
      <c r="L116" s="353">
        <f t="shared" si="61"/>
        <v>40.214477211796243</v>
      </c>
      <c r="M116" s="12">
        <v>393</v>
      </c>
      <c r="N116" s="514">
        <v>15.415549597855227</v>
      </c>
      <c r="O116" s="12">
        <v>149</v>
      </c>
      <c r="P116" s="353">
        <f t="shared" si="62"/>
        <v>6.6577301161751565</v>
      </c>
      <c r="Q116" s="25">
        <v>19</v>
      </c>
      <c r="R116" s="349">
        <f t="shared" si="63"/>
        <v>0.84897229669347629</v>
      </c>
      <c r="S116" s="34">
        <v>27953</v>
      </c>
      <c r="T116" s="514">
        <f t="shared" si="64"/>
        <v>92.587194859395183</v>
      </c>
      <c r="U116" s="506">
        <v>42.290594927199109</v>
      </c>
      <c r="V116" s="12">
        <v>2038</v>
      </c>
      <c r="W116" s="353">
        <f t="shared" si="65"/>
        <v>7.2908095732121776</v>
      </c>
      <c r="X116" s="12">
        <v>2966</v>
      </c>
      <c r="Y116" s="353">
        <f t="shared" si="66"/>
        <v>10.610667906843631</v>
      </c>
      <c r="Z116" s="12">
        <v>7697</v>
      </c>
      <c r="AA116" s="353">
        <f t="shared" si="67"/>
        <v>27.535506027975533</v>
      </c>
      <c r="AB116" s="12">
        <v>5602</v>
      </c>
      <c r="AC116" s="353">
        <f t="shared" si="68"/>
        <v>20.040782742460557</v>
      </c>
      <c r="AD116" s="12">
        <v>7115</v>
      </c>
      <c r="AE116" s="353">
        <f t="shared" si="69"/>
        <v>25.453439702357528</v>
      </c>
      <c r="AF116" s="12">
        <v>2535</v>
      </c>
      <c r="AG116" s="374">
        <f t="shared" si="70"/>
        <v>9.0687940471505755</v>
      </c>
    </row>
    <row r="117" spans="1:33" ht="15" customHeight="1">
      <c r="A117" s="112" t="s">
        <v>40</v>
      </c>
      <c r="B117" s="7">
        <v>16111</v>
      </c>
      <c r="C117" s="352">
        <v>42.756563838371235</v>
      </c>
      <c r="D117" s="27">
        <v>775</v>
      </c>
      <c r="E117" s="513">
        <f t="shared" si="58"/>
        <v>4.8103780026069147</v>
      </c>
      <c r="F117" s="505">
        <v>33.028387096774189</v>
      </c>
      <c r="G117" s="15">
        <v>162</v>
      </c>
      <c r="H117" s="351">
        <f t="shared" si="59"/>
        <v>20.903225806451616</v>
      </c>
      <c r="I117" s="15">
        <v>163</v>
      </c>
      <c r="J117" s="351">
        <f t="shared" si="60"/>
        <v>21.032258064516128</v>
      </c>
      <c r="K117" s="15">
        <v>277</v>
      </c>
      <c r="L117" s="351">
        <f t="shared" si="61"/>
        <v>35.741935483870968</v>
      </c>
      <c r="M117" s="15">
        <v>106</v>
      </c>
      <c r="N117" s="513">
        <v>20.903225806451616</v>
      </c>
      <c r="O117" s="15">
        <v>57</v>
      </c>
      <c r="P117" s="351">
        <f t="shared" si="62"/>
        <v>7.354838709677419</v>
      </c>
      <c r="Q117" s="30">
        <v>10</v>
      </c>
      <c r="R117" s="352">
        <f t="shared" si="63"/>
        <v>1.2903225806451613</v>
      </c>
      <c r="S117" s="31">
        <v>15336</v>
      </c>
      <c r="T117" s="513">
        <f t="shared" si="64"/>
        <v>95.189621997393076</v>
      </c>
      <c r="U117" s="505">
        <v>43.248174230568871</v>
      </c>
      <c r="V117" s="15">
        <v>1330</v>
      </c>
      <c r="W117" s="351">
        <f t="shared" si="65"/>
        <v>8.6724047991653617</v>
      </c>
      <c r="X117" s="15">
        <v>1633</v>
      </c>
      <c r="Y117" s="351">
        <f t="shared" si="66"/>
        <v>10.648148148148149</v>
      </c>
      <c r="Z117" s="15">
        <v>3558</v>
      </c>
      <c r="AA117" s="351">
        <f t="shared" si="67"/>
        <v>23.200312989045383</v>
      </c>
      <c r="AB117" s="15">
        <v>2536</v>
      </c>
      <c r="AC117" s="351">
        <f t="shared" si="68"/>
        <v>16.536254564423576</v>
      </c>
      <c r="AD117" s="15">
        <v>4538</v>
      </c>
      <c r="AE117" s="351">
        <f t="shared" si="69"/>
        <v>29.590505998956701</v>
      </c>
      <c r="AF117" s="15">
        <v>1741</v>
      </c>
      <c r="AG117" s="373">
        <f t="shared" si="70"/>
        <v>11.352373500260825</v>
      </c>
    </row>
    <row r="118" spans="1:33" ht="15" customHeight="1">
      <c r="A118" s="113" t="s">
        <v>41</v>
      </c>
      <c r="B118" s="8">
        <v>21039</v>
      </c>
      <c r="C118" s="349">
        <v>41.004658016065591</v>
      </c>
      <c r="D118" s="23">
        <v>1895</v>
      </c>
      <c r="E118" s="514">
        <f t="shared" si="58"/>
        <v>9.0070820856504579</v>
      </c>
      <c r="F118" s="506">
        <v>34.577308707124011</v>
      </c>
      <c r="G118" s="12">
        <v>400</v>
      </c>
      <c r="H118" s="353">
        <f t="shared" si="59"/>
        <v>21.108179419525065</v>
      </c>
      <c r="I118" s="12">
        <v>340</v>
      </c>
      <c r="J118" s="353">
        <f t="shared" si="60"/>
        <v>17.941952506596305</v>
      </c>
      <c r="K118" s="12">
        <v>577</v>
      </c>
      <c r="L118" s="353">
        <f t="shared" si="61"/>
        <v>30.448548812664907</v>
      </c>
      <c r="M118" s="12">
        <v>324</v>
      </c>
      <c r="N118" s="514">
        <v>21.108179419525065</v>
      </c>
      <c r="O118" s="12">
        <v>199</v>
      </c>
      <c r="P118" s="353">
        <f t="shared" si="62"/>
        <v>10.501319261213721</v>
      </c>
      <c r="Q118" s="25">
        <v>55</v>
      </c>
      <c r="R118" s="349">
        <f t="shared" si="63"/>
        <v>2.9023746701846966</v>
      </c>
      <c r="S118" s="34">
        <v>19144</v>
      </c>
      <c r="T118" s="514">
        <f t="shared" si="64"/>
        <v>90.992917914349533</v>
      </c>
      <c r="U118" s="506">
        <v>41.640879648976117</v>
      </c>
      <c r="V118" s="12">
        <v>1787</v>
      </c>
      <c r="W118" s="353">
        <f t="shared" si="65"/>
        <v>9.3345173422482226</v>
      </c>
      <c r="X118" s="12">
        <v>2397</v>
      </c>
      <c r="Y118" s="353">
        <f t="shared" si="66"/>
        <v>12.520894274968658</v>
      </c>
      <c r="Z118" s="12">
        <v>4162</v>
      </c>
      <c r="AA118" s="353">
        <f t="shared" si="67"/>
        <v>21.740493104889261</v>
      </c>
      <c r="AB118" s="12">
        <v>4775</v>
      </c>
      <c r="AC118" s="353">
        <f t="shared" si="68"/>
        <v>24.94254074383619</v>
      </c>
      <c r="AD118" s="12">
        <v>4608</v>
      </c>
      <c r="AE118" s="353">
        <f t="shared" si="69"/>
        <v>24.070204763894694</v>
      </c>
      <c r="AF118" s="12">
        <v>1415</v>
      </c>
      <c r="AG118" s="374">
        <f t="shared" si="70"/>
        <v>7.3913497701629751</v>
      </c>
    </row>
    <row r="119" spans="1:33" ht="15" customHeight="1" thickBot="1">
      <c r="A119" s="114" t="s">
        <v>42</v>
      </c>
      <c r="B119" s="7">
        <v>15609</v>
      </c>
      <c r="C119" s="352">
        <v>42.144660131975392</v>
      </c>
      <c r="D119" s="27">
        <v>884</v>
      </c>
      <c r="E119" s="513">
        <f t="shared" si="58"/>
        <v>5.663399320904607</v>
      </c>
      <c r="F119" s="505">
        <v>32.851809954751118</v>
      </c>
      <c r="G119" s="15">
        <v>143</v>
      </c>
      <c r="H119" s="351">
        <f t="shared" si="59"/>
        <v>16.176470588235293</v>
      </c>
      <c r="I119" s="15">
        <v>198</v>
      </c>
      <c r="J119" s="351">
        <f t="shared" si="60"/>
        <v>22.398190045248871</v>
      </c>
      <c r="K119" s="15">
        <v>377</v>
      </c>
      <c r="L119" s="351">
        <f t="shared" si="61"/>
        <v>42.647058823529413</v>
      </c>
      <c r="M119" s="15">
        <v>113</v>
      </c>
      <c r="N119" s="513">
        <v>16.176470588235293</v>
      </c>
      <c r="O119" s="15">
        <v>43</v>
      </c>
      <c r="P119" s="351">
        <f t="shared" si="62"/>
        <v>4.8642533936651589</v>
      </c>
      <c r="Q119" s="30">
        <v>10</v>
      </c>
      <c r="R119" s="352">
        <f t="shared" si="63"/>
        <v>1.1312217194570136</v>
      </c>
      <c r="S119" s="31">
        <v>14725</v>
      </c>
      <c r="T119" s="513">
        <f t="shared" si="64"/>
        <v>94.336600679095397</v>
      </c>
      <c r="U119" s="505">
        <v>42.702546689303539</v>
      </c>
      <c r="V119" s="15">
        <v>1109</v>
      </c>
      <c r="W119" s="351">
        <f t="shared" si="65"/>
        <v>7.5314091680814945</v>
      </c>
      <c r="X119" s="15">
        <v>1631</v>
      </c>
      <c r="Y119" s="351">
        <f t="shared" si="66"/>
        <v>11.076400679117148</v>
      </c>
      <c r="Z119" s="15">
        <v>3936</v>
      </c>
      <c r="AA119" s="351">
        <f t="shared" si="67"/>
        <v>26.730050933786075</v>
      </c>
      <c r="AB119" s="15">
        <v>2396</v>
      </c>
      <c r="AC119" s="351">
        <f t="shared" si="68"/>
        <v>16.271646859083191</v>
      </c>
      <c r="AD119" s="15">
        <v>4174</v>
      </c>
      <c r="AE119" s="351">
        <f t="shared" si="69"/>
        <v>28.346349745331068</v>
      </c>
      <c r="AF119" s="15">
        <v>1479</v>
      </c>
      <c r="AG119" s="373">
        <f t="shared" si="70"/>
        <v>10.04414261460102</v>
      </c>
    </row>
    <row r="120" spans="1:33" ht="15" customHeight="1">
      <c r="A120" s="115" t="s">
        <v>43</v>
      </c>
      <c r="B120" s="10">
        <v>511915</v>
      </c>
      <c r="C120" s="358">
        <v>39.624515788754692</v>
      </c>
      <c r="D120" s="35">
        <v>30833</v>
      </c>
      <c r="E120" s="515">
        <f t="shared" si="58"/>
        <v>6.0230702362696933</v>
      </c>
      <c r="F120" s="509">
        <v>32.743586417150141</v>
      </c>
      <c r="G120" s="501">
        <v>8067</v>
      </c>
      <c r="H120" s="498">
        <f t="shared" si="59"/>
        <v>26.163526092173971</v>
      </c>
      <c r="I120" s="501">
        <v>6437</v>
      </c>
      <c r="J120" s="498">
        <f t="shared" si="60"/>
        <v>20.876982453864365</v>
      </c>
      <c r="K120" s="501">
        <v>8942</v>
      </c>
      <c r="L120" s="498">
        <f t="shared" si="61"/>
        <v>29.001394609671454</v>
      </c>
      <c r="M120" s="501">
        <v>4039</v>
      </c>
      <c r="N120" s="515">
        <v>26.163526092173971</v>
      </c>
      <c r="O120" s="501">
        <v>2576</v>
      </c>
      <c r="P120" s="498">
        <f t="shared" si="62"/>
        <v>8.3546849155125997</v>
      </c>
      <c r="Q120" s="37">
        <v>772</v>
      </c>
      <c r="R120" s="358">
        <f t="shared" si="63"/>
        <v>2.5038108520092108</v>
      </c>
      <c r="S120" s="38">
        <v>481082</v>
      </c>
      <c r="T120" s="515">
        <f t="shared" si="64"/>
        <v>93.976929763730311</v>
      </c>
      <c r="U120" s="509">
        <v>40.065521054622316</v>
      </c>
      <c r="V120" s="501">
        <v>65723</v>
      </c>
      <c r="W120" s="498">
        <f t="shared" si="65"/>
        <v>13.661496376917032</v>
      </c>
      <c r="X120" s="501">
        <v>63241</v>
      </c>
      <c r="Y120" s="498">
        <f t="shared" si="66"/>
        <v>13.145576014068288</v>
      </c>
      <c r="Z120" s="501">
        <v>107023</v>
      </c>
      <c r="AA120" s="498">
        <f t="shared" si="67"/>
        <v>22.246311439629835</v>
      </c>
      <c r="AB120" s="501">
        <v>111983</v>
      </c>
      <c r="AC120" s="498">
        <f t="shared" si="68"/>
        <v>23.277320706241348</v>
      </c>
      <c r="AD120" s="501">
        <v>98008</v>
      </c>
      <c r="AE120" s="498">
        <f t="shared" si="69"/>
        <v>20.372410524609112</v>
      </c>
      <c r="AF120" s="501">
        <v>35104</v>
      </c>
      <c r="AG120" s="375">
        <f t="shared" si="70"/>
        <v>7.2968849385343866</v>
      </c>
    </row>
    <row r="121" spans="1:33" ht="15" customHeight="1">
      <c r="A121" s="116" t="s">
        <v>44</v>
      </c>
      <c r="B121" s="11">
        <v>125715</v>
      </c>
      <c r="C121" s="360">
        <v>41.664176908085622</v>
      </c>
      <c r="D121" s="39">
        <v>9917</v>
      </c>
      <c r="E121" s="516">
        <f t="shared" si="58"/>
        <v>7.8884779063755319</v>
      </c>
      <c r="F121" s="510">
        <v>34.410406372895032</v>
      </c>
      <c r="G121" s="502">
        <v>1598</v>
      </c>
      <c r="H121" s="499">
        <f t="shared" si="59"/>
        <v>16.113744075829384</v>
      </c>
      <c r="I121" s="502">
        <v>1732</v>
      </c>
      <c r="J121" s="499">
        <f t="shared" si="60"/>
        <v>17.464959161036603</v>
      </c>
      <c r="K121" s="502">
        <v>3953</v>
      </c>
      <c r="L121" s="499">
        <f t="shared" si="61"/>
        <v>39.860845013612987</v>
      </c>
      <c r="M121" s="502">
        <v>1755</v>
      </c>
      <c r="N121" s="516">
        <v>16.113744075829384</v>
      </c>
      <c r="O121" s="502">
        <v>704</v>
      </c>
      <c r="P121" s="499">
        <f t="shared" si="62"/>
        <v>7.0989210446707665</v>
      </c>
      <c r="Q121" s="41">
        <v>175</v>
      </c>
      <c r="R121" s="360">
        <f t="shared" si="63"/>
        <v>1.7646465665019664</v>
      </c>
      <c r="S121" s="42">
        <v>115798</v>
      </c>
      <c r="T121" s="516">
        <f t="shared" si="64"/>
        <v>92.111522093624458</v>
      </c>
      <c r="U121" s="510">
        <v>42.285393530112621</v>
      </c>
      <c r="V121" s="502">
        <v>9282</v>
      </c>
      <c r="W121" s="499">
        <f t="shared" si="65"/>
        <v>8.0156824815627203</v>
      </c>
      <c r="X121" s="502">
        <v>12381</v>
      </c>
      <c r="Y121" s="499">
        <f t="shared" si="66"/>
        <v>10.691894505950017</v>
      </c>
      <c r="Z121" s="502">
        <v>31125</v>
      </c>
      <c r="AA121" s="499">
        <f t="shared" si="67"/>
        <v>26.878702568265428</v>
      </c>
      <c r="AB121" s="502">
        <v>22000</v>
      </c>
      <c r="AC121" s="499">
        <f t="shared" si="68"/>
        <v>18.99860101210729</v>
      </c>
      <c r="AD121" s="502">
        <v>30381</v>
      </c>
      <c r="AE121" s="499">
        <f t="shared" si="69"/>
        <v>26.236204424946891</v>
      </c>
      <c r="AF121" s="502">
        <v>10629</v>
      </c>
      <c r="AG121" s="376">
        <f t="shared" si="70"/>
        <v>9.1789150071676531</v>
      </c>
    </row>
    <row r="122" spans="1:33" ht="15" customHeight="1">
      <c r="A122" s="117" t="s">
        <v>45</v>
      </c>
      <c r="B122" s="118">
        <v>637630</v>
      </c>
      <c r="C122" s="364">
        <v>40.026654956639021</v>
      </c>
      <c r="D122" s="125">
        <v>40750</v>
      </c>
      <c r="E122" s="520">
        <f t="shared" si="58"/>
        <v>6.3908536298480314</v>
      </c>
      <c r="F122" s="511">
        <v>33.149226993864879</v>
      </c>
      <c r="G122" s="503">
        <v>9665</v>
      </c>
      <c r="H122" s="500">
        <f t="shared" si="59"/>
        <v>23.717791411042946</v>
      </c>
      <c r="I122" s="503">
        <v>8169</v>
      </c>
      <c r="J122" s="500">
        <f t="shared" si="60"/>
        <v>20.046625766871166</v>
      </c>
      <c r="K122" s="503">
        <v>12895</v>
      </c>
      <c r="L122" s="500">
        <f t="shared" si="61"/>
        <v>31.644171779141107</v>
      </c>
      <c r="M122" s="503">
        <v>5794</v>
      </c>
      <c r="N122" s="517">
        <v>23.717791411042946</v>
      </c>
      <c r="O122" s="503">
        <v>3280</v>
      </c>
      <c r="P122" s="500">
        <f t="shared" si="62"/>
        <v>8.0490797546012267</v>
      </c>
      <c r="Q122" s="126">
        <v>947</v>
      </c>
      <c r="R122" s="362">
        <f t="shared" si="63"/>
        <v>2.3239263803680981</v>
      </c>
      <c r="S122" s="127">
        <v>596880</v>
      </c>
      <c r="T122" s="520">
        <f t="shared" si="64"/>
        <v>93.609146370151976</v>
      </c>
      <c r="U122" s="511">
        <v>40.496188513603727</v>
      </c>
      <c r="V122" s="503">
        <v>75005</v>
      </c>
      <c r="W122" s="500">
        <f t="shared" si="65"/>
        <v>12.566177456105079</v>
      </c>
      <c r="X122" s="503">
        <v>75622</v>
      </c>
      <c r="Y122" s="500">
        <f t="shared" si="66"/>
        <v>12.669548317919849</v>
      </c>
      <c r="Z122" s="503">
        <v>138148</v>
      </c>
      <c r="AA122" s="500">
        <f t="shared" si="67"/>
        <v>23.14502077469508</v>
      </c>
      <c r="AB122" s="503">
        <v>133983</v>
      </c>
      <c r="AC122" s="500">
        <f t="shared" si="68"/>
        <v>22.447225572979495</v>
      </c>
      <c r="AD122" s="503">
        <v>128389</v>
      </c>
      <c r="AE122" s="500">
        <f t="shared" si="69"/>
        <v>21.510018764240719</v>
      </c>
      <c r="AF122" s="503">
        <v>45733</v>
      </c>
      <c r="AG122" s="121">
        <f t="shared" si="70"/>
        <v>7.662009114059777</v>
      </c>
    </row>
    <row r="123" spans="1:33" ht="15" customHeight="1">
      <c r="A123" s="842" t="s">
        <v>259</v>
      </c>
      <c r="B123" s="842"/>
      <c r="C123" s="842"/>
      <c r="D123" s="842"/>
      <c r="E123" s="842"/>
      <c r="F123" s="842"/>
      <c r="G123" s="842"/>
      <c r="H123" s="842"/>
      <c r="I123" s="842"/>
      <c r="J123" s="842"/>
      <c r="K123" s="842"/>
      <c r="L123" s="842"/>
      <c r="M123" s="842"/>
      <c r="N123" s="842"/>
      <c r="O123" s="842"/>
      <c r="P123" s="842"/>
      <c r="Q123" s="842"/>
      <c r="R123" s="842"/>
      <c r="S123" s="842"/>
      <c r="T123" s="842"/>
      <c r="U123" s="842"/>
      <c r="V123" s="842"/>
      <c r="W123" s="842"/>
      <c r="X123" s="842"/>
      <c r="Y123" s="842"/>
      <c r="Z123" s="842"/>
      <c r="AA123" s="842"/>
      <c r="AB123" s="842"/>
      <c r="AC123" s="842"/>
      <c r="AD123" s="842"/>
      <c r="AE123" s="842"/>
      <c r="AF123" s="842"/>
      <c r="AG123" s="842"/>
    </row>
    <row r="124" spans="1:33" ht="15" customHeight="1">
      <c r="A124" s="882" t="s">
        <v>256</v>
      </c>
      <c r="B124" s="882"/>
      <c r="C124" s="882"/>
      <c r="D124" s="882"/>
      <c r="E124" s="882"/>
      <c r="F124" s="882"/>
      <c r="G124" s="882"/>
      <c r="H124" s="882"/>
      <c r="I124" s="882"/>
      <c r="J124" s="882"/>
      <c r="K124" s="882"/>
      <c r="L124" s="882"/>
      <c r="M124" s="882"/>
      <c r="N124" s="882"/>
      <c r="O124" s="882"/>
      <c r="P124" s="882"/>
      <c r="Q124" s="882"/>
      <c r="R124" s="882"/>
      <c r="S124" s="882"/>
      <c r="T124" s="882"/>
      <c r="U124" s="882"/>
      <c r="V124" s="882"/>
      <c r="W124" s="882"/>
      <c r="X124" s="882"/>
      <c r="Y124" s="882"/>
      <c r="Z124" s="882"/>
      <c r="AA124" s="882"/>
      <c r="AB124" s="882"/>
      <c r="AC124" s="882"/>
      <c r="AD124" s="882"/>
      <c r="AE124" s="882"/>
      <c r="AF124" s="882"/>
      <c r="AG124" s="882"/>
    </row>
    <row r="125" spans="1:33" ht="15" customHeight="1">
      <c r="O125" s="367"/>
    </row>
    <row r="126" spans="1:33" ht="23.5" customHeight="1">
      <c r="A126" s="880">
        <v>2019</v>
      </c>
      <c r="B126" s="880"/>
      <c r="C126" s="880"/>
      <c r="D126" s="880"/>
      <c r="E126" s="880"/>
      <c r="F126" s="880"/>
      <c r="G126" s="880"/>
      <c r="H126" s="880"/>
      <c r="I126" s="880"/>
      <c r="J126" s="880"/>
      <c r="K126" s="880"/>
      <c r="L126" s="880"/>
      <c r="M126" s="880"/>
      <c r="N126" s="880"/>
      <c r="O126" s="880"/>
      <c r="P126" s="880"/>
      <c r="Q126" s="880"/>
      <c r="R126" s="880"/>
      <c r="S126" s="880"/>
      <c r="T126" s="880"/>
      <c r="U126" s="880"/>
      <c r="V126" s="880"/>
      <c r="W126" s="880"/>
      <c r="X126" s="880"/>
      <c r="Y126" s="880"/>
      <c r="Z126" s="880"/>
      <c r="AA126" s="880"/>
      <c r="AB126" s="880"/>
      <c r="AC126" s="880"/>
      <c r="AD126" s="880"/>
      <c r="AE126" s="880"/>
      <c r="AF126" s="880"/>
      <c r="AG126" s="880"/>
    </row>
    <row r="127" spans="1:33" ht="15" customHeight="1">
      <c r="A127" s="343"/>
      <c r="B127" s="343"/>
      <c r="C127" s="344"/>
      <c r="D127" s="343"/>
      <c r="E127" s="343"/>
      <c r="F127" s="344"/>
      <c r="G127" s="343"/>
      <c r="H127" s="343"/>
      <c r="I127" s="343"/>
      <c r="J127" s="343"/>
      <c r="K127" s="343"/>
      <c r="L127" s="343"/>
      <c r="M127" s="343"/>
      <c r="N127" s="343"/>
      <c r="O127" s="343"/>
      <c r="P127" s="343"/>
      <c r="Q127" s="343"/>
      <c r="R127" s="343"/>
      <c r="S127" s="345"/>
      <c r="T127" s="343"/>
      <c r="U127" s="344"/>
    </row>
    <row r="128" spans="1:33" ht="15" customHeight="1">
      <c r="A128" s="893" t="s">
        <v>189</v>
      </c>
      <c r="B128" s="893"/>
      <c r="C128" s="893"/>
      <c r="D128" s="893"/>
      <c r="E128" s="893"/>
      <c r="F128" s="893"/>
      <c r="G128" s="893"/>
      <c r="H128" s="893"/>
      <c r="I128" s="893"/>
      <c r="J128" s="893"/>
      <c r="K128" s="893"/>
      <c r="L128" s="893"/>
      <c r="M128" s="893"/>
      <c r="N128" s="893"/>
      <c r="O128" s="893"/>
      <c r="P128" s="893"/>
      <c r="Q128" s="893"/>
      <c r="R128" s="893"/>
      <c r="S128" s="893"/>
      <c r="T128" s="893"/>
      <c r="U128" s="893"/>
      <c r="V128" s="893"/>
      <c r="W128" s="893"/>
      <c r="X128" s="893"/>
      <c r="Y128" s="893"/>
      <c r="Z128" s="893"/>
      <c r="AA128" s="893"/>
      <c r="AB128" s="893"/>
      <c r="AC128" s="893"/>
      <c r="AD128" s="893"/>
      <c r="AE128" s="893"/>
      <c r="AF128" s="893"/>
      <c r="AG128" s="893"/>
    </row>
    <row r="129" spans="1:33" ht="15" customHeight="1">
      <c r="A129" s="889" t="s">
        <v>47</v>
      </c>
      <c r="B129" s="870" t="s">
        <v>48</v>
      </c>
      <c r="C129" s="884"/>
      <c r="D129" s="868" t="s">
        <v>50</v>
      </c>
      <c r="E129" s="869"/>
      <c r="F129" s="869"/>
      <c r="G129" s="869"/>
      <c r="H129" s="869"/>
      <c r="I129" s="869"/>
      <c r="J129" s="869"/>
      <c r="K129" s="869"/>
      <c r="L129" s="869"/>
      <c r="M129" s="869"/>
      <c r="N129" s="869"/>
      <c r="O129" s="869"/>
      <c r="P129" s="869"/>
      <c r="Q129" s="869"/>
      <c r="R129" s="869"/>
      <c r="S129" s="869"/>
      <c r="T129" s="869"/>
      <c r="U129" s="869"/>
      <c r="V129" s="869"/>
      <c r="W129" s="869"/>
      <c r="X129" s="869"/>
      <c r="Y129" s="869"/>
      <c r="Z129" s="869"/>
      <c r="AA129" s="869"/>
      <c r="AB129" s="869"/>
      <c r="AC129" s="869"/>
      <c r="AD129" s="869"/>
      <c r="AE129" s="869"/>
      <c r="AF129" s="869"/>
      <c r="AG129" s="885"/>
    </row>
    <row r="130" spans="1:33" ht="15" customHeight="1">
      <c r="A130" s="890"/>
      <c r="B130" s="870"/>
      <c r="C130" s="884"/>
      <c r="D130" s="870" t="s">
        <v>51</v>
      </c>
      <c r="E130" s="892"/>
      <c r="F130" s="892"/>
      <c r="G130" s="892"/>
      <c r="H130" s="892"/>
      <c r="I130" s="892"/>
      <c r="J130" s="892"/>
      <c r="K130" s="892"/>
      <c r="L130" s="892"/>
      <c r="M130" s="892"/>
      <c r="N130" s="892"/>
      <c r="O130" s="892"/>
      <c r="P130" s="892"/>
      <c r="Q130" s="892"/>
      <c r="R130" s="884"/>
      <c r="S130" s="868" t="s">
        <v>52</v>
      </c>
      <c r="T130" s="869"/>
      <c r="U130" s="869"/>
      <c r="V130" s="869"/>
      <c r="W130" s="869"/>
      <c r="X130" s="869"/>
      <c r="Y130" s="869"/>
      <c r="Z130" s="869"/>
      <c r="AA130" s="869"/>
      <c r="AB130" s="869"/>
      <c r="AC130" s="869"/>
      <c r="AD130" s="869"/>
      <c r="AE130" s="869"/>
      <c r="AF130" s="869"/>
      <c r="AG130" s="885"/>
    </row>
    <row r="131" spans="1:33" ht="15" customHeight="1">
      <c r="A131" s="890"/>
      <c r="B131" s="870"/>
      <c r="C131" s="884"/>
      <c r="D131" s="872" t="s">
        <v>49</v>
      </c>
      <c r="E131" s="875" t="s">
        <v>53</v>
      </c>
      <c r="F131" s="877" t="s">
        <v>55</v>
      </c>
      <c r="G131" s="868" t="s">
        <v>50</v>
      </c>
      <c r="H131" s="869"/>
      <c r="I131" s="869"/>
      <c r="J131" s="869"/>
      <c r="K131" s="869"/>
      <c r="L131" s="869"/>
      <c r="M131" s="869"/>
      <c r="N131" s="869"/>
      <c r="O131" s="869"/>
      <c r="P131" s="869"/>
      <c r="Q131" s="869"/>
      <c r="R131" s="871"/>
      <c r="S131" s="872" t="s">
        <v>49</v>
      </c>
      <c r="T131" s="875" t="s">
        <v>53</v>
      </c>
      <c r="U131" s="877" t="s">
        <v>55</v>
      </c>
      <c r="V131" s="868" t="s">
        <v>50</v>
      </c>
      <c r="W131" s="869"/>
      <c r="X131" s="869"/>
      <c r="Y131" s="869"/>
      <c r="Z131" s="869"/>
      <c r="AA131" s="869"/>
      <c r="AB131" s="869"/>
      <c r="AC131" s="869"/>
      <c r="AD131" s="869"/>
      <c r="AE131" s="869"/>
      <c r="AF131" s="869"/>
      <c r="AG131" s="885"/>
    </row>
    <row r="132" spans="1:33" ht="15" customHeight="1">
      <c r="A132" s="890"/>
      <c r="B132" s="870"/>
      <c r="C132" s="884"/>
      <c r="D132" s="873"/>
      <c r="E132" s="875"/>
      <c r="F132" s="878"/>
      <c r="G132" s="870" t="s">
        <v>60</v>
      </c>
      <c r="H132" s="883"/>
      <c r="I132" s="870" t="s">
        <v>61</v>
      </c>
      <c r="J132" s="884"/>
      <c r="K132" s="885" t="s">
        <v>62</v>
      </c>
      <c r="L132" s="883"/>
      <c r="M132" s="870" t="s">
        <v>63</v>
      </c>
      <c r="N132" s="884"/>
      <c r="O132" s="885" t="s">
        <v>64</v>
      </c>
      <c r="P132" s="883"/>
      <c r="Q132" s="870" t="s">
        <v>65</v>
      </c>
      <c r="R132" s="884"/>
      <c r="S132" s="873"/>
      <c r="T132" s="875"/>
      <c r="U132" s="878"/>
      <c r="V132" s="868" t="s">
        <v>60</v>
      </c>
      <c r="W132" s="871"/>
      <c r="X132" s="868" t="s">
        <v>61</v>
      </c>
      <c r="Y132" s="871"/>
      <c r="Z132" s="868" t="s">
        <v>62</v>
      </c>
      <c r="AA132" s="871"/>
      <c r="AB132" s="868" t="s">
        <v>63</v>
      </c>
      <c r="AC132" s="871"/>
      <c r="AD132" s="868" t="s">
        <v>64</v>
      </c>
      <c r="AE132" s="871"/>
      <c r="AF132" s="868" t="s">
        <v>65</v>
      </c>
      <c r="AG132" s="885"/>
    </row>
    <row r="133" spans="1:33" ht="46" customHeight="1" thickBot="1">
      <c r="A133" s="891"/>
      <c r="B133" s="123" t="s">
        <v>49</v>
      </c>
      <c r="C133" s="488" t="s">
        <v>361</v>
      </c>
      <c r="D133" s="874"/>
      <c r="E133" s="876"/>
      <c r="F133" s="879"/>
      <c r="G133" s="395" t="s">
        <v>49</v>
      </c>
      <c r="H133" s="124" t="s">
        <v>53</v>
      </c>
      <c r="I133" s="123" t="s">
        <v>49</v>
      </c>
      <c r="J133" s="412" t="s">
        <v>53</v>
      </c>
      <c r="K133" s="395" t="s">
        <v>49</v>
      </c>
      <c r="L133" s="124" t="s">
        <v>53</v>
      </c>
      <c r="M133" s="123" t="s">
        <v>49</v>
      </c>
      <c r="N133" s="412" t="s">
        <v>53</v>
      </c>
      <c r="O133" s="123" t="s">
        <v>49</v>
      </c>
      <c r="P133" s="412" t="s">
        <v>53</v>
      </c>
      <c r="Q133" s="395" t="s">
        <v>49</v>
      </c>
      <c r="R133" s="124" t="s">
        <v>53</v>
      </c>
      <c r="S133" s="874"/>
      <c r="T133" s="876"/>
      <c r="U133" s="879"/>
      <c r="V133" s="395" t="s">
        <v>49</v>
      </c>
      <c r="W133" s="396" t="s">
        <v>53</v>
      </c>
      <c r="X133" s="395" t="s">
        <v>49</v>
      </c>
      <c r="Y133" s="396" t="s">
        <v>53</v>
      </c>
      <c r="Z133" s="395" t="s">
        <v>49</v>
      </c>
      <c r="AA133" s="124" t="s">
        <v>53</v>
      </c>
      <c r="AB133" s="123" t="s">
        <v>49</v>
      </c>
      <c r="AC133" s="412" t="s">
        <v>53</v>
      </c>
      <c r="AD133" s="123" t="s">
        <v>49</v>
      </c>
      <c r="AE133" s="412" t="s">
        <v>53</v>
      </c>
      <c r="AF133" s="395" t="s">
        <v>49</v>
      </c>
      <c r="AG133" s="415" t="s">
        <v>53</v>
      </c>
    </row>
    <row r="134" spans="1:33" ht="15" customHeight="1">
      <c r="A134" s="111" t="s">
        <v>27</v>
      </c>
      <c r="B134" s="6">
        <f t="shared" ref="B134:B152" si="71">SUM(D134,S134)</f>
        <v>92336</v>
      </c>
      <c r="C134" s="349">
        <v>39.224852711834423</v>
      </c>
      <c r="D134" s="23">
        <v>4780</v>
      </c>
      <c r="E134" s="512">
        <f t="shared" ref="E134:E152" si="72">D134/$B134*100</f>
        <v>5.1767457979552933</v>
      </c>
      <c r="F134" s="504">
        <v>30.593305439330535</v>
      </c>
      <c r="G134" s="521">
        <v>1679</v>
      </c>
      <c r="H134" s="348">
        <f t="shared" ref="H134:H152" si="73">G134/$D134*100</f>
        <v>35.1255230125523</v>
      </c>
      <c r="I134" s="97">
        <v>1001</v>
      </c>
      <c r="J134" s="353">
        <f t="shared" ref="J134:J152" si="74">I134/$D134*100</f>
        <v>20.94142259414226</v>
      </c>
      <c r="K134" s="97">
        <v>1209</v>
      </c>
      <c r="L134" s="353">
        <f t="shared" ref="L134:L152" si="75">K134/$D134*100</f>
        <v>25.292887029288703</v>
      </c>
      <c r="M134" s="97">
        <v>493</v>
      </c>
      <c r="N134" s="512">
        <f t="shared" ref="N134:N152" si="76">M134/$D134*100</f>
        <v>10.313807531380753</v>
      </c>
      <c r="O134" s="97">
        <v>306</v>
      </c>
      <c r="P134" s="348">
        <f t="shared" ref="P134:P152" si="77">O134/$D134*100</f>
        <v>6.4016736401673642</v>
      </c>
      <c r="Q134" s="25">
        <v>92</v>
      </c>
      <c r="R134" s="349">
        <f t="shared" ref="R134:R140" si="78">Q134/$D134*100</f>
        <v>1.9246861924686192</v>
      </c>
      <c r="S134" s="26">
        <v>87556</v>
      </c>
      <c r="T134" s="512">
        <f t="shared" ref="T134:T152" si="79">S134/$B134*100</f>
        <v>94.823254202044708</v>
      </c>
      <c r="U134" s="504">
        <v>39.696080222942712</v>
      </c>
      <c r="V134" s="97">
        <v>13485</v>
      </c>
      <c r="W134" s="348">
        <f t="shared" ref="W134:W152" si="80">V134/$S134*100</f>
        <v>15.40157156562657</v>
      </c>
      <c r="X134" s="97">
        <v>11517</v>
      </c>
      <c r="Y134" s="348">
        <f t="shared" ref="Y134:Y152" si="81">X134/$S134*100</f>
        <v>13.153867239252593</v>
      </c>
      <c r="Z134" s="97">
        <v>18582</v>
      </c>
      <c r="AA134" s="348">
        <f t="shared" ref="AA134:AA152" si="82">Z134/$S134*100</f>
        <v>21.222988715793321</v>
      </c>
      <c r="AB134" s="97">
        <v>19933</v>
      </c>
      <c r="AC134" s="348">
        <f t="shared" ref="AC134:AC152" si="83">AB134/$S134*100</f>
        <v>22.766001187811231</v>
      </c>
      <c r="AD134" s="97">
        <v>18238</v>
      </c>
      <c r="AE134" s="348">
        <f t="shared" ref="AE134:AE152" si="84">AD134/$S134*100</f>
        <v>20.830097309150716</v>
      </c>
      <c r="AF134" s="97">
        <v>5801</v>
      </c>
      <c r="AG134" s="372">
        <f t="shared" ref="AG134:AG140" si="85">AF134/$S134*100</f>
        <v>6.6254739823655724</v>
      </c>
    </row>
    <row r="135" spans="1:33" ht="15" customHeight="1">
      <c r="A135" s="112" t="s">
        <v>28</v>
      </c>
      <c r="B135" s="7">
        <f t="shared" si="71"/>
        <v>91903</v>
      </c>
      <c r="C135" s="352">
        <v>38.246640479636</v>
      </c>
      <c r="D135" s="27">
        <v>3391</v>
      </c>
      <c r="E135" s="513">
        <f t="shared" si="72"/>
        <v>3.6897598554998203</v>
      </c>
      <c r="F135" s="505">
        <v>30.736360955470435</v>
      </c>
      <c r="G135" s="522">
        <v>1178</v>
      </c>
      <c r="H135" s="351">
        <f t="shared" si="73"/>
        <v>34.739015039811264</v>
      </c>
      <c r="I135" s="15">
        <v>718</v>
      </c>
      <c r="J135" s="351">
        <f t="shared" si="74"/>
        <v>21.173695075199056</v>
      </c>
      <c r="K135" s="15">
        <v>853</v>
      </c>
      <c r="L135" s="351">
        <f t="shared" si="75"/>
        <v>25.154821586552639</v>
      </c>
      <c r="M135" s="15">
        <v>351</v>
      </c>
      <c r="N135" s="513">
        <f t="shared" si="76"/>
        <v>10.350928929519315</v>
      </c>
      <c r="O135" s="15">
        <v>220</v>
      </c>
      <c r="P135" s="351">
        <f t="shared" si="77"/>
        <v>6.4877617222058381</v>
      </c>
      <c r="Q135" s="30">
        <v>71</v>
      </c>
      <c r="R135" s="352">
        <f t="shared" si="78"/>
        <v>2.0937776467118847</v>
      </c>
      <c r="S135" s="31">
        <v>88512</v>
      </c>
      <c r="T135" s="513">
        <f t="shared" si="79"/>
        <v>96.310240144500185</v>
      </c>
      <c r="U135" s="505">
        <v>38.534368221257964</v>
      </c>
      <c r="V135" s="15">
        <v>15133</v>
      </c>
      <c r="W135" s="351">
        <f t="shared" si="80"/>
        <v>17.097116775126537</v>
      </c>
      <c r="X135" s="15">
        <v>11616</v>
      </c>
      <c r="Y135" s="351">
        <f t="shared" si="81"/>
        <v>13.123644251626898</v>
      </c>
      <c r="Z135" s="15">
        <v>20546</v>
      </c>
      <c r="AA135" s="351">
        <f t="shared" si="82"/>
        <v>23.212671728127258</v>
      </c>
      <c r="AB135" s="15">
        <v>20491</v>
      </c>
      <c r="AC135" s="351">
        <f t="shared" si="83"/>
        <v>23.150533261026755</v>
      </c>
      <c r="AD135" s="15">
        <v>15418</v>
      </c>
      <c r="AE135" s="351">
        <f t="shared" si="84"/>
        <v>17.419107013738248</v>
      </c>
      <c r="AF135" s="15">
        <v>5308</v>
      </c>
      <c r="AG135" s="373">
        <f t="shared" si="85"/>
        <v>5.996926970354302</v>
      </c>
    </row>
    <row r="136" spans="1:33" ht="15" customHeight="1">
      <c r="A136" s="113" t="s">
        <v>29</v>
      </c>
      <c r="B136" s="8">
        <f t="shared" si="71"/>
        <v>32558</v>
      </c>
      <c r="C136" s="349">
        <v>40.634099146138752</v>
      </c>
      <c r="D136" s="23">
        <v>3722</v>
      </c>
      <c r="E136" s="514">
        <f t="shared" si="72"/>
        <v>11.431906136740585</v>
      </c>
      <c r="F136" s="506">
        <v>35.397904352498621</v>
      </c>
      <c r="G136" s="523">
        <v>514</v>
      </c>
      <c r="H136" s="353">
        <f t="shared" si="73"/>
        <v>13.809779688339601</v>
      </c>
      <c r="I136" s="12">
        <v>652</v>
      </c>
      <c r="J136" s="353">
        <f t="shared" si="74"/>
        <v>17.517463729177862</v>
      </c>
      <c r="K136" s="12">
        <v>1465</v>
      </c>
      <c r="L136" s="353">
        <f t="shared" si="75"/>
        <v>39.360558839333692</v>
      </c>
      <c r="M136" s="12">
        <v>675</v>
      </c>
      <c r="N136" s="514">
        <f t="shared" si="76"/>
        <v>18.135411069317573</v>
      </c>
      <c r="O136" s="12">
        <v>315</v>
      </c>
      <c r="P136" s="353">
        <f t="shared" si="77"/>
        <v>8.4631918323482012</v>
      </c>
      <c r="Q136" s="25">
        <v>101</v>
      </c>
      <c r="R136" s="349">
        <f t="shared" si="78"/>
        <v>2.7135948414830735</v>
      </c>
      <c r="S136" s="34">
        <v>28836</v>
      </c>
      <c r="T136" s="514">
        <f t="shared" si="79"/>
        <v>88.568093863259406</v>
      </c>
      <c r="U136" s="506">
        <v>41.309959772506524</v>
      </c>
      <c r="V136" s="12">
        <v>2393</v>
      </c>
      <c r="W136" s="353">
        <f t="shared" si="80"/>
        <v>8.2986544597031493</v>
      </c>
      <c r="X136" s="12">
        <v>3604</v>
      </c>
      <c r="Y136" s="353">
        <f t="shared" si="81"/>
        <v>12.49826605631849</v>
      </c>
      <c r="Z136" s="12">
        <v>7865</v>
      </c>
      <c r="AA136" s="353">
        <f t="shared" si="82"/>
        <v>27.274934110140101</v>
      </c>
      <c r="AB136" s="12">
        <v>5982</v>
      </c>
      <c r="AC136" s="353">
        <f t="shared" si="83"/>
        <v>20.744902205576363</v>
      </c>
      <c r="AD136" s="12">
        <v>6950</v>
      </c>
      <c r="AE136" s="353">
        <f t="shared" si="84"/>
        <v>24.101817172978222</v>
      </c>
      <c r="AF136" s="12">
        <v>2042</v>
      </c>
      <c r="AG136" s="374">
        <f t="shared" si="85"/>
        <v>7.0814259952836727</v>
      </c>
    </row>
    <row r="137" spans="1:33" ht="15" customHeight="1">
      <c r="A137" s="112" t="s">
        <v>30</v>
      </c>
      <c r="B137" s="7">
        <f t="shared" si="71"/>
        <v>17494</v>
      </c>
      <c r="C137" s="352">
        <v>42.290842574596894</v>
      </c>
      <c r="D137" s="27">
        <v>1104</v>
      </c>
      <c r="E137" s="513">
        <f t="shared" si="72"/>
        <v>6.3107351091802908</v>
      </c>
      <c r="F137" s="505">
        <v>34.359601449275345</v>
      </c>
      <c r="G137" s="522">
        <v>172</v>
      </c>
      <c r="H137" s="351">
        <f t="shared" si="73"/>
        <v>15.579710144927535</v>
      </c>
      <c r="I137" s="15">
        <v>191</v>
      </c>
      <c r="J137" s="351">
        <f t="shared" si="74"/>
        <v>17.30072463768116</v>
      </c>
      <c r="K137" s="15">
        <v>444</v>
      </c>
      <c r="L137" s="351">
        <f t="shared" si="75"/>
        <v>40.217391304347828</v>
      </c>
      <c r="M137" s="15">
        <v>204</v>
      </c>
      <c r="N137" s="513">
        <f t="shared" si="76"/>
        <v>18.478260869565215</v>
      </c>
      <c r="O137" s="15">
        <v>81</v>
      </c>
      <c r="P137" s="351">
        <f t="shared" si="77"/>
        <v>7.3369565217391308</v>
      </c>
      <c r="Q137" s="30">
        <v>12</v>
      </c>
      <c r="R137" s="352">
        <f t="shared" si="78"/>
        <v>1.0869565217391304</v>
      </c>
      <c r="S137" s="31">
        <v>16390</v>
      </c>
      <c r="T137" s="513">
        <f t="shared" si="79"/>
        <v>93.689264890819715</v>
      </c>
      <c r="U137" s="505">
        <v>42.825076266016026</v>
      </c>
      <c r="V137" s="15">
        <v>1030</v>
      </c>
      <c r="W137" s="351">
        <f t="shared" si="80"/>
        <v>6.2843197071384989</v>
      </c>
      <c r="X137" s="15">
        <v>1809</v>
      </c>
      <c r="Y137" s="351">
        <f t="shared" si="81"/>
        <v>11.037217815741306</v>
      </c>
      <c r="Z137" s="15">
        <v>4310</v>
      </c>
      <c r="AA137" s="351">
        <f t="shared" si="82"/>
        <v>26.296522269676633</v>
      </c>
      <c r="AB137" s="15">
        <v>3302</v>
      </c>
      <c r="AC137" s="351">
        <f t="shared" si="83"/>
        <v>20.146430750457597</v>
      </c>
      <c r="AD137" s="15">
        <v>4423</v>
      </c>
      <c r="AE137" s="351">
        <f t="shared" si="84"/>
        <v>26.985967053081144</v>
      </c>
      <c r="AF137" s="15">
        <v>1516</v>
      </c>
      <c r="AG137" s="373">
        <f t="shared" si="85"/>
        <v>9.2495424039048206</v>
      </c>
    </row>
    <row r="138" spans="1:33" ht="15" customHeight="1">
      <c r="A138" s="113" t="s">
        <v>31</v>
      </c>
      <c r="B138" s="8">
        <f t="shared" si="71"/>
        <v>5314</v>
      </c>
      <c r="C138" s="349">
        <v>40.371471584493854</v>
      </c>
      <c r="D138" s="23">
        <v>531</v>
      </c>
      <c r="E138" s="514">
        <f t="shared" si="72"/>
        <v>9.9924727135867517</v>
      </c>
      <c r="F138" s="506">
        <v>35.734463276836138</v>
      </c>
      <c r="G138" s="523">
        <v>82</v>
      </c>
      <c r="H138" s="353">
        <f t="shared" si="73"/>
        <v>15.442561205273069</v>
      </c>
      <c r="I138" s="12">
        <v>99</v>
      </c>
      <c r="J138" s="353">
        <f t="shared" si="74"/>
        <v>18.64406779661017</v>
      </c>
      <c r="K138" s="12">
        <v>180</v>
      </c>
      <c r="L138" s="353">
        <f t="shared" si="75"/>
        <v>33.898305084745758</v>
      </c>
      <c r="M138" s="12">
        <v>94</v>
      </c>
      <c r="N138" s="514">
        <f t="shared" si="76"/>
        <v>17.702448210922785</v>
      </c>
      <c r="O138" s="12">
        <v>61</v>
      </c>
      <c r="P138" s="353">
        <f t="shared" si="77"/>
        <v>11.487758945386064</v>
      </c>
      <c r="Q138" s="25">
        <v>15</v>
      </c>
      <c r="R138" s="349">
        <f t="shared" si="78"/>
        <v>2.8248587570621471</v>
      </c>
      <c r="S138" s="34">
        <v>4783</v>
      </c>
      <c r="T138" s="514">
        <f t="shared" si="79"/>
        <v>90.00752728641325</v>
      </c>
      <c r="U138" s="506">
        <v>40.886263851139411</v>
      </c>
      <c r="V138" s="12">
        <v>416</v>
      </c>
      <c r="W138" s="353">
        <f t="shared" si="80"/>
        <v>8.6974702069830663</v>
      </c>
      <c r="X138" s="12">
        <v>696</v>
      </c>
      <c r="Y138" s="353">
        <f t="shared" si="81"/>
        <v>14.551536692452435</v>
      </c>
      <c r="Z138" s="12">
        <v>1215</v>
      </c>
      <c r="AA138" s="353">
        <f t="shared" si="82"/>
        <v>25.402467070876018</v>
      </c>
      <c r="AB138" s="12">
        <v>1023</v>
      </c>
      <c r="AC138" s="353">
        <f t="shared" si="83"/>
        <v>21.38825005226845</v>
      </c>
      <c r="AD138" s="12">
        <v>1029</v>
      </c>
      <c r="AE138" s="353">
        <f t="shared" si="84"/>
        <v>21.513694334099938</v>
      </c>
      <c r="AF138" s="12">
        <v>404</v>
      </c>
      <c r="AG138" s="374">
        <f t="shared" si="85"/>
        <v>8.4465816433200924</v>
      </c>
    </row>
    <row r="139" spans="1:33" ht="15" customHeight="1">
      <c r="A139" s="112" t="s">
        <v>32</v>
      </c>
      <c r="B139" s="7">
        <f t="shared" si="71"/>
        <v>16590</v>
      </c>
      <c r="C139" s="352">
        <v>38.693128390596634</v>
      </c>
      <c r="D139" s="27">
        <v>2038</v>
      </c>
      <c r="E139" s="513">
        <f t="shared" si="72"/>
        <v>12.284508740204943</v>
      </c>
      <c r="F139" s="505">
        <v>34.718880601962802</v>
      </c>
      <c r="G139" s="522">
        <v>346</v>
      </c>
      <c r="H139" s="351">
        <f t="shared" si="73"/>
        <v>16.977428851815503</v>
      </c>
      <c r="I139" s="15">
        <v>449</v>
      </c>
      <c r="J139" s="351">
        <f t="shared" si="74"/>
        <v>22.031403336604512</v>
      </c>
      <c r="K139" s="15">
        <v>646</v>
      </c>
      <c r="L139" s="351">
        <f t="shared" si="75"/>
        <v>31.697742885181551</v>
      </c>
      <c r="M139" s="15">
        <v>332</v>
      </c>
      <c r="N139" s="513">
        <f t="shared" si="76"/>
        <v>16.290480863591757</v>
      </c>
      <c r="O139" s="15">
        <v>206</v>
      </c>
      <c r="P139" s="351">
        <f t="shared" si="77"/>
        <v>10.107948969578018</v>
      </c>
      <c r="Q139" s="30">
        <v>59</v>
      </c>
      <c r="R139" s="352">
        <f t="shared" si="78"/>
        <v>2.8949950932286557</v>
      </c>
      <c r="S139" s="31">
        <v>14552</v>
      </c>
      <c r="T139" s="513">
        <f t="shared" si="79"/>
        <v>87.715491259795058</v>
      </c>
      <c r="U139" s="505">
        <v>39.24972512369461</v>
      </c>
      <c r="V139" s="15">
        <v>1620</v>
      </c>
      <c r="W139" s="351">
        <f t="shared" si="80"/>
        <v>11.132490379329301</v>
      </c>
      <c r="X139" s="15">
        <v>2320</v>
      </c>
      <c r="Y139" s="351">
        <f t="shared" si="81"/>
        <v>15.942825728422211</v>
      </c>
      <c r="Z139" s="15">
        <v>4053</v>
      </c>
      <c r="AA139" s="351">
        <f t="shared" si="82"/>
        <v>27.851841671247939</v>
      </c>
      <c r="AB139" s="15">
        <v>2931</v>
      </c>
      <c r="AC139" s="351">
        <f t="shared" si="83"/>
        <v>20.141561297416164</v>
      </c>
      <c r="AD139" s="15">
        <v>2643</v>
      </c>
      <c r="AE139" s="351">
        <f t="shared" si="84"/>
        <v>18.162451896646509</v>
      </c>
      <c r="AF139" s="15">
        <v>985</v>
      </c>
      <c r="AG139" s="373">
        <f t="shared" si="85"/>
        <v>6.7688290269378779</v>
      </c>
    </row>
    <row r="140" spans="1:33" ht="15" customHeight="1">
      <c r="A140" s="113" t="s">
        <v>33</v>
      </c>
      <c r="B140" s="8">
        <f t="shared" si="71"/>
        <v>49481</v>
      </c>
      <c r="C140" s="349">
        <v>40.284796184394132</v>
      </c>
      <c r="D140" s="23">
        <v>3678</v>
      </c>
      <c r="E140" s="514">
        <f t="shared" si="72"/>
        <v>7.4331561609506682</v>
      </c>
      <c r="F140" s="506">
        <v>33.915443175638984</v>
      </c>
      <c r="G140" s="523">
        <v>879</v>
      </c>
      <c r="H140" s="353">
        <f t="shared" si="73"/>
        <v>23.898858075040781</v>
      </c>
      <c r="I140" s="12">
        <v>707</v>
      </c>
      <c r="J140" s="353">
        <f t="shared" si="74"/>
        <v>19.222403480152256</v>
      </c>
      <c r="K140" s="12">
        <v>1061</v>
      </c>
      <c r="L140" s="353">
        <f t="shared" si="75"/>
        <v>28.847199564980968</v>
      </c>
      <c r="M140" s="12">
        <v>524</v>
      </c>
      <c r="N140" s="514">
        <f t="shared" si="76"/>
        <v>14.246873300706905</v>
      </c>
      <c r="O140" s="12">
        <v>401</v>
      </c>
      <c r="P140" s="353">
        <f t="shared" si="77"/>
        <v>10.902664491571507</v>
      </c>
      <c r="Q140" s="25">
        <v>106</v>
      </c>
      <c r="R140" s="349">
        <f t="shared" si="78"/>
        <v>2.8820010875475801</v>
      </c>
      <c r="S140" s="34">
        <v>45803</v>
      </c>
      <c r="T140" s="514">
        <f t="shared" si="79"/>
        <v>92.566843839049326</v>
      </c>
      <c r="U140" s="506">
        <v>40.796257887037939</v>
      </c>
      <c r="V140" s="12">
        <v>5596</v>
      </c>
      <c r="W140" s="353">
        <f t="shared" si="80"/>
        <v>12.217540335785866</v>
      </c>
      <c r="X140" s="12">
        <v>5701</v>
      </c>
      <c r="Y140" s="353">
        <f t="shared" si="81"/>
        <v>12.446782961814728</v>
      </c>
      <c r="Z140" s="12">
        <v>10367</v>
      </c>
      <c r="AA140" s="353">
        <f t="shared" si="82"/>
        <v>22.633888609916379</v>
      </c>
      <c r="AB140" s="12">
        <v>10304</v>
      </c>
      <c r="AC140" s="353">
        <f t="shared" si="83"/>
        <v>22.496343034299063</v>
      </c>
      <c r="AD140" s="12">
        <v>10308</v>
      </c>
      <c r="AE140" s="353">
        <f t="shared" si="84"/>
        <v>22.50507608671921</v>
      </c>
      <c r="AF140" s="12">
        <v>3527</v>
      </c>
      <c r="AG140" s="374">
        <f t="shared" si="85"/>
        <v>7.7003689714647505</v>
      </c>
    </row>
    <row r="141" spans="1:33" ht="15" customHeight="1">
      <c r="A141" s="112" t="s">
        <v>34</v>
      </c>
      <c r="B141" s="7">
        <f t="shared" si="71"/>
        <v>10852</v>
      </c>
      <c r="C141" s="352">
        <v>42.865554736454051</v>
      </c>
      <c r="D141" s="27">
        <v>609</v>
      </c>
      <c r="E141" s="513">
        <f t="shared" si="72"/>
        <v>5.6118687799483968</v>
      </c>
      <c r="F141" s="505">
        <v>32.594417077175684</v>
      </c>
      <c r="G141" s="522">
        <v>124</v>
      </c>
      <c r="H141" s="351">
        <f t="shared" si="73"/>
        <v>20.361247947454846</v>
      </c>
      <c r="I141" s="15">
        <v>125</v>
      </c>
      <c r="J141" s="351">
        <f t="shared" si="74"/>
        <v>20.525451559934318</v>
      </c>
      <c r="K141" s="15">
        <v>236</v>
      </c>
      <c r="L141" s="351">
        <f t="shared" si="75"/>
        <v>38.752052545155998</v>
      </c>
      <c r="M141" s="15">
        <v>85</v>
      </c>
      <c r="N141" s="513">
        <f t="shared" si="76"/>
        <v>13.957307060755337</v>
      </c>
      <c r="O141" s="15">
        <v>29</v>
      </c>
      <c r="P141" s="351">
        <f t="shared" si="77"/>
        <v>4.7619047619047619</v>
      </c>
      <c r="Q141" s="30" t="s">
        <v>54</v>
      </c>
      <c r="R141" s="352" t="s">
        <v>54</v>
      </c>
      <c r="S141" s="31">
        <v>10243</v>
      </c>
      <c r="T141" s="513">
        <f t="shared" si="79"/>
        <v>94.388131220051605</v>
      </c>
      <c r="U141" s="505">
        <v>43.476227667675516</v>
      </c>
      <c r="V141" s="15">
        <v>704</v>
      </c>
      <c r="W141" s="351">
        <f t="shared" si="80"/>
        <v>6.8729864297569065</v>
      </c>
      <c r="X141" s="15">
        <v>1020</v>
      </c>
      <c r="Y141" s="351">
        <f t="shared" si="81"/>
        <v>9.9580201112955198</v>
      </c>
      <c r="Z141" s="15">
        <v>2502</v>
      </c>
      <c r="AA141" s="351">
        <f t="shared" si="82"/>
        <v>24.426437567119009</v>
      </c>
      <c r="AB141" s="15">
        <v>1990</v>
      </c>
      <c r="AC141" s="351">
        <f t="shared" si="83"/>
        <v>19.427901981841259</v>
      </c>
      <c r="AD141" s="15">
        <v>2895</v>
      </c>
      <c r="AE141" s="351">
        <f t="shared" si="84"/>
        <v>28.263204139412281</v>
      </c>
      <c r="AF141" s="15" t="s">
        <v>54</v>
      </c>
      <c r="AG141" s="373" t="s">
        <v>54</v>
      </c>
    </row>
    <row r="142" spans="1:33" ht="15" customHeight="1">
      <c r="A142" s="113" t="s">
        <v>35</v>
      </c>
      <c r="B142" s="8">
        <f t="shared" si="71"/>
        <v>55097</v>
      </c>
      <c r="C142" s="349">
        <v>40.365301196072039</v>
      </c>
      <c r="D142" s="23">
        <v>3128</v>
      </c>
      <c r="E142" s="514">
        <f t="shared" si="72"/>
        <v>5.6772601049058933</v>
      </c>
      <c r="F142" s="506">
        <v>33.300191815856756</v>
      </c>
      <c r="G142" s="523">
        <v>772</v>
      </c>
      <c r="H142" s="353">
        <f t="shared" si="73"/>
        <v>24.680306905370845</v>
      </c>
      <c r="I142" s="12">
        <v>639</v>
      </c>
      <c r="J142" s="353">
        <f t="shared" si="74"/>
        <v>20.428388746803069</v>
      </c>
      <c r="K142" s="12">
        <v>897</v>
      </c>
      <c r="L142" s="353">
        <f t="shared" si="75"/>
        <v>28.676470588235293</v>
      </c>
      <c r="M142" s="12">
        <v>459</v>
      </c>
      <c r="N142" s="514">
        <f t="shared" si="76"/>
        <v>14.673913043478262</v>
      </c>
      <c r="O142" s="12">
        <v>288</v>
      </c>
      <c r="P142" s="353">
        <f t="shared" si="77"/>
        <v>9.2071611253196934</v>
      </c>
      <c r="Q142" s="25">
        <v>73</v>
      </c>
      <c r="R142" s="349">
        <f>Q142/$D142*100</f>
        <v>2.3337595907928388</v>
      </c>
      <c r="S142" s="34">
        <v>51969</v>
      </c>
      <c r="T142" s="514">
        <f t="shared" si="79"/>
        <v>94.322739895094116</v>
      </c>
      <c r="U142" s="506">
        <v>40.790548211434007</v>
      </c>
      <c r="V142" s="12">
        <v>6130</v>
      </c>
      <c r="W142" s="353">
        <f t="shared" si="80"/>
        <v>11.795493467259327</v>
      </c>
      <c r="X142" s="12">
        <v>6882</v>
      </c>
      <c r="Y142" s="353">
        <f t="shared" si="81"/>
        <v>13.242509957859493</v>
      </c>
      <c r="Z142" s="12">
        <v>11279</v>
      </c>
      <c r="AA142" s="353">
        <f t="shared" si="82"/>
        <v>21.703323134945833</v>
      </c>
      <c r="AB142" s="12">
        <v>12047</v>
      </c>
      <c r="AC142" s="353">
        <f t="shared" si="83"/>
        <v>23.181127210452384</v>
      </c>
      <c r="AD142" s="12">
        <v>11879</v>
      </c>
      <c r="AE142" s="353">
        <f t="shared" si="84"/>
        <v>22.857857568935326</v>
      </c>
      <c r="AF142" s="12">
        <v>3752</v>
      </c>
      <c r="AG142" s="374">
        <f>AF142/$S142*100</f>
        <v>7.219688660547634</v>
      </c>
    </row>
    <row r="143" spans="1:33" ht="15" customHeight="1">
      <c r="A143" s="112" t="s">
        <v>36</v>
      </c>
      <c r="B143" s="7">
        <f t="shared" si="71"/>
        <v>119264</v>
      </c>
      <c r="C143" s="352">
        <v>40.230614435203073</v>
      </c>
      <c r="D143" s="27">
        <v>6323</v>
      </c>
      <c r="E143" s="513">
        <f t="shared" si="72"/>
        <v>5.3016836597799841</v>
      </c>
      <c r="F143" s="505">
        <v>33.079392693341852</v>
      </c>
      <c r="G143" s="522">
        <v>1458</v>
      </c>
      <c r="H143" s="351">
        <f t="shared" si="73"/>
        <v>23.05867467974063</v>
      </c>
      <c r="I143" s="15">
        <v>1459</v>
      </c>
      <c r="J143" s="351">
        <f t="shared" si="74"/>
        <v>23.074489957298749</v>
      </c>
      <c r="K143" s="15">
        <v>1882</v>
      </c>
      <c r="L143" s="351">
        <f t="shared" si="75"/>
        <v>29.764352364383996</v>
      </c>
      <c r="M143" s="15">
        <v>822</v>
      </c>
      <c r="N143" s="513">
        <f t="shared" si="76"/>
        <v>13.000158152775581</v>
      </c>
      <c r="O143" s="15">
        <v>553</v>
      </c>
      <c r="P143" s="351">
        <f t="shared" si="77"/>
        <v>8.7458484896409932</v>
      </c>
      <c r="Q143" s="30">
        <v>149</v>
      </c>
      <c r="R143" s="352">
        <f>Q143/$D143*100</f>
        <v>2.3564763561600506</v>
      </c>
      <c r="S143" s="31">
        <v>112941</v>
      </c>
      <c r="T143" s="513">
        <f t="shared" si="79"/>
        <v>94.698316340220018</v>
      </c>
      <c r="U143" s="505">
        <v>40.630975465066285</v>
      </c>
      <c r="V143" s="15">
        <v>13947</v>
      </c>
      <c r="W143" s="351">
        <f t="shared" si="80"/>
        <v>12.348925545196163</v>
      </c>
      <c r="X143" s="15">
        <v>14936</v>
      </c>
      <c r="Y143" s="351">
        <f t="shared" si="81"/>
        <v>13.224603996777079</v>
      </c>
      <c r="Z143" s="15">
        <v>24451</v>
      </c>
      <c r="AA143" s="351">
        <f t="shared" si="82"/>
        <v>21.64935674378658</v>
      </c>
      <c r="AB143" s="15">
        <v>26492</v>
      </c>
      <c r="AC143" s="351">
        <f t="shared" si="83"/>
        <v>23.456494984106747</v>
      </c>
      <c r="AD143" s="15">
        <v>24553</v>
      </c>
      <c r="AE143" s="351">
        <f t="shared" si="84"/>
        <v>21.739669384900083</v>
      </c>
      <c r="AF143" s="15">
        <v>8562</v>
      </c>
      <c r="AG143" s="373">
        <f>AF143/$S143*100</f>
        <v>7.5809493452333525</v>
      </c>
    </row>
    <row r="144" spans="1:33" ht="15" customHeight="1">
      <c r="A144" s="113" t="s">
        <v>37</v>
      </c>
      <c r="B144" s="8">
        <f t="shared" si="71"/>
        <v>31758</v>
      </c>
      <c r="C144" s="349">
        <v>40.695604257194816</v>
      </c>
      <c r="D144" s="23">
        <v>1674</v>
      </c>
      <c r="E144" s="514">
        <f t="shared" si="72"/>
        <v>5.2711127904779902</v>
      </c>
      <c r="F144" s="506">
        <v>33.174432497013157</v>
      </c>
      <c r="G144" s="523">
        <v>445</v>
      </c>
      <c r="H144" s="353">
        <f t="shared" si="73"/>
        <v>26.583034647550775</v>
      </c>
      <c r="I144" s="12">
        <v>322</v>
      </c>
      <c r="J144" s="353">
        <f t="shared" si="74"/>
        <v>19.23536439665472</v>
      </c>
      <c r="K144" s="12">
        <v>484</v>
      </c>
      <c r="L144" s="353">
        <f t="shared" si="75"/>
        <v>28.912783751493432</v>
      </c>
      <c r="M144" s="12">
        <v>213</v>
      </c>
      <c r="N144" s="514">
        <f t="shared" si="76"/>
        <v>12.724014336917563</v>
      </c>
      <c r="O144" s="12">
        <v>146</v>
      </c>
      <c r="P144" s="353">
        <f t="shared" si="77"/>
        <v>8.7216248506571095</v>
      </c>
      <c r="Q144" s="25">
        <v>64</v>
      </c>
      <c r="R144" s="349">
        <f>Q144/$D144*100</f>
        <v>3.8231780167264038</v>
      </c>
      <c r="S144" s="34">
        <v>30084</v>
      </c>
      <c r="T144" s="514">
        <f t="shared" si="79"/>
        <v>94.728887209522</v>
      </c>
      <c r="U144" s="506">
        <v>41.114113814652093</v>
      </c>
      <c r="V144" s="12">
        <v>3244</v>
      </c>
      <c r="W144" s="353">
        <f t="shared" si="80"/>
        <v>10.783140539821833</v>
      </c>
      <c r="X144" s="12">
        <v>3691</v>
      </c>
      <c r="Y144" s="353">
        <f t="shared" si="81"/>
        <v>12.268980188804681</v>
      </c>
      <c r="Z144" s="12">
        <v>6727</v>
      </c>
      <c r="AA144" s="353">
        <f t="shared" si="82"/>
        <v>22.360723308070735</v>
      </c>
      <c r="AB144" s="12">
        <v>7506</v>
      </c>
      <c r="AC144" s="353">
        <f t="shared" si="83"/>
        <v>24.950139609094535</v>
      </c>
      <c r="AD144" s="12">
        <v>6712</v>
      </c>
      <c r="AE144" s="353">
        <f t="shared" si="84"/>
        <v>22.31086291716527</v>
      </c>
      <c r="AF144" s="12">
        <v>2204</v>
      </c>
      <c r="AG144" s="374">
        <f>AF144/$S144*100</f>
        <v>7.3261534370429464</v>
      </c>
    </row>
    <row r="145" spans="1:33" ht="15" customHeight="1">
      <c r="A145" s="112" t="s">
        <v>38</v>
      </c>
      <c r="B145" s="7">
        <f t="shared" si="71"/>
        <v>6544</v>
      </c>
      <c r="C145" s="352">
        <v>39.513294621026994</v>
      </c>
      <c r="D145" s="27">
        <v>319</v>
      </c>
      <c r="E145" s="513">
        <f t="shared" si="72"/>
        <v>4.874694376528117</v>
      </c>
      <c r="F145" s="505">
        <v>32.931034482758641</v>
      </c>
      <c r="G145" s="522">
        <v>72</v>
      </c>
      <c r="H145" s="351">
        <f t="shared" si="73"/>
        <v>22.570532915360502</v>
      </c>
      <c r="I145" s="15">
        <v>73</v>
      </c>
      <c r="J145" s="351">
        <f t="shared" si="74"/>
        <v>22.884012539184955</v>
      </c>
      <c r="K145" s="15">
        <v>98</v>
      </c>
      <c r="L145" s="351">
        <f t="shared" si="75"/>
        <v>30.721003134796238</v>
      </c>
      <c r="M145" s="15">
        <v>45</v>
      </c>
      <c r="N145" s="513">
        <f t="shared" si="76"/>
        <v>14.106583072100312</v>
      </c>
      <c r="O145" s="15">
        <v>22</v>
      </c>
      <c r="P145" s="351">
        <f t="shared" si="77"/>
        <v>6.8965517241379306</v>
      </c>
      <c r="Q145" s="30">
        <v>9</v>
      </c>
      <c r="R145" s="352">
        <f>Q145/$D145*100</f>
        <v>2.8213166144200628</v>
      </c>
      <c r="S145" s="31">
        <v>6225</v>
      </c>
      <c r="T145" s="513">
        <f t="shared" si="79"/>
        <v>95.125305623471874</v>
      </c>
      <c r="U145" s="505">
        <v>39.850602409638554</v>
      </c>
      <c r="V145" s="15">
        <v>832</v>
      </c>
      <c r="W145" s="351">
        <f t="shared" si="80"/>
        <v>13.365461847389559</v>
      </c>
      <c r="X145" s="15">
        <v>908</v>
      </c>
      <c r="Y145" s="351">
        <f t="shared" si="81"/>
        <v>14.586345381526106</v>
      </c>
      <c r="Z145" s="15">
        <v>1354</v>
      </c>
      <c r="AA145" s="351">
        <f t="shared" si="82"/>
        <v>21.751004016064257</v>
      </c>
      <c r="AB145" s="15">
        <v>1423</v>
      </c>
      <c r="AC145" s="351">
        <f t="shared" si="83"/>
        <v>22.859437751004016</v>
      </c>
      <c r="AD145" s="15">
        <v>1272</v>
      </c>
      <c r="AE145" s="351">
        <f t="shared" si="84"/>
        <v>20.433734939759034</v>
      </c>
      <c r="AF145" s="15">
        <v>436</v>
      </c>
      <c r="AG145" s="373">
        <f>AF145/$S145*100</f>
        <v>7.0040160642570282</v>
      </c>
    </row>
    <row r="146" spans="1:33" ht="15" customHeight="1">
      <c r="A146" s="113" t="s">
        <v>39</v>
      </c>
      <c r="B146" s="8">
        <f t="shared" si="71"/>
        <v>28820</v>
      </c>
      <c r="C146" s="349">
        <v>42.083900069396094</v>
      </c>
      <c r="D146" s="23">
        <v>2016</v>
      </c>
      <c r="E146" s="514">
        <f t="shared" si="72"/>
        <v>6.9951422623178345</v>
      </c>
      <c r="F146" s="506">
        <v>33.868551587301639</v>
      </c>
      <c r="G146" s="523">
        <v>285</v>
      </c>
      <c r="H146" s="353">
        <f t="shared" si="73"/>
        <v>14.136904761904761</v>
      </c>
      <c r="I146" s="12">
        <v>434</v>
      </c>
      <c r="J146" s="353">
        <f t="shared" si="74"/>
        <v>21.527777777777779</v>
      </c>
      <c r="K146" s="12">
        <v>806</v>
      </c>
      <c r="L146" s="353">
        <f t="shared" si="75"/>
        <v>39.980158730158735</v>
      </c>
      <c r="M146" s="12">
        <v>348</v>
      </c>
      <c r="N146" s="514">
        <f t="shared" si="76"/>
        <v>17.261904761904763</v>
      </c>
      <c r="O146" s="12">
        <v>126</v>
      </c>
      <c r="P146" s="353">
        <f t="shared" si="77"/>
        <v>6.25</v>
      </c>
      <c r="Q146" s="25" t="s">
        <v>54</v>
      </c>
      <c r="R146" s="349" t="s">
        <v>54</v>
      </c>
      <c r="S146" s="34">
        <v>26804</v>
      </c>
      <c r="T146" s="514">
        <f t="shared" si="79"/>
        <v>93.004857737682173</v>
      </c>
      <c r="U146" s="506">
        <v>42.701798239069028</v>
      </c>
      <c r="V146" s="12">
        <v>1734</v>
      </c>
      <c r="W146" s="353">
        <f t="shared" si="80"/>
        <v>6.469183703924787</v>
      </c>
      <c r="X146" s="12">
        <v>3104</v>
      </c>
      <c r="Y146" s="353">
        <f t="shared" si="81"/>
        <v>11.580361140128339</v>
      </c>
      <c r="Z146" s="12">
        <v>6728</v>
      </c>
      <c r="AA146" s="353">
        <f t="shared" si="82"/>
        <v>25.100731234144156</v>
      </c>
      <c r="AB146" s="12">
        <v>5665</v>
      </c>
      <c r="AC146" s="353">
        <f t="shared" si="83"/>
        <v>21.134905238024178</v>
      </c>
      <c r="AD146" s="12">
        <v>7108</v>
      </c>
      <c r="AE146" s="353">
        <f t="shared" si="84"/>
        <v>26.518430085061933</v>
      </c>
      <c r="AF146" s="12" t="s">
        <v>54</v>
      </c>
      <c r="AG146" s="374" t="s">
        <v>54</v>
      </c>
    </row>
    <row r="147" spans="1:33" ht="15" customHeight="1">
      <c r="A147" s="112" t="s">
        <v>40</v>
      </c>
      <c r="B147" s="7">
        <f t="shared" si="71"/>
        <v>15985</v>
      </c>
      <c r="C147" s="352">
        <v>43.107350641226354</v>
      </c>
      <c r="D147" s="27">
        <v>740</v>
      </c>
      <c r="E147" s="513">
        <f t="shared" si="72"/>
        <v>4.6293400062558652</v>
      </c>
      <c r="F147" s="505">
        <v>32.3972972972973</v>
      </c>
      <c r="G147" s="522">
        <v>157</v>
      </c>
      <c r="H147" s="351">
        <f t="shared" si="73"/>
        <v>21.216216216216218</v>
      </c>
      <c r="I147" s="15">
        <v>165</v>
      </c>
      <c r="J147" s="351">
        <f t="shared" si="74"/>
        <v>22.297297297297298</v>
      </c>
      <c r="K147" s="15">
        <v>263</v>
      </c>
      <c r="L147" s="351">
        <f t="shared" si="75"/>
        <v>35.54054054054054</v>
      </c>
      <c r="M147" s="15">
        <v>105</v>
      </c>
      <c r="N147" s="513">
        <f t="shared" si="76"/>
        <v>14.189189189189189</v>
      </c>
      <c r="O147" s="15">
        <v>46</v>
      </c>
      <c r="P147" s="351">
        <f t="shared" si="77"/>
        <v>6.2162162162162167</v>
      </c>
      <c r="Q147" s="30">
        <v>4</v>
      </c>
      <c r="R147" s="352">
        <f t="shared" ref="R147:R152" si="86">Q147/$D147*100</f>
        <v>0.54054054054054057</v>
      </c>
      <c r="S147" s="31">
        <v>15245</v>
      </c>
      <c r="T147" s="513">
        <f t="shared" si="79"/>
        <v>95.370659993744127</v>
      </c>
      <c r="U147" s="505">
        <v>43.627222040013073</v>
      </c>
      <c r="V147" s="15">
        <v>1191</v>
      </c>
      <c r="W147" s="351">
        <f t="shared" si="80"/>
        <v>7.8123975073794689</v>
      </c>
      <c r="X147" s="15">
        <v>1778</v>
      </c>
      <c r="Y147" s="351">
        <f t="shared" si="81"/>
        <v>11.662840275500164</v>
      </c>
      <c r="Z147" s="15">
        <v>3200</v>
      </c>
      <c r="AA147" s="351">
        <f t="shared" si="82"/>
        <v>20.990488684814693</v>
      </c>
      <c r="AB147" s="15">
        <v>2717</v>
      </c>
      <c r="AC147" s="351">
        <f t="shared" si="83"/>
        <v>17.822236798950474</v>
      </c>
      <c r="AD147" s="15">
        <v>4586</v>
      </c>
      <c r="AE147" s="351">
        <f t="shared" si="84"/>
        <v>30.081994096425056</v>
      </c>
      <c r="AF147" s="15">
        <v>1773</v>
      </c>
      <c r="AG147" s="373">
        <f t="shared" ref="AG147:AG152" si="87">AF147/$S147*100</f>
        <v>11.63004263693014</v>
      </c>
    </row>
    <row r="148" spans="1:33" ht="15" customHeight="1">
      <c r="A148" s="113" t="s">
        <v>41</v>
      </c>
      <c r="B148" s="8">
        <f t="shared" si="71"/>
        <v>20289</v>
      </c>
      <c r="C148" s="349">
        <v>40.816402976982303</v>
      </c>
      <c r="D148" s="23">
        <v>1738</v>
      </c>
      <c r="E148" s="514">
        <f t="shared" si="72"/>
        <v>8.5662181477647987</v>
      </c>
      <c r="F148" s="506">
        <v>34.238204833141545</v>
      </c>
      <c r="G148" s="523">
        <v>372</v>
      </c>
      <c r="H148" s="353">
        <f t="shared" si="73"/>
        <v>21.403912543153051</v>
      </c>
      <c r="I148" s="12">
        <v>330</v>
      </c>
      <c r="J148" s="353">
        <f t="shared" si="74"/>
        <v>18.9873417721519</v>
      </c>
      <c r="K148" s="12">
        <v>527</v>
      </c>
      <c r="L148" s="353">
        <f t="shared" si="75"/>
        <v>30.322209436133484</v>
      </c>
      <c r="M148" s="12">
        <v>288</v>
      </c>
      <c r="N148" s="514">
        <f t="shared" si="76"/>
        <v>16.570771001150746</v>
      </c>
      <c r="O148" s="12">
        <v>175</v>
      </c>
      <c r="P148" s="353">
        <f t="shared" si="77"/>
        <v>10.069044879171461</v>
      </c>
      <c r="Q148" s="25">
        <v>46</v>
      </c>
      <c r="R148" s="349">
        <f t="shared" si="86"/>
        <v>2.6467203682393556</v>
      </c>
      <c r="S148" s="34">
        <v>18551</v>
      </c>
      <c r="T148" s="514">
        <f t="shared" si="79"/>
        <v>91.433781852235199</v>
      </c>
      <c r="U148" s="506">
        <v>41.432699045873633</v>
      </c>
      <c r="V148" s="12">
        <v>1786</v>
      </c>
      <c r="W148" s="353">
        <f t="shared" si="80"/>
        <v>9.627513341598835</v>
      </c>
      <c r="X148" s="12">
        <v>2281</v>
      </c>
      <c r="Y148" s="353">
        <f t="shared" si="81"/>
        <v>12.295833108727292</v>
      </c>
      <c r="Z148" s="12">
        <v>4066</v>
      </c>
      <c r="AA148" s="353">
        <f t="shared" si="82"/>
        <v>21.91795590534203</v>
      </c>
      <c r="AB148" s="12">
        <v>4741</v>
      </c>
      <c r="AC148" s="353">
        <f t="shared" si="83"/>
        <v>25.556573769608111</v>
      </c>
      <c r="AD148" s="12">
        <v>4405</v>
      </c>
      <c r="AE148" s="353">
        <f t="shared" si="84"/>
        <v>23.745350654951217</v>
      </c>
      <c r="AF148" s="12">
        <v>1272</v>
      </c>
      <c r="AG148" s="374">
        <f t="shared" si="87"/>
        <v>6.8567732197725189</v>
      </c>
    </row>
    <row r="149" spans="1:33" ht="15" customHeight="1" thickBot="1">
      <c r="A149" s="114" t="s">
        <v>42</v>
      </c>
      <c r="B149" s="7">
        <f t="shared" si="71"/>
        <v>15415</v>
      </c>
      <c r="C149" s="352">
        <v>42.42646772624051</v>
      </c>
      <c r="D149" s="27">
        <v>829</v>
      </c>
      <c r="E149" s="513">
        <f t="shared" si="72"/>
        <v>5.3778786895880639</v>
      </c>
      <c r="F149" s="505">
        <v>32.500603136308854</v>
      </c>
      <c r="G149" s="522">
        <v>136</v>
      </c>
      <c r="H149" s="351">
        <f t="shared" si="73"/>
        <v>16.405307599517492</v>
      </c>
      <c r="I149" s="15">
        <v>220</v>
      </c>
      <c r="J149" s="351">
        <f t="shared" si="74"/>
        <v>26.537997587454765</v>
      </c>
      <c r="K149" s="15">
        <v>328</v>
      </c>
      <c r="L149" s="351">
        <f t="shared" si="75"/>
        <v>39.56574185765983</v>
      </c>
      <c r="M149" s="15">
        <v>99</v>
      </c>
      <c r="N149" s="513">
        <f t="shared" si="76"/>
        <v>11.942098914354645</v>
      </c>
      <c r="O149" s="15">
        <v>43</v>
      </c>
      <c r="P149" s="351">
        <f t="shared" si="77"/>
        <v>5.1869722557297955</v>
      </c>
      <c r="Q149" s="30">
        <v>3</v>
      </c>
      <c r="R149" s="352">
        <f t="shared" si="86"/>
        <v>0.36188178528347409</v>
      </c>
      <c r="S149" s="31">
        <v>14586</v>
      </c>
      <c r="T149" s="513">
        <f t="shared" si="79"/>
        <v>94.622121310411927</v>
      </c>
      <c r="U149" s="505">
        <v>42.990607431784007</v>
      </c>
      <c r="V149" s="15">
        <v>1006</v>
      </c>
      <c r="W149" s="351">
        <f t="shared" si="80"/>
        <v>6.8970245440833677</v>
      </c>
      <c r="X149" s="15">
        <v>1840</v>
      </c>
      <c r="Y149" s="351">
        <f t="shared" si="81"/>
        <v>12.61483614424791</v>
      </c>
      <c r="Z149" s="15">
        <v>3510</v>
      </c>
      <c r="AA149" s="351">
        <f t="shared" si="82"/>
        <v>24.064171122994651</v>
      </c>
      <c r="AB149" s="15">
        <v>2460</v>
      </c>
      <c r="AC149" s="351">
        <f t="shared" si="83"/>
        <v>16.865487453722746</v>
      </c>
      <c r="AD149" s="15">
        <v>4278</v>
      </c>
      <c r="AE149" s="351">
        <f t="shared" si="84"/>
        <v>29.329494035376385</v>
      </c>
      <c r="AF149" s="15">
        <v>1492</v>
      </c>
      <c r="AG149" s="373">
        <f t="shared" si="87"/>
        <v>10.228986699574936</v>
      </c>
    </row>
    <row r="150" spans="1:33" ht="15" customHeight="1">
      <c r="A150" s="115" t="s">
        <v>43</v>
      </c>
      <c r="B150" s="10">
        <f t="shared" si="71"/>
        <v>488576</v>
      </c>
      <c r="C150" s="358">
        <v>39.682286890882096</v>
      </c>
      <c r="D150" s="35">
        <v>27600</v>
      </c>
      <c r="E150" s="515">
        <f t="shared" si="72"/>
        <v>5.649069950222688</v>
      </c>
      <c r="F150" s="509">
        <v>32.746557971014489</v>
      </c>
      <c r="G150" s="524">
        <v>7283</v>
      </c>
      <c r="H150" s="498">
        <f t="shared" si="73"/>
        <v>26.387681159420289</v>
      </c>
      <c r="I150" s="501">
        <v>5797</v>
      </c>
      <c r="J150" s="498">
        <f t="shared" si="74"/>
        <v>21.003623188405797</v>
      </c>
      <c r="K150" s="501">
        <v>7837</v>
      </c>
      <c r="L150" s="498">
        <f t="shared" si="75"/>
        <v>28.394927536231883</v>
      </c>
      <c r="M150" s="501">
        <v>3621</v>
      </c>
      <c r="N150" s="515">
        <f t="shared" si="76"/>
        <v>13.119565217391305</v>
      </c>
      <c r="O150" s="501">
        <v>2378</v>
      </c>
      <c r="P150" s="498">
        <f t="shared" si="77"/>
        <v>8.6159420289855078</v>
      </c>
      <c r="Q150" s="37">
        <v>684</v>
      </c>
      <c r="R150" s="358">
        <f t="shared" si="86"/>
        <v>2.4782608695652173</v>
      </c>
      <c r="S150" s="38">
        <v>460976</v>
      </c>
      <c r="T150" s="515">
        <f t="shared" si="79"/>
        <v>94.350930049777318</v>
      </c>
      <c r="U150" s="509">
        <v>40.097549547047791</v>
      </c>
      <c r="V150" s="501">
        <v>62189</v>
      </c>
      <c r="W150" s="498">
        <f t="shared" si="80"/>
        <v>13.490724029016695</v>
      </c>
      <c r="X150" s="501">
        <v>60548</v>
      </c>
      <c r="Y150" s="498">
        <f t="shared" si="81"/>
        <v>13.134740203394538</v>
      </c>
      <c r="Z150" s="501">
        <v>102640</v>
      </c>
      <c r="AA150" s="498">
        <f t="shared" si="82"/>
        <v>22.265801256464545</v>
      </c>
      <c r="AB150" s="501">
        <v>106891</v>
      </c>
      <c r="AC150" s="498">
        <f t="shared" si="83"/>
        <v>23.187975078962896</v>
      </c>
      <c r="AD150" s="501">
        <v>96457</v>
      </c>
      <c r="AE150" s="498">
        <f t="shared" si="84"/>
        <v>20.924516677657838</v>
      </c>
      <c r="AF150" s="501">
        <v>32251</v>
      </c>
      <c r="AG150" s="375">
        <f t="shared" si="87"/>
        <v>6.9962427545034886</v>
      </c>
    </row>
    <row r="151" spans="1:33" ht="15" customHeight="1">
      <c r="A151" s="116" t="s">
        <v>44</v>
      </c>
      <c r="B151" s="11">
        <f t="shared" si="71"/>
        <v>121124</v>
      </c>
      <c r="C151" s="360">
        <v>41.972779961031314</v>
      </c>
      <c r="D151" s="39">
        <v>9020</v>
      </c>
      <c r="E151" s="516">
        <f t="shared" si="72"/>
        <v>7.4469139064099608</v>
      </c>
      <c r="F151" s="510">
        <v>34.227272727272705</v>
      </c>
      <c r="G151" s="525">
        <v>1388</v>
      </c>
      <c r="H151" s="499">
        <f t="shared" si="73"/>
        <v>15.388026607538801</v>
      </c>
      <c r="I151" s="502">
        <v>1787</v>
      </c>
      <c r="J151" s="499">
        <f t="shared" si="74"/>
        <v>19.811529933481154</v>
      </c>
      <c r="K151" s="502">
        <v>3542</v>
      </c>
      <c r="L151" s="499">
        <f t="shared" si="75"/>
        <v>39.268292682926834</v>
      </c>
      <c r="M151" s="502">
        <v>1516</v>
      </c>
      <c r="N151" s="516">
        <f t="shared" si="76"/>
        <v>16.807095343680707</v>
      </c>
      <c r="O151" s="502">
        <v>640</v>
      </c>
      <c r="P151" s="499">
        <f t="shared" si="77"/>
        <v>7.0953436807095347</v>
      </c>
      <c r="Q151" s="41">
        <v>147</v>
      </c>
      <c r="R151" s="360">
        <f t="shared" si="86"/>
        <v>1.6297117516629711</v>
      </c>
      <c r="S151" s="42">
        <v>112104</v>
      </c>
      <c r="T151" s="516">
        <f t="shared" si="79"/>
        <v>92.553086093590039</v>
      </c>
      <c r="U151" s="510">
        <v>42.595991222436325</v>
      </c>
      <c r="V151" s="502">
        <v>8058</v>
      </c>
      <c r="W151" s="499">
        <f t="shared" si="80"/>
        <v>7.1879683151359455</v>
      </c>
      <c r="X151" s="502">
        <v>13155</v>
      </c>
      <c r="Y151" s="499">
        <f t="shared" si="81"/>
        <v>11.734639263540998</v>
      </c>
      <c r="Z151" s="502">
        <v>28115</v>
      </c>
      <c r="AA151" s="499">
        <f t="shared" si="82"/>
        <v>25.079390565903093</v>
      </c>
      <c r="AB151" s="502">
        <v>22116</v>
      </c>
      <c r="AC151" s="499">
        <f t="shared" si="83"/>
        <v>19.728109612502674</v>
      </c>
      <c r="AD151" s="502">
        <v>30240</v>
      </c>
      <c r="AE151" s="499">
        <f t="shared" si="84"/>
        <v>26.97495183044316</v>
      </c>
      <c r="AF151" s="502">
        <v>10420</v>
      </c>
      <c r="AG151" s="376">
        <f t="shared" si="87"/>
        <v>9.2949404124741317</v>
      </c>
    </row>
    <row r="152" spans="1:33" ht="15" customHeight="1">
      <c r="A152" s="117" t="s">
        <v>45</v>
      </c>
      <c r="B152" s="118">
        <f t="shared" si="71"/>
        <v>609700</v>
      </c>
      <c r="C152" s="364">
        <v>40.137319993438858</v>
      </c>
      <c r="D152" s="125">
        <v>36620</v>
      </c>
      <c r="E152" s="520">
        <f t="shared" si="72"/>
        <v>6.006232573396753</v>
      </c>
      <c r="F152" s="511">
        <v>33.111277990169199</v>
      </c>
      <c r="G152" s="526">
        <v>8671</v>
      </c>
      <c r="H152" s="500">
        <f t="shared" si="73"/>
        <v>23.678317859093394</v>
      </c>
      <c r="I152" s="503">
        <v>7584</v>
      </c>
      <c r="J152" s="500">
        <f t="shared" si="74"/>
        <v>20.709994538503551</v>
      </c>
      <c r="K152" s="503">
        <v>11379</v>
      </c>
      <c r="L152" s="500">
        <f t="shared" si="75"/>
        <v>31.073184052430364</v>
      </c>
      <c r="M152" s="503">
        <v>5137</v>
      </c>
      <c r="N152" s="517">
        <f t="shared" si="76"/>
        <v>14.027853631895141</v>
      </c>
      <c r="O152" s="503">
        <v>3018</v>
      </c>
      <c r="P152" s="500">
        <f t="shared" si="77"/>
        <v>8.2413981430912067</v>
      </c>
      <c r="Q152" s="126">
        <v>831</v>
      </c>
      <c r="R152" s="362">
        <f t="shared" si="86"/>
        <v>2.2692517749863463</v>
      </c>
      <c r="S152" s="127">
        <v>573080</v>
      </c>
      <c r="T152" s="520">
        <f t="shared" si="79"/>
        <v>93.993767426603242</v>
      </c>
      <c r="U152" s="511">
        <v>40.586286382354473</v>
      </c>
      <c r="V152" s="503">
        <v>70247</v>
      </c>
      <c r="W152" s="500">
        <f t="shared" si="80"/>
        <v>12.257799958121032</v>
      </c>
      <c r="X152" s="503">
        <v>73703</v>
      </c>
      <c r="Y152" s="500">
        <f t="shared" si="81"/>
        <v>12.860857122914776</v>
      </c>
      <c r="Z152" s="503">
        <v>130755</v>
      </c>
      <c r="AA152" s="500">
        <f t="shared" si="82"/>
        <v>22.816186221818942</v>
      </c>
      <c r="AB152" s="503">
        <v>129007</v>
      </c>
      <c r="AC152" s="500">
        <f t="shared" si="83"/>
        <v>22.51116772527396</v>
      </c>
      <c r="AD152" s="503">
        <v>126697</v>
      </c>
      <c r="AE152" s="500">
        <f t="shared" si="84"/>
        <v>22.108082641167027</v>
      </c>
      <c r="AF152" s="503">
        <v>42671</v>
      </c>
      <c r="AG152" s="121">
        <f t="shared" si="87"/>
        <v>7.4459063307042648</v>
      </c>
    </row>
    <row r="153" spans="1:33" ht="15" customHeight="1">
      <c r="A153" s="842" t="s">
        <v>259</v>
      </c>
      <c r="B153" s="842"/>
      <c r="C153" s="842"/>
      <c r="D153" s="842"/>
      <c r="E153" s="842"/>
      <c r="F153" s="842"/>
      <c r="G153" s="842"/>
      <c r="H153" s="842"/>
      <c r="I153" s="842"/>
      <c r="J153" s="842"/>
      <c r="K153" s="842"/>
      <c r="L153" s="842"/>
      <c r="M153" s="842"/>
      <c r="N153" s="842"/>
      <c r="O153" s="842"/>
      <c r="P153" s="842"/>
      <c r="Q153" s="842"/>
      <c r="R153" s="842"/>
      <c r="S153" s="842"/>
      <c r="T153" s="842"/>
      <c r="U153" s="842"/>
      <c r="V153" s="842"/>
      <c r="W153" s="842"/>
      <c r="X153" s="842"/>
      <c r="Y153" s="842"/>
      <c r="Z153" s="842"/>
      <c r="AA153" s="842"/>
      <c r="AB153" s="842"/>
      <c r="AC153" s="842"/>
      <c r="AD153" s="842"/>
      <c r="AE153" s="842"/>
      <c r="AF153" s="842"/>
      <c r="AG153" s="842"/>
    </row>
    <row r="154" spans="1:33" ht="15" customHeight="1">
      <c r="A154" s="882" t="s">
        <v>287</v>
      </c>
      <c r="B154" s="882"/>
      <c r="C154" s="882"/>
      <c r="D154" s="882"/>
      <c r="E154" s="882"/>
      <c r="F154" s="882"/>
      <c r="G154" s="882"/>
      <c r="H154" s="882"/>
      <c r="I154" s="882"/>
      <c r="J154" s="882"/>
      <c r="K154" s="882"/>
      <c r="L154" s="882"/>
      <c r="M154" s="882"/>
      <c r="N154" s="882"/>
      <c r="O154" s="882"/>
      <c r="P154" s="882"/>
      <c r="Q154" s="882"/>
      <c r="R154" s="882"/>
      <c r="S154" s="882"/>
      <c r="T154" s="882"/>
      <c r="U154" s="882"/>
      <c r="V154" s="882"/>
      <c r="W154" s="882"/>
      <c r="X154" s="882"/>
      <c r="Y154" s="882"/>
      <c r="Z154" s="882"/>
      <c r="AA154" s="882"/>
      <c r="AB154" s="882"/>
      <c r="AC154" s="882"/>
      <c r="AD154" s="882"/>
      <c r="AE154" s="882"/>
      <c r="AF154" s="882"/>
      <c r="AG154" s="882"/>
    </row>
    <row r="155" spans="1:33" ht="15" customHeight="1">
      <c r="A155" s="882" t="s">
        <v>257</v>
      </c>
      <c r="B155" s="882"/>
      <c r="C155" s="882"/>
      <c r="D155" s="882"/>
      <c r="E155" s="882"/>
      <c r="F155" s="882"/>
      <c r="G155" s="882"/>
      <c r="H155" s="882"/>
      <c r="I155" s="882"/>
      <c r="J155" s="882"/>
      <c r="K155" s="882"/>
      <c r="L155" s="882"/>
      <c r="M155" s="882"/>
      <c r="N155" s="882"/>
      <c r="O155" s="882"/>
      <c r="P155" s="882"/>
      <c r="Q155" s="882"/>
      <c r="R155" s="882"/>
      <c r="S155" s="882"/>
      <c r="T155" s="882"/>
      <c r="U155" s="882"/>
      <c r="V155" s="882"/>
      <c r="W155" s="882"/>
      <c r="X155" s="882"/>
      <c r="Y155" s="882"/>
      <c r="Z155" s="882"/>
      <c r="AA155" s="882"/>
      <c r="AB155" s="882"/>
      <c r="AC155" s="882"/>
      <c r="AD155" s="882"/>
      <c r="AE155" s="882"/>
      <c r="AF155" s="882"/>
      <c r="AG155" s="882"/>
    </row>
  </sheetData>
  <mergeCells count="131">
    <mergeCell ref="A67:U67"/>
    <mergeCell ref="A154:AG154"/>
    <mergeCell ref="A128:AG128"/>
    <mergeCell ref="A155:AG155"/>
    <mergeCell ref="A153:AG153"/>
    <mergeCell ref="A92:U92"/>
    <mergeCell ref="A94:U94"/>
    <mergeCell ref="A123:AG123"/>
    <mergeCell ref="A98:AG98"/>
    <mergeCell ref="A124:AG124"/>
    <mergeCell ref="U131:U133"/>
    <mergeCell ref="V131:AG131"/>
    <mergeCell ref="V132:W132"/>
    <mergeCell ref="X132:Y132"/>
    <mergeCell ref="Z132:AA132"/>
    <mergeCell ref="AB132:AC132"/>
    <mergeCell ref="AD132:AE132"/>
    <mergeCell ref="AF132:AG132"/>
    <mergeCell ref="S101:S103"/>
    <mergeCell ref="Z102:AA102"/>
    <mergeCell ref="AB102:AC102"/>
    <mergeCell ref="AD102:AE102"/>
    <mergeCell ref="T101:T103"/>
    <mergeCell ref="B129:C132"/>
    <mergeCell ref="D100:R100"/>
    <mergeCell ref="D101:D103"/>
    <mergeCell ref="D130:R130"/>
    <mergeCell ref="D131:D133"/>
    <mergeCell ref="E131:E133"/>
    <mergeCell ref="F131:F133"/>
    <mergeCell ref="G131:R131"/>
    <mergeCell ref="G132:H132"/>
    <mergeCell ref="I132:J132"/>
    <mergeCell ref="K132:L132"/>
    <mergeCell ref="D129:AG129"/>
    <mergeCell ref="M132:N132"/>
    <mergeCell ref="O132:P132"/>
    <mergeCell ref="Q132:R132"/>
    <mergeCell ref="P70:U70"/>
    <mergeCell ref="G71:H71"/>
    <mergeCell ref="A126:AG126"/>
    <mergeCell ref="A129:A133"/>
    <mergeCell ref="AF102:AG102"/>
    <mergeCell ref="S130:AG130"/>
    <mergeCell ref="S131:S133"/>
    <mergeCell ref="T131:T133"/>
    <mergeCell ref="I71:J71"/>
    <mergeCell ref="K71:L71"/>
    <mergeCell ref="T71:U71"/>
    <mergeCell ref="P71:Q71"/>
    <mergeCell ref="R71:S71"/>
    <mergeCell ref="M102:N102"/>
    <mergeCell ref="O102:P102"/>
    <mergeCell ref="Q102:R102"/>
    <mergeCell ref="D99:AG99"/>
    <mergeCell ref="S100:AG100"/>
    <mergeCell ref="V101:AG101"/>
    <mergeCell ref="V102:W102"/>
    <mergeCell ref="X102:Y102"/>
    <mergeCell ref="A96:AG96"/>
    <mergeCell ref="A99:A103"/>
    <mergeCell ref="B99:C102"/>
    <mergeCell ref="A65:U65"/>
    <mergeCell ref="A61:U61"/>
    <mergeCell ref="A63:U63"/>
    <mergeCell ref="A62:U62"/>
    <mergeCell ref="D68:U68"/>
    <mergeCell ref="E101:E103"/>
    <mergeCell ref="F101:F103"/>
    <mergeCell ref="G101:R101"/>
    <mergeCell ref="G102:H102"/>
    <mergeCell ref="I102:J102"/>
    <mergeCell ref="K102:L102"/>
    <mergeCell ref="A93:U93"/>
    <mergeCell ref="A68:A72"/>
    <mergeCell ref="B68:C71"/>
    <mergeCell ref="U101:U103"/>
    <mergeCell ref="D69:L69"/>
    <mergeCell ref="M69:U69"/>
    <mergeCell ref="D70:D72"/>
    <mergeCell ref="E70:E72"/>
    <mergeCell ref="F70:F72"/>
    <mergeCell ref="G70:L70"/>
    <mergeCell ref="M70:M72"/>
    <mergeCell ref="N70:N72"/>
    <mergeCell ref="O70:O72"/>
    <mergeCell ref="A34:U34"/>
    <mergeCell ref="A37:A41"/>
    <mergeCell ref="B37:C40"/>
    <mergeCell ref="D37:U37"/>
    <mergeCell ref="D38:L38"/>
    <mergeCell ref="M38:U38"/>
    <mergeCell ref="D39:D41"/>
    <mergeCell ref="E39:E41"/>
    <mergeCell ref="F39:F41"/>
    <mergeCell ref="G39:L39"/>
    <mergeCell ref="M39:M41"/>
    <mergeCell ref="N39:N41"/>
    <mergeCell ref="O39:O41"/>
    <mergeCell ref="P39:U39"/>
    <mergeCell ref="G40:H40"/>
    <mergeCell ref="I40:J40"/>
    <mergeCell ref="A36:U36"/>
    <mergeCell ref="K40:L40"/>
    <mergeCell ref="P40:Q40"/>
    <mergeCell ref="R40:S40"/>
    <mergeCell ref="T40:U40"/>
    <mergeCell ref="A30:U30"/>
    <mergeCell ref="A31:U31"/>
    <mergeCell ref="A32:U32"/>
    <mergeCell ref="A3:U3"/>
    <mergeCell ref="A5:U5"/>
    <mergeCell ref="A6:A10"/>
    <mergeCell ref="B6:C9"/>
    <mergeCell ref="D6:U6"/>
    <mergeCell ref="D7:L7"/>
    <mergeCell ref="M7:U7"/>
    <mergeCell ref="D8:D10"/>
    <mergeCell ref="E8:E10"/>
    <mergeCell ref="F8:F10"/>
    <mergeCell ref="G8:L8"/>
    <mergeCell ref="M8:M10"/>
    <mergeCell ref="N8:N10"/>
    <mergeCell ref="O8:O10"/>
    <mergeCell ref="P8:U8"/>
    <mergeCell ref="G9:H9"/>
    <mergeCell ref="I9:J9"/>
    <mergeCell ref="K9:L9"/>
    <mergeCell ref="P9:Q9"/>
    <mergeCell ref="R9:S9"/>
    <mergeCell ref="T9:U9"/>
  </mergeCells>
  <hyperlinks>
    <hyperlink ref="A1" location="Inhalt!A9" display="Zurück zum Inhalt" xr:uid="{00000000-0004-0000-0300-000000000000}"/>
  </hyperlink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I233"/>
  <sheetViews>
    <sheetView zoomScale="80" zoomScaleNormal="80" workbookViewId="0"/>
  </sheetViews>
  <sheetFormatPr baseColWidth="10" defaultColWidth="11.08203125" defaultRowHeight="15" customHeight="1"/>
  <cols>
    <col min="1" max="1" width="23.5" style="377" customWidth="1"/>
    <col min="2" max="12" width="11.08203125" style="377" customWidth="1"/>
    <col min="13" max="16384" width="11.08203125" style="377"/>
  </cols>
  <sheetData>
    <row r="1" spans="1:12" ht="15" customHeight="1">
      <c r="A1" s="736" t="s">
        <v>163</v>
      </c>
      <c r="B1" s="343"/>
      <c r="C1" s="43"/>
      <c r="D1" s="44"/>
      <c r="E1" s="45"/>
      <c r="F1" s="45"/>
      <c r="G1" s="45"/>
      <c r="H1" s="45"/>
      <c r="I1" s="45"/>
      <c r="J1" s="45"/>
      <c r="K1" s="45"/>
      <c r="L1" s="45"/>
    </row>
    <row r="2" spans="1:12" ht="15" customHeight="1">
      <c r="A2" s="311"/>
      <c r="B2" s="343"/>
      <c r="C2" s="43"/>
      <c r="D2" s="44"/>
      <c r="E2" s="45"/>
      <c r="F2" s="45"/>
      <c r="G2" s="45"/>
      <c r="H2" s="45"/>
      <c r="I2" s="45"/>
      <c r="J2" s="45"/>
      <c r="K2" s="45"/>
      <c r="L2" s="45"/>
    </row>
    <row r="3" spans="1:12" s="416" customFormat="1" ht="23.5">
      <c r="A3" s="832">
        <v>2023</v>
      </c>
      <c r="B3" s="832"/>
      <c r="C3" s="832"/>
      <c r="D3" s="832"/>
      <c r="E3" s="832"/>
      <c r="F3" s="832"/>
      <c r="G3" s="832"/>
      <c r="H3" s="832"/>
      <c r="I3" s="832"/>
      <c r="J3" s="832"/>
      <c r="K3" s="832"/>
      <c r="L3" s="832"/>
    </row>
    <row r="4" spans="1:12" s="416" customFormat="1" ht="14.5">
      <c r="A4" s="417"/>
      <c r="B4" s="399"/>
      <c r="C4" s="43"/>
      <c r="D4" s="44"/>
      <c r="E4" s="45"/>
      <c r="F4" s="45"/>
      <c r="G4" s="45"/>
      <c r="H4" s="45"/>
      <c r="I4" s="45"/>
      <c r="J4" s="45"/>
      <c r="K4" s="45"/>
      <c r="L4" s="45"/>
    </row>
    <row r="5" spans="1:12" s="416" customFormat="1" ht="16.5">
      <c r="A5" s="899" t="s">
        <v>190</v>
      </c>
      <c r="B5" s="899"/>
      <c r="C5" s="899"/>
      <c r="D5" s="899"/>
      <c r="E5" s="899"/>
      <c r="F5" s="899"/>
      <c r="G5" s="899"/>
      <c r="H5" s="899"/>
      <c r="I5" s="899"/>
      <c r="J5" s="899"/>
      <c r="K5" s="899"/>
      <c r="L5" s="899"/>
    </row>
    <row r="6" spans="1:12" s="416" customFormat="1" ht="14.5">
      <c r="A6" s="859" t="s">
        <v>47</v>
      </c>
      <c r="B6" s="900" t="s">
        <v>48</v>
      </c>
      <c r="C6" s="902" t="s">
        <v>50</v>
      </c>
      <c r="D6" s="903"/>
      <c r="E6" s="903"/>
      <c r="F6" s="903"/>
      <c r="G6" s="903"/>
      <c r="H6" s="903"/>
      <c r="I6" s="903"/>
      <c r="J6" s="903"/>
      <c r="K6" s="903"/>
      <c r="L6" s="904"/>
    </row>
    <row r="7" spans="1:12" s="416" customFormat="1" ht="27.75" customHeight="1">
      <c r="A7" s="860"/>
      <c r="B7" s="901"/>
      <c r="C7" s="905" t="s">
        <v>57</v>
      </c>
      <c r="D7" s="906"/>
      <c r="E7" s="905" t="s">
        <v>62</v>
      </c>
      <c r="F7" s="906"/>
      <c r="G7" s="905" t="s">
        <v>63</v>
      </c>
      <c r="H7" s="906"/>
      <c r="I7" s="905" t="s">
        <v>66</v>
      </c>
      <c r="J7" s="906"/>
      <c r="K7" s="897" t="s">
        <v>67</v>
      </c>
      <c r="L7" s="898"/>
    </row>
    <row r="8" spans="1:12" s="416" customFormat="1" thickBot="1">
      <c r="A8" s="861"/>
      <c r="B8" s="418" t="s">
        <v>49</v>
      </c>
      <c r="C8" s="407" t="s">
        <v>49</v>
      </c>
      <c r="D8" s="419" t="s">
        <v>53</v>
      </c>
      <c r="E8" s="420" t="s">
        <v>49</v>
      </c>
      <c r="F8" s="421" t="s">
        <v>53</v>
      </c>
      <c r="G8" s="405" t="s">
        <v>49</v>
      </c>
      <c r="H8" s="422" t="s">
        <v>53</v>
      </c>
      <c r="I8" s="405" t="s">
        <v>49</v>
      </c>
      <c r="J8" s="422" t="s">
        <v>53</v>
      </c>
      <c r="K8" s="423" t="s">
        <v>49</v>
      </c>
      <c r="L8" s="424" t="s">
        <v>53</v>
      </c>
    </row>
    <row r="9" spans="1:12" s="416" customFormat="1" ht="14.5">
      <c r="A9" s="111" t="s">
        <v>27</v>
      </c>
      <c r="B9" s="6">
        <v>107779</v>
      </c>
      <c r="C9" s="527">
        <v>32256</v>
      </c>
      <c r="D9" s="534">
        <v>29.927908034032601</v>
      </c>
      <c r="E9" s="527">
        <v>23286</v>
      </c>
      <c r="F9" s="534">
        <v>21.605322001503076</v>
      </c>
      <c r="G9" s="527">
        <v>24038</v>
      </c>
      <c r="H9" s="534">
        <v>22.303046047931417</v>
      </c>
      <c r="I9" s="527">
        <v>20699</v>
      </c>
      <c r="J9" s="534">
        <v>19.205039942846007</v>
      </c>
      <c r="K9" s="527">
        <v>7500</v>
      </c>
      <c r="L9" s="130">
        <v>6.9586839736868971</v>
      </c>
    </row>
    <row r="10" spans="1:12" s="416" customFormat="1" ht="14.5">
      <c r="A10" s="112" t="s">
        <v>28</v>
      </c>
      <c r="B10" s="7">
        <v>109193</v>
      </c>
      <c r="C10" s="528">
        <v>32643</v>
      </c>
      <c r="D10" s="535">
        <v>29.894773474490123</v>
      </c>
      <c r="E10" s="528">
        <v>25763</v>
      </c>
      <c r="F10" s="535">
        <v>23.594003278598443</v>
      </c>
      <c r="G10" s="528">
        <v>26556</v>
      </c>
      <c r="H10" s="535">
        <v>24.320240308444678</v>
      </c>
      <c r="I10" s="528">
        <v>17874</v>
      </c>
      <c r="J10" s="535">
        <v>16.36918117461742</v>
      </c>
      <c r="K10" s="528">
        <v>6357</v>
      </c>
      <c r="L10" s="131">
        <v>5.8218017638493311</v>
      </c>
    </row>
    <row r="11" spans="1:12" s="416" customFormat="1" ht="14.5">
      <c r="A11" s="113" t="s">
        <v>29</v>
      </c>
      <c r="B11" s="8">
        <v>36204</v>
      </c>
      <c r="C11" s="529">
        <v>8324</v>
      </c>
      <c r="D11" s="536">
        <v>22.991934592862666</v>
      </c>
      <c r="E11" s="529">
        <v>10202</v>
      </c>
      <c r="F11" s="536">
        <v>28.17920671748978</v>
      </c>
      <c r="G11" s="529">
        <v>7755</v>
      </c>
      <c r="H11" s="536">
        <v>21.42028505137554</v>
      </c>
      <c r="I11" s="529">
        <v>7182</v>
      </c>
      <c r="J11" s="536">
        <v>19.837587006960558</v>
      </c>
      <c r="K11" s="529">
        <v>2741</v>
      </c>
      <c r="L11" s="132">
        <v>7.5709866313114578</v>
      </c>
    </row>
    <row r="12" spans="1:12" s="416" customFormat="1" ht="14.5">
      <c r="A12" s="112" t="s">
        <v>30</v>
      </c>
      <c r="B12" s="7">
        <v>20150</v>
      </c>
      <c r="C12" s="528">
        <v>3737</v>
      </c>
      <c r="D12" s="535">
        <v>18.545905707196031</v>
      </c>
      <c r="E12" s="528">
        <v>6316</v>
      </c>
      <c r="F12" s="535">
        <v>31.344913151364761</v>
      </c>
      <c r="G12" s="528">
        <v>3958</v>
      </c>
      <c r="H12" s="535">
        <v>19.642679900744415</v>
      </c>
      <c r="I12" s="528">
        <v>4533</v>
      </c>
      <c r="J12" s="535">
        <v>22.496277915632753</v>
      </c>
      <c r="K12" s="528">
        <v>1606</v>
      </c>
      <c r="L12" s="131">
        <v>7.970223325062034</v>
      </c>
    </row>
    <row r="13" spans="1:12" s="416" customFormat="1" ht="14.5">
      <c r="A13" s="113" t="s">
        <v>31</v>
      </c>
      <c r="B13" s="8">
        <v>5932</v>
      </c>
      <c r="C13" s="529">
        <v>1386</v>
      </c>
      <c r="D13" s="536">
        <v>23.364801078894136</v>
      </c>
      <c r="E13" s="529">
        <v>1658</v>
      </c>
      <c r="F13" s="536">
        <v>27.950101146325018</v>
      </c>
      <c r="G13" s="529">
        <v>1343</v>
      </c>
      <c r="H13" s="536">
        <v>22.639919082939986</v>
      </c>
      <c r="I13" s="529">
        <v>1122</v>
      </c>
      <c r="J13" s="536">
        <v>18.914362778152395</v>
      </c>
      <c r="K13" s="529">
        <v>423</v>
      </c>
      <c r="L13" s="132">
        <v>7.130815913688469</v>
      </c>
    </row>
    <row r="14" spans="1:12" s="416" customFormat="1" ht="14.5">
      <c r="A14" s="112" t="s">
        <v>32</v>
      </c>
      <c r="B14" s="7">
        <v>18200</v>
      </c>
      <c r="C14" s="528">
        <v>4812</v>
      </c>
      <c r="D14" s="535">
        <v>26.439560439560438</v>
      </c>
      <c r="E14" s="528">
        <v>5359</v>
      </c>
      <c r="F14" s="535">
        <v>29.445054945054945</v>
      </c>
      <c r="G14" s="528">
        <v>3926</v>
      </c>
      <c r="H14" s="535">
        <v>21.571428571428573</v>
      </c>
      <c r="I14" s="528">
        <v>2872</v>
      </c>
      <c r="J14" s="535">
        <v>15.780219780219781</v>
      </c>
      <c r="K14" s="528">
        <v>1231</v>
      </c>
      <c r="L14" s="131">
        <v>6.7637362637362646</v>
      </c>
    </row>
    <row r="15" spans="1:12" s="416" customFormat="1" ht="14.5">
      <c r="A15" s="113" t="s">
        <v>33</v>
      </c>
      <c r="B15" s="8">
        <v>58111</v>
      </c>
      <c r="C15" s="529">
        <v>15955</v>
      </c>
      <c r="D15" s="536">
        <v>27.456075441826851</v>
      </c>
      <c r="E15" s="529">
        <v>13491</v>
      </c>
      <c r="F15" s="536">
        <v>23.215914370773174</v>
      </c>
      <c r="G15" s="529">
        <v>13348</v>
      </c>
      <c r="H15" s="536">
        <v>22.969833594328097</v>
      </c>
      <c r="I15" s="529">
        <v>10865</v>
      </c>
      <c r="J15" s="536">
        <v>18.696976476054449</v>
      </c>
      <c r="K15" s="529">
        <v>4452</v>
      </c>
      <c r="L15" s="132">
        <v>7.6612001170174322</v>
      </c>
    </row>
    <row r="16" spans="1:12" s="416" customFormat="1" ht="14.5">
      <c r="A16" s="112" t="s">
        <v>34</v>
      </c>
      <c r="B16" s="7">
        <v>11835</v>
      </c>
      <c r="C16" s="528">
        <v>2574</v>
      </c>
      <c r="D16" s="537">
        <v>21.749049429657795</v>
      </c>
      <c r="E16" s="528" t="s">
        <v>54</v>
      </c>
      <c r="F16" s="535" t="s">
        <v>54</v>
      </c>
      <c r="G16" s="528" t="s">
        <v>54</v>
      </c>
      <c r="H16" s="535" t="s">
        <v>54</v>
      </c>
      <c r="I16" s="528">
        <v>2657</v>
      </c>
      <c r="J16" s="535">
        <v>22.450359104351499</v>
      </c>
      <c r="K16" s="528">
        <v>1110</v>
      </c>
      <c r="L16" s="131">
        <v>9.3789607097591894</v>
      </c>
    </row>
    <row r="17" spans="1:12" s="416" customFormat="1" ht="14.5">
      <c r="A17" s="113" t="s">
        <v>35</v>
      </c>
      <c r="B17" s="8">
        <v>66744</v>
      </c>
      <c r="C17" s="529">
        <v>17379</v>
      </c>
      <c r="D17" s="536">
        <v>26.038295577130526</v>
      </c>
      <c r="E17" s="529">
        <v>16213</v>
      </c>
      <c r="F17" s="536">
        <v>24.291322066402973</v>
      </c>
      <c r="G17" s="529">
        <v>15080</v>
      </c>
      <c r="H17" s="536">
        <v>22.593791202205441</v>
      </c>
      <c r="I17" s="529">
        <v>13370</v>
      </c>
      <c r="J17" s="536">
        <v>20.031763154740499</v>
      </c>
      <c r="K17" s="529">
        <v>4702</v>
      </c>
      <c r="L17" s="132">
        <v>7.0448279995205558</v>
      </c>
    </row>
    <row r="18" spans="1:12" s="416" customFormat="1" ht="14.5">
      <c r="A18" s="112" t="s">
        <v>36</v>
      </c>
      <c r="B18" s="7">
        <v>139220</v>
      </c>
      <c r="C18" s="528">
        <v>40481</v>
      </c>
      <c r="D18" s="535">
        <v>29.077000430972561</v>
      </c>
      <c r="E18" s="528">
        <v>32471</v>
      </c>
      <c r="F18" s="535">
        <v>23.323516736101134</v>
      </c>
      <c r="G18" s="528">
        <v>31609</v>
      </c>
      <c r="H18" s="535">
        <v>22.704352822870277</v>
      </c>
      <c r="I18" s="528">
        <v>24881</v>
      </c>
      <c r="J18" s="535">
        <v>17.871713834219221</v>
      </c>
      <c r="K18" s="528">
        <v>9778</v>
      </c>
      <c r="L18" s="131">
        <v>7.0234161758368057</v>
      </c>
    </row>
    <row r="19" spans="1:12" s="416" customFormat="1" ht="14.5">
      <c r="A19" s="113" t="s">
        <v>37</v>
      </c>
      <c r="B19" s="8">
        <v>36505</v>
      </c>
      <c r="C19" s="529">
        <v>8724</v>
      </c>
      <c r="D19" s="536">
        <v>23.898096151212162</v>
      </c>
      <c r="E19" s="529">
        <v>8639</v>
      </c>
      <c r="F19" s="536">
        <v>23.665251335433503</v>
      </c>
      <c r="G19" s="529">
        <v>9291</v>
      </c>
      <c r="H19" s="536">
        <v>25.451308039994519</v>
      </c>
      <c r="I19" s="529">
        <v>7181</v>
      </c>
      <c r="J19" s="536">
        <v>19.671277907136009</v>
      </c>
      <c r="K19" s="529">
        <v>2670</v>
      </c>
      <c r="L19" s="132">
        <v>7.3140665662238051</v>
      </c>
    </row>
    <row r="20" spans="1:12" s="416" customFormat="1" ht="14.5">
      <c r="A20" s="112" t="s">
        <v>38</v>
      </c>
      <c r="B20" s="7">
        <v>7409</v>
      </c>
      <c r="C20" s="528">
        <v>2151</v>
      </c>
      <c r="D20" s="535">
        <v>29.032258064516132</v>
      </c>
      <c r="E20" s="528">
        <v>1818</v>
      </c>
      <c r="F20" s="535">
        <v>24.537724389256311</v>
      </c>
      <c r="G20" s="528">
        <v>1650</v>
      </c>
      <c r="H20" s="535">
        <v>22.270211904440547</v>
      </c>
      <c r="I20" s="528">
        <v>1317</v>
      </c>
      <c r="J20" s="535">
        <v>17.775678229180727</v>
      </c>
      <c r="K20" s="528">
        <v>473</v>
      </c>
      <c r="L20" s="131">
        <v>6.3841274126062899</v>
      </c>
    </row>
    <row r="21" spans="1:12" s="416" customFormat="1" ht="14.5">
      <c r="A21" s="113" t="s">
        <v>39</v>
      </c>
      <c r="B21" s="8">
        <v>30946</v>
      </c>
      <c r="C21" s="529">
        <v>5643</v>
      </c>
      <c r="D21" s="536">
        <v>18.23498998255025</v>
      </c>
      <c r="E21" s="529">
        <v>9468</v>
      </c>
      <c r="F21" s="536">
        <v>30.595230401344274</v>
      </c>
      <c r="G21" s="529">
        <v>6213</v>
      </c>
      <c r="H21" s="536">
        <v>20.076908162605829</v>
      </c>
      <c r="I21" s="529">
        <v>7114</v>
      </c>
      <c r="J21" s="536">
        <v>22.98843146125509</v>
      </c>
      <c r="K21" s="529">
        <v>2508</v>
      </c>
      <c r="L21" s="132">
        <v>8.104439992244556</v>
      </c>
    </row>
    <row r="22" spans="1:12" s="416" customFormat="1" ht="14.5">
      <c r="A22" s="112" t="s">
        <v>40</v>
      </c>
      <c r="B22" s="7">
        <v>16364</v>
      </c>
      <c r="C22" s="528">
        <v>3575</v>
      </c>
      <c r="D22" s="535">
        <v>21.846736739183573</v>
      </c>
      <c r="E22" s="528">
        <v>4532</v>
      </c>
      <c r="F22" s="535">
        <v>27.694940112441945</v>
      </c>
      <c r="G22" s="528">
        <v>2445</v>
      </c>
      <c r="H22" s="535">
        <v>14.941334637008067</v>
      </c>
      <c r="I22" s="528">
        <v>4172</v>
      </c>
      <c r="J22" s="535">
        <v>25.494989000244438</v>
      </c>
      <c r="K22" s="528">
        <v>1640</v>
      </c>
      <c r="L22" s="131">
        <v>10.021999511121974</v>
      </c>
    </row>
    <row r="23" spans="1:12" s="416" customFormat="1" ht="14.5">
      <c r="A23" s="113" t="s">
        <v>41</v>
      </c>
      <c r="B23" s="8">
        <v>23865</v>
      </c>
      <c r="C23" s="530">
        <v>5666</v>
      </c>
      <c r="D23" s="536">
        <v>23.741881416300021</v>
      </c>
      <c r="E23" s="530">
        <v>5887</v>
      </c>
      <c r="F23" s="536">
        <v>24.667923737691179</v>
      </c>
      <c r="G23" s="530">
        <v>5515</v>
      </c>
      <c r="H23" s="536">
        <v>23.109155667295202</v>
      </c>
      <c r="I23" s="530">
        <v>5018</v>
      </c>
      <c r="J23" s="536">
        <v>21.026608003352191</v>
      </c>
      <c r="K23" s="530">
        <v>1779</v>
      </c>
      <c r="L23" s="132">
        <v>7.4544311753614076</v>
      </c>
    </row>
    <row r="24" spans="1:12" s="416" customFormat="1" thickBot="1">
      <c r="A24" s="114" t="s">
        <v>42</v>
      </c>
      <c r="B24" s="7">
        <v>16134</v>
      </c>
      <c r="C24" s="528">
        <v>3173</v>
      </c>
      <c r="D24" s="537">
        <v>19.666542704846908</v>
      </c>
      <c r="E24" s="528" t="s">
        <v>54</v>
      </c>
      <c r="F24" s="535" t="s">
        <v>54</v>
      </c>
      <c r="G24" s="528" t="s">
        <v>54</v>
      </c>
      <c r="H24" s="535" t="s">
        <v>54</v>
      </c>
      <c r="I24" s="528">
        <v>3839</v>
      </c>
      <c r="J24" s="535">
        <v>23.794471302838726</v>
      </c>
      <c r="K24" s="528">
        <v>1515</v>
      </c>
      <c r="L24" s="131">
        <v>9.3901078467831915</v>
      </c>
    </row>
    <row r="25" spans="1:12" s="416" customFormat="1" ht="14.5">
      <c r="A25" s="128" t="s">
        <v>43</v>
      </c>
      <c r="B25" s="10">
        <v>572958</v>
      </c>
      <c r="C25" s="531">
        <v>161453</v>
      </c>
      <c r="D25" s="538">
        <v>28.178854296475482</v>
      </c>
      <c r="E25" s="531">
        <v>134585</v>
      </c>
      <c r="F25" s="538">
        <v>23.489505338960274</v>
      </c>
      <c r="G25" s="531">
        <v>132356</v>
      </c>
      <c r="H25" s="538">
        <v>23.100471587795266</v>
      </c>
      <c r="I25" s="531">
        <v>105199</v>
      </c>
      <c r="J25" s="538">
        <v>18.360682632932953</v>
      </c>
      <c r="K25" s="531">
        <v>39365</v>
      </c>
      <c r="L25" s="133">
        <v>6.8704861438360227</v>
      </c>
    </row>
    <row r="26" spans="1:12" s="416" customFormat="1" ht="14.5">
      <c r="A26" s="128" t="s">
        <v>44</v>
      </c>
      <c r="B26" s="11">
        <v>131633</v>
      </c>
      <c r="C26" s="532">
        <v>27026</v>
      </c>
      <c r="D26" s="539">
        <v>20.531325731389547</v>
      </c>
      <c r="E26" s="532">
        <v>38852</v>
      </c>
      <c r="F26" s="539">
        <v>29.515395075702898</v>
      </c>
      <c r="G26" s="532">
        <v>25138</v>
      </c>
      <c r="H26" s="539">
        <v>19.09703493804745</v>
      </c>
      <c r="I26" s="532">
        <v>29497</v>
      </c>
      <c r="J26" s="539">
        <v>22.40851458220963</v>
      </c>
      <c r="K26" s="532">
        <v>11120</v>
      </c>
      <c r="L26" s="134">
        <v>8.4477296726504747</v>
      </c>
    </row>
    <row r="27" spans="1:12" s="416" customFormat="1" ht="14.5">
      <c r="A27" s="129" t="s">
        <v>45</v>
      </c>
      <c r="B27" s="118">
        <v>704591</v>
      </c>
      <c r="C27" s="533">
        <v>188479</v>
      </c>
      <c r="D27" s="540">
        <v>26.750128798125438</v>
      </c>
      <c r="E27" s="533">
        <v>173437</v>
      </c>
      <c r="F27" s="540">
        <v>24.615273257819076</v>
      </c>
      <c r="G27" s="533">
        <v>157494</v>
      </c>
      <c r="H27" s="540">
        <v>22.352542113084045</v>
      </c>
      <c r="I27" s="533">
        <v>134696</v>
      </c>
      <c r="J27" s="540">
        <v>19.116906120004369</v>
      </c>
      <c r="K27" s="533">
        <v>50485</v>
      </c>
      <c r="L27" s="135">
        <v>7.1651497109670714</v>
      </c>
    </row>
    <row r="28" spans="1:12" s="416" customFormat="1" ht="14.5">
      <c r="A28" s="855" t="s">
        <v>259</v>
      </c>
      <c r="B28" s="855"/>
      <c r="C28" s="855"/>
      <c r="D28" s="855"/>
      <c r="E28" s="855"/>
      <c r="F28" s="855"/>
      <c r="G28" s="855"/>
      <c r="H28" s="855"/>
      <c r="I28" s="855"/>
      <c r="J28" s="855"/>
      <c r="K28" s="855"/>
      <c r="L28" s="855"/>
    </row>
    <row r="29" spans="1:12" s="416" customFormat="1" ht="14.5">
      <c r="A29" s="837" t="s">
        <v>127</v>
      </c>
      <c r="B29" s="837"/>
      <c r="C29" s="837"/>
      <c r="D29" s="837"/>
      <c r="E29" s="837"/>
      <c r="F29" s="837"/>
      <c r="G29" s="837"/>
      <c r="H29" s="837"/>
      <c r="I29" s="837"/>
      <c r="J29" s="837"/>
      <c r="K29" s="837"/>
      <c r="L29" s="837"/>
    </row>
    <row r="30" spans="1:12" s="416" customFormat="1" ht="14.5" customHeight="1">
      <c r="A30" s="837" t="s">
        <v>287</v>
      </c>
      <c r="B30" s="837"/>
      <c r="C30" s="837"/>
      <c r="D30" s="837"/>
      <c r="E30" s="837"/>
      <c r="F30" s="837"/>
      <c r="G30" s="837"/>
      <c r="H30" s="837"/>
      <c r="I30" s="837"/>
      <c r="J30" s="837"/>
      <c r="K30" s="837"/>
      <c r="L30" s="837"/>
    </row>
    <row r="31" spans="1:12" s="416" customFormat="1" ht="27.75" customHeight="1">
      <c r="A31" s="837" t="s">
        <v>253</v>
      </c>
      <c r="B31" s="837"/>
      <c r="C31" s="837"/>
      <c r="D31" s="837"/>
      <c r="E31" s="837"/>
      <c r="F31" s="837"/>
      <c r="G31" s="837"/>
      <c r="H31" s="837"/>
      <c r="I31" s="837"/>
      <c r="J31" s="837"/>
      <c r="K31" s="837"/>
      <c r="L31" s="837"/>
    </row>
    <row r="33" spans="1:14" ht="24" customHeight="1">
      <c r="A33" s="839">
        <v>2022</v>
      </c>
      <c r="B33" s="839"/>
      <c r="C33" s="839"/>
      <c r="D33" s="839"/>
      <c r="E33" s="839"/>
      <c r="F33" s="839"/>
      <c r="G33" s="839"/>
      <c r="H33" s="839"/>
      <c r="I33" s="839"/>
      <c r="J33" s="839"/>
      <c r="K33" s="839"/>
      <c r="L33" s="839"/>
    </row>
    <row r="35" spans="1:14" ht="15" customHeight="1">
      <c r="A35" s="899" t="s">
        <v>191</v>
      </c>
      <c r="B35" s="899"/>
      <c r="C35" s="899"/>
      <c r="D35" s="899"/>
      <c r="E35" s="899"/>
      <c r="F35" s="899"/>
      <c r="G35" s="899"/>
      <c r="H35" s="899"/>
      <c r="I35" s="899"/>
      <c r="J35" s="899"/>
      <c r="K35" s="899"/>
      <c r="L35" s="899"/>
    </row>
    <row r="36" spans="1:14" ht="15" customHeight="1">
      <c r="A36" s="859" t="s">
        <v>47</v>
      </c>
      <c r="B36" s="900" t="s">
        <v>48</v>
      </c>
      <c r="C36" s="902" t="s">
        <v>50</v>
      </c>
      <c r="D36" s="903"/>
      <c r="E36" s="903"/>
      <c r="F36" s="903"/>
      <c r="G36" s="903"/>
      <c r="H36" s="903"/>
      <c r="I36" s="903"/>
      <c r="J36" s="903"/>
      <c r="K36" s="903"/>
      <c r="L36" s="904"/>
    </row>
    <row r="37" spans="1:14" ht="24" customHeight="1">
      <c r="A37" s="860"/>
      <c r="B37" s="901"/>
      <c r="C37" s="905" t="s">
        <v>57</v>
      </c>
      <c r="D37" s="906"/>
      <c r="E37" s="905" t="s">
        <v>62</v>
      </c>
      <c r="F37" s="906"/>
      <c r="G37" s="905" t="s">
        <v>63</v>
      </c>
      <c r="H37" s="906"/>
      <c r="I37" s="905" t="s">
        <v>66</v>
      </c>
      <c r="J37" s="906"/>
      <c r="K37" s="897" t="s">
        <v>67</v>
      </c>
      <c r="L37" s="898"/>
    </row>
    <row r="38" spans="1:14" ht="15" customHeight="1" thickBot="1">
      <c r="A38" s="861"/>
      <c r="B38" s="418" t="s">
        <v>49</v>
      </c>
      <c r="C38" s="407" t="s">
        <v>49</v>
      </c>
      <c r="D38" s="419" t="s">
        <v>53</v>
      </c>
      <c r="E38" s="420" t="s">
        <v>49</v>
      </c>
      <c r="F38" s="421" t="s">
        <v>53</v>
      </c>
      <c r="G38" s="405" t="s">
        <v>49</v>
      </c>
      <c r="H38" s="422" t="s">
        <v>53</v>
      </c>
      <c r="I38" s="541" t="s">
        <v>49</v>
      </c>
      <c r="J38" s="422" t="s">
        <v>53</v>
      </c>
      <c r="K38" s="542" t="s">
        <v>49</v>
      </c>
      <c r="L38" s="424" t="s">
        <v>53</v>
      </c>
    </row>
    <row r="39" spans="1:14" ht="15" customHeight="1">
      <c r="A39" s="111" t="s">
        <v>27</v>
      </c>
      <c r="B39" s="6">
        <v>103129</v>
      </c>
      <c r="C39" s="527">
        <v>31477</v>
      </c>
      <c r="D39" s="534">
        <f>C39/B39*100</f>
        <v>30.521967632770608</v>
      </c>
      <c r="E39" s="527">
        <v>21754</v>
      </c>
      <c r="F39" s="534">
        <f>E39/B39*100</f>
        <v>21.093969688448446</v>
      </c>
      <c r="G39" s="527">
        <v>22925</v>
      </c>
      <c r="H39" s="534">
        <f>G39/B39*100</f>
        <v>22.229440797447854</v>
      </c>
      <c r="I39" s="527">
        <v>19957</v>
      </c>
      <c r="J39" s="534">
        <f>I39/B39*100</f>
        <v>19.351491820923307</v>
      </c>
      <c r="K39" s="527">
        <v>7016</v>
      </c>
      <c r="L39" s="130">
        <f>K39/B39*100</f>
        <v>6.8031300604097771</v>
      </c>
      <c r="M39" s="378"/>
      <c r="N39" s="379"/>
    </row>
    <row r="40" spans="1:14" ht="15" customHeight="1">
      <c r="A40" s="112" t="s">
        <v>28</v>
      </c>
      <c r="B40" s="7">
        <v>105010</v>
      </c>
      <c r="C40" s="528">
        <v>32313</v>
      </c>
      <c r="D40" s="535">
        <f t="shared" ref="D40:D57" si="0">C40/B40*100</f>
        <v>30.771355109037234</v>
      </c>
      <c r="E40" s="528">
        <v>24448</v>
      </c>
      <c r="F40" s="535">
        <f t="shared" ref="F40:F57" si="1">E40/B40*100</f>
        <v>23.281592229311492</v>
      </c>
      <c r="G40" s="528">
        <v>25099</v>
      </c>
      <c r="H40" s="535">
        <f t="shared" ref="H40:H57" si="2">G40/B40*100</f>
        <v>23.901533187315493</v>
      </c>
      <c r="I40" s="528">
        <v>17061</v>
      </c>
      <c r="J40" s="535">
        <f t="shared" ref="J40:J56" si="3">I40/B40*100</f>
        <v>16.24702409294353</v>
      </c>
      <c r="K40" s="528">
        <v>6089</v>
      </c>
      <c r="L40" s="131">
        <f t="shared" ref="L40:L57" si="4">K40/B40*100</f>
        <v>5.7984953813922484</v>
      </c>
      <c r="M40" s="378"/>
      <c r="N40" s="379"/>
    </row>
    <row r="41" spans="1:14" ht="15" customHeight="1">
      <c r="A41" s="113" t="s">
        <v>29</v>
      </c>
      <c r="B41" s="8">
        <v>35692</v>
      </c>
      <c r="C41" s="529">
        <v>8049</v>
      </c>
      <c r="D41" s="536">
        <f t="shared" si="0"/>
        <v>22.551271993724082</v>
      </c>
      <c r="E41" s="529">
        <v>10361</v>
      </c>
      <c r="F41" s="536">
        <f t="shared" si="1"/>
        <v>29.028914042362437</v>
      </c>
      <c r="G41" s="529">
        <v>7339</v>
      </c>
      <c r="H41" s="536">
        <f t="shared" si="2"/>
        <v>20.56203070716127</v>
      </c>
      <c r="I41" s="529">
        <v>7450</v>
      </c>
      <c r="J41" s="536">
        <f t="shared" si="3"/>
        <v>20.873024767454893</v>
      </c>
      <c r="K41" s="529">
        <v>2493</v>
      </c>
      <c r="L41" s="132">
        <f t="shared" si="4"/>
        <v>6.9847584892973211</v>
      </c>
      <c r="M41" s="378"/>
      <c r="N41" s="379"/>
    </row>
    <row r="42" spans="1:14" ht="15" customHeight="1">
      <c r="A42" s="112" t="s">
        <v>30</v>
      </c>
      <c r="B42" s="7">
        <v>19398</v>
      </c>
      <c r="C42" s="528">
        <v>3488</v>
      </c>
      <c r="D42" s="535">
        <f t="shared" si="0"/>
        <v>17.981235178884422</v>
      </c>
      <c r="E42" s="528">
        <v>6080</v>
      </c>
      <c r="F42" s="535">
        <f t="shared" si="1"/>
        <v>31.343437467780184</v>
      </c>
      <c r="G42" s="528">
        <v>3711</v>
      </c>
      <c r="H42" s="535">
        <f t="shared" si="2"/>
        <v>19.130838230745436</v>
      </c>
      <c r="I42" s="528">
        <v>4573</v>
      </c>
      <c r="J42" s="535">
        <f t="shared" si="3"/>
        <v>23.574595319105065</v>
      </c>
      <c r="K42" s="528">
        <v>1546</v>
      </c>
      <c r="L42" s="131">
        <f t="shared" si="4"/>
        <v>7.9698938034848954</v>
      </c>
      <c r="M42" s="378"/>
      <c r="N42" s="379"/>
    </row>
    <row r="43" spans="1:14" ht="15" customHeight="1">
      <c r="A43" s="113" t="s">
        <v>31</v>
      </c>
      <c r="B43" s="8">
        <v>5853</v>
      </c>
      <c r="C43" s="529">
        <v>1462</v>
      </c>
      <c r="D43" s="536">
        <f t="shared" si="0"/>
        <v>24.978643430719288</v>
      </c>
      <c r="E43" s="529">
        <v>1604</v>
      </c>
      <c r="F43" s="536">
        <f t="shared" si="1"/>
        <v>27.404749701008029</v>
      </c>
      <c r="G43" s="529">
        <v>1265</v>
      </c>
      <c r="H43" s="536">
        <f t="shared" si="2"/>
        <v>21.612848112079273</v>
      </c>
      <c r="I43" s="529">
        <v>1140</v>
      </c>
      <c r="J43" s="536">
        <f t="shared" si="3"/>
        <v>19.477191184008198</v>
      </c>
      <c r="K43" s="529">
        <v>382</v>
      </c>
      <c r="L43" s="132">
        <f t="shared" si="4"/>
        <v>6.5265675721852041</v>
      </c>
      <c r="M43" s="378"/>
      <c r="N43" s="379"/>
    </row>
    <row r="44" spans="1:14" ht="15" customHeight="1">
      <c r="A44" s="112" t="s">
        <v>32</v>
      </c>
      <c r="B44" s="7">
        <v>18456</v>
      </c>
      <c r="C44" s="528">
        <v>5021</v>
      </c>
      <c r="D44" s="535">
        <f t="shared" si="0"/>
        <v>27.205244906805376</v>
      </c>
      <c r="E44" s="528">
        <v>5359</v>
      </c>
      <c r="F44" s="535">
        <f t="shared" si="1"/>
        <v>29.036627654963155</v>
      </c>
      <c r="G44" s="528">
        <v>3936</v>
      </c>
      <c r="H44" s="535">
        <f t="shared" si="2"/>
        <v>21.326397919375815</v>
      </c>
      <c r="I44" s="528">
        <v>2995</v>
      </c>
      <c r="J44" s="535">
        <f t="shared" si="3"/>
        <v>16.227785002167316</v>
      </c>
      <c r="K44" s="528">
        <v>1145</v>
      </c>
      <c r="L44" s="131">
        <f t="shared" si="4"/>
        <v>6.20394451668834</v>
      </c>
      <c r="M44" s="378"/>
      <c r="N44" s="379"/>
    </row>
    <row r="45" spans="1:14" ht="15" customHeight="1">
      <c r="A45" s="113" t="s">
        <v>33</v>
      </c>
      <c r="B45" s="8">
        <v>55939</v>
      </c>
      <c r="C45" s="529">
        <v>15545</v>
      </c>
      <c r="D45" s="536">
        <f t="shared" si="0"/>
        <v>27.789198948855002</v>
      </c>
      <c r="E45" s="529">
        <v>12765</v>
      </c>
      <c r="F45" s="536">
        <f t="shared" si="1"/>
        <v>22.819499812295536</v>
      </c>
      <c r="G45" s="529">
        <v>12733</v>
      </c>
      <c r="H45" s="536">
        <f t="shared" si="2"/>
        <v>22.762294642378304</v>
      </c>
      <c r="I45" s="529">
        <v>10748</v>
      </c>
      <c r="J45" s="536">
        <f t="shared" si="3"/>
        <v>19.213786445950053</v>
      </c>
      <c r="K45" s="529">
        <v>4148</v>
      </c>
      <c r="L45" s="132">
        <f t="shared" si="4"/>
        <v>7.4152201505211028</v>
      </c>
      <c r="M45" s="378"/>
      <c r="N45" s="379"/>
    </row>
    <row r="46" spans="1:14" ht="15" customHeight="1">
      <c r="A46" s="112" t="s">
        <v>34</v>
      </c>
      <c r="B46" s="7">
        <v>11599</v>
      </c>
      <c r="C46" s="528" t="s">
        <v>54</v>
      </c>
      <c r="D46" s="537" t="s">
        <v>54</v>
      </c>
      <c r="E46" s="528">
        <v>3249</v>
      </c>
      <c r="F46" s="535">
        <f t="shared" si="1"/>
        <v>28.011035434089145</v>
      </c>
      <c r="G46" s="528">
        <v>2118</v>
      </c>
      <c r="H46" s="535">
        <f t="shared" si="2"/>
        <v>18.260194844383136</v>
      </c>
      <c r="I46" s="528" t="s">
        <v>54</v>
      </c>
      <c r="J46" s="535" t="s">
        <v>54</v>
      </c>
      <c r="K46" s="528">
        <v>1092</v>
      </c>
      <c r="L46" s="131">
        <f t="shared" si="4"/>
        <v>9.4146047073023542</v>
      </c>
      <c r="M46" s="378"/>
      <c r="N46" s="379"/>
    </row>
    <row r="47" spans="1:14" ht="15" customHeight="1">
      <c r="A47" s="113" t="s">
        <v>35</v>
      </c>
      <c r="B47" s="8">
        <v>64329</v>
      </c>
      <c r="C47" s="529">
        <v>16984</v>
      </c>
      <c r="D47" s="536">
        <f t="shared" si="0"/>
        <v>26.401778358127746</v>
      </c>
      <c r="E47" s="529">
        <v>15097</v>
      </c>
      <c r="F47" s="536">
        <f t="shared" si="1"/>
        <v>23.468420152652769</v>
      </c>
      <c r="G47" s="529">
        <v>14526</v>
      </c>
      <c r="H47" s="536">
        <f t="shared" si="2"/>
        <v>22.580795597630928</v>
      </c>
      <c r="I47" s="529">
        <v>13207</v>
      </c>
      <c r="J47" s="536">
        <f t="shared" si="3"/>
        <v>20.530398420619004</v>
      </c>
      <c r="K47" s="529">
        <v>4515</v>
      </c>
      <c r="L47" s="132">
        <f t="shared" si="4"/>
        <v>7.0186074709695472</v>
      </c>
      <c r="M47" s="378"/>
      <c r="N47" s="379"/>
    </row>
    <row r="48" spans="1:14" ht="15" customHeight="1">
      <c r="A48" s="112" t="s">
        <v>36</v>
      </c>
      <c r="B48" s="7">
        <v>135114</v>
      </c>
      <c r="C48" s="528">
        <v>39385</v>
      </c>
      <c r="D48" s="535">
        <f t="shared" si="0"/>
        <v>29.149458975383752</v>
      </c>
      <c r="E48" s="528">
        <v>30499</v>
      </c>
      <c r="F48" s="535">
        <f t="shared" si="1"/>
        <v>22.572790384416123</v>
      </c>
      <c r="G48" s="528">
        <v>30763</v>
      </c>
      <c r="H48" s="535">
        <f t="shared" si="2"/>
        <v>22.768180943499562</v>
      </c>
      <c r="I48" s="528">
        <v>24978</v>
      </c>
      <c r="J48" s="535">
        <f t="shared" si="3"/>
        <v>18.48661130600826</v>
      </c>
      <c r="K48" s="528">
        <v>9489</v>
      </c>
      <c r="L48" s="131">
        <f t="shared" si="4"/>
        <v>7.0229583906923052</v>
      </c>
      <c r="M48" s="378"/>
      <c r="N48" s="379"/>
    </row>
    <row r="49" spans="1:22" ht="15" customHeight="1">
      <c r="A49" s="113" t="s">
        <v>37</v>
      </c>
      <c r="B49" s="8">
        <v>35121</v>
      </c>
      <c r="C49" s="529">
        <v>8585</v>
      </c>
      <c r="D49" s="536">
        <f t="shared" si="0"/>
        <v>24.4440648045329</v>
      </c>
      <c r="E49" s="529">
        <v>8157</v>
      </c>
      <c r="F49" s="536">
        <f t="shared" si="1"/>
        <v>23.22542068847698</v>
      </c>
      <c r="G49" s="529">
        <v>8821</v>
      </c>
      <c r="H49" s="536">
        <f t="shared" si="2"/>
        <v>25.116027447965607</v>
      </c>
      <c r="I49" s="529">
        <v>7069</v>
      </c>
      <c r="J49" s="536">
        <f t="shared" si="3"/>
        <v>20.127559010278752</v>
      </c>
      <c r="K49" s="529">
        <v>2489</v>
      </c>
      <c r="L49" s="132">
        <f t="shared" si="4"/>
        <v>7.0869280487457651</v>
      </c>
      <c r="M49" s="378"/>
      <c r="N49" s="379"/>
    </row>
    <row r="50" spans="1:22" ht="15" customHeight="1">
      <c r="A50" s="112" t="s">
        <v>38</v>
      </c>
      <c r="B50" s="7">
        <v>7075</v>
      </c>
      <c r="C50" s="528">
        <v>2052</v>
      </c>
      <c r="D50" s="535">
        <f t="shared" si="0"/>
        <v>29.003533568904594</v>
      </c>
      <c r="E50" s="528">
        <v>1674</v>
      </c>
      <c r="F50" s="535">
        <f t="shared" si="1"/>
        <v>23.660777385159008</v>
      </c>
      <c r="G50" s="528">
        <v>1569</v>
      </c>
      <c r="H50" s="535">
        <f t="shared" si="2"/>
        <v>22.176678445229683</v>
      </c>
      <c r="I50" s="528">
        <v>1325</v>
      </c>
      <c r="J50" s="535">
        <f t="shared" si="3"/>
        <v>18.727915194346288</v>
      </c>
      <c r="K50" s="528">
        <v>455</v>
      </c>
      <c r="L50" s="131">
        <f t="shared" si="4"/>
        <v>6.4310954063604235</v>
      </c>
      <c r="M50" s="378"/>
      <c r="N50" s="379"/>
    </row>
    <row r="51" spans="1:22" ht="15" customHeight="1">
      <c r="A51" s="113" t="s">
        <v>39</v>
      </c>
      <c r="B51" s="8">
        <v>30886</v>
      </c>
      <c r="C51" s="529">
        <v>5619</v>
      </c>
      <c r="D51" s="536">
        <f t="shared" si="0"/>
        <v>18.192708670595092</v>
      </c>
      <c r="E51" s="529">
        <v>9451</v>
      </c>
      <c r="F51" s="536">
        <f t="shared" si="1"/>
        <v>30.599624425305965</v>
      </c>
      <c r="G51" s="529">
        <v>6039</v>
      </c>
      <c r="H51" s="536">
        <f t="shared" si="2"/>
        <v>19.55254808003626</v>
      </c>
      <c r="I51" s="529">
        <v>7279</v>
      </c>
      <c r="J51" s="536">
        <f t="shared" si="3"/>
        <v>23.567312050767338</v>
      </c>
      <c r="K51" s="529">
        <v>2498</v>
      </c>
      <c r="L51" s="132">
        <f t="shared" si="4"/>
        <v>8.0878067732953447</v>
      </c>
      <c r="M51" s="378"/>
      <c r="N51" s="379"/>
    </row>
    <row r="52" spans="1:22" ht="15" customHeight="1">
      <c r="A52" s="112" t="s">
        <v>40</v>
      </c>
      <c r="B52" s="7">
        <v>16279</v>
      </c>
      <c r="C52" s="528">
        <v>3399</v>
      </c>
      <c r="D52" s="535">
        <f t="shared" si="0"/>
        <v>20.879660912832485</v>
      </c>
      <c r="E52" s="528">
        <v>4459</v>
      </c>
      <c r="F52" s="535">
        <f t="shared" si="1"/>
        <v>27.391117390503101</v>
      </c>
      <c r="G52" s="528">
        <v>2432</v>
      </c>
      <c r="H52" s="535">
        <f t="shared" si="2"/>
        <v>14.939492597825419</v>
      </c>
      <c r="I52" s="528">
        <v>4393</v>
      </c>
      <c r="J52" s="535">
        <f t="shared" si="3"/>
        <v>26.985687081516062</v>
      </c>
      <c r="K52" s="528">
        <v>1596</v>
      </c>
      <c r="L52" s="131">
        <f t="shared" si="4"/>
        <v>9.8040420173229315</v>
      </c>
      <c r="M52" s="378"/>
      <c r="N52" s="379"/>
    </row>
    <row r="53" spans="1:22" ht="15" customHeight="1">
      <c r="A53" s="113" t="s">
        <v>41</v>
      </c>
      <c r="B53" s="8">
        <v>23230</v>
      </c>
      <c r="C53" s="530">
        <v>5520</v>
      </c>
      <c r="D53" s="536">
        <f t="shared" si="0"/>
        <v>23.762376237623762</v>
      </c>
      <c r="E53" s="530">
        <v>5536</v>
      </c>
      <c r="F53" s="536">
        <f t="shared" si="1"/>
        <v>23.831252690486441</v>
      </c>
      <c r="G53" s="530">
        <v>5387</v>
      </c>
      <c r="H53" s="536">
        <f t="shared" si="2"/>
        <v>23.189840723202753</v>
      </c>
      <c r="I53" s="530">
        <v>5100</v>
      </c>
      <c r="J53" s="536">
        <f>I53/B53*100</f>
        <v>21.954369349978474</v>
      </c>
      <c r="K53" s="530">
        <v>1687</v>
      </c>
      <c r="L53" s="132">
        <f t="shared" si="4"/>
        <v>7.2621609987085662</v>
      </c>
      <c r="M53" s="378"/>
      <c r="N53" s="379"/>
    </row>
    <row r="54" spans="1:22" ht="15" customHeight="1" thickBot="1">
      <c r="A54" s="114" t="s">
        <v>42</v>
      </c>
      <c r="B54" s="7">
        <v>16001</v>
      </c>
      <c r="C54" s="528" t="s">
        <v>54</v>
      </c>
      <c r="D54" s="537" t="s">
        <v>54</v>
      </c>
      <c r="E54" s="528">
        <v>4907</v>
      </c>
      <c r="F54" s="535">
        <f t="shared" si="1"/>
        <v>30.66683332291732</v>
      </c>
      <c r="G54" s="528">
        <v>2435</v>
      </c>
      <c r="H54" s="535">
        <f t="shared" si="2"/>
        <v>15.217798887569527</v>
      </c>
      <c r="I54" s="528" t="s">
        <v>54</v>
      </c>
      <c r="J54" s="535" t="s">
        <v>54</v>
      </c>
      <c r="K54" s="528">
        <v>1476</v>
      </c>
      <c r="L54" s="131">
        <f>K54/B54*100</f>
        <v>9.2244234735329034</v>
      </c>
      <c r="M54" s="378"/>
      <c r="N54" s="379"/>
    </row>
    <row r="55" spans="1:22" ht="15" customHeight="1">
      <c r="A55" s="128" t="s">
        <v>43</v>
      </c>
      <c r="B55" s="10">
        <v>553256</v>
      </c>
      <c r="C55" s="531">
        <v>158344</v>
      </c>
      <c r="D55" s="538">
        <f t="shared" si="0"/>
        <v>28.620385499660195</v>
      </c>
      <c r="E55" s="531">
        <v>126893</v>
      </c>
      <c r="F55" s="538">
        <f t="shared" si="1"/>
        <v>22.93567534739795</v>
      </c>
      <c r="G55" s="531">
        <v>127024</v>
      </c>
      <c r="H55" s="538">
        <f t="shared" si="2"/>
        <v>22.959353355408709</v>
      </c>
      <c r="I55" s="531">
        <v>103580</v>
      </c>
      <c r="J55" s="538">
        <f t="shared" si="3"/>
        <v>18.721893662246771</v>
      </c>
      <c r="K55" s="531">
        <v>37415</v>
      </c>
      <c r="L55" s="133">
        <f t="shared" si="4"/>
        <v>6.7626921352863771</v>
      </c>
      <c r="M55" s="378"/>
      <c r="N55" s="379"/>
    </row>
    <row r="56" spans="1:22" ht="15" customHeight="1">
      <c r="A56" s="128" t="s">
        <v>44</v>
      </c>
      <c r="B56" s="11">
        <v>129855</v>
      </c>
      <c r="C56" s="532">
        <v>26049</v>
      </c>
      <c r="D56" s="539">
        <f>C56/B56*100</f>
        <v>20.060066997805244</v>
      </c>
      <c r="E56" s="532">
        <v>38507</v>
      </c>
      <c r="F56" s="539">
        <f t="shared" si="1"/>
        <v>29.653844672904395</v>
      </c>
      <c r="G56" s="532">
        <v>24074</v>
      </c>
      <c r="H56" s="539">
        <f t="shared" si="2"/>
        <v>18.539139809787841</v>
      </c>
      <c r="I56" s="532">
        <v>30524</v>
      </c>
      <c r="J56" s="539">
        <f t="shared" si="3"/>
        <v>23.506218474452272</v>
      </c>
      <c r="K56" s="532">
        <v>10701</v>
      </c>
      <c r="L56" s="134">
        <f t="shared" si="4"/>
        <v>8.240730045050249</v>
      </c>
      <c r="M56" s="378"/>
      <c r="N56" s="379"/>
    </row>
    <row r="57" spans="1:22" ht="15" customHeight="1">
      <c r="A57" s="129" t="s">
        <v>45</v>
      </c>
      <c r="B57" s="118">
        <v>683111</v>
      </c>
      <c r="C57" s="533">
        <v>184393</v>
      </c>
      <c r="D57" s="540">
        <f t="shared" si="0"/>
        <v>26.993124104281733</v>
      </c>
      <c r="E57" s="533">
        <v>165400</v>
      </c>
      <c r="F57" s="540">
        <f t="shared" si="1"/>
        <v>24.212756052823039</v>
      </c>
      <c r="G57" s="533">
        <v>151098</v>
      </c>
      <c r="H57" s="540">
        <f t="shared" si="2"/>
        <v>22.119099238630323</v>
      </c>
      <c r="I57" s="533">
        <v>134104</v>
      </c>
      <c r="J57" s="540">
        <f>I57/B57*100</f>
        <v>19.631362984932171</v>
      </c>
      <c r="K57" s="533">
        <v>48116</v>
      </c>
      <c r="L57" s="135">
        <f t="shared" si="4"/>
        <v>7.0436576193327287</v>
      </c>
      <c r="M57" s="378"/>
      <c r="N57" s="379"/>
    </row>
    <row r="58" spans="1:22" ht="15" customHeight="1">
      <c r="A58" s="842" t="s">
        <v>259</v>
      </c>
      <c r="B58" s="842"/>
      <c r="C58" s="842"/>
      <c r="D58" s="842"/>
      <c r="E58" s="842"/>
      <c r="F58" s="842"/>
      <c r="G58" s="842"/>
      <c r="H58" s="842"/>
      <c r="I58" s="842"/>
      <c r="J58" s="842"/>
      <c r="K58" s="842"/>
      <c r="L58" s="842"/>
    </row>
    <row r="59" spans="1:22" ht="15" customHeight="1">
      <c r="A59" s="837" t="s">
        <v>127</v>
      </c>
      <c r="B59" s="837"/>
      <c r="C59" s="837"/>
      <c r="D59" s="837"/>
      <c r="E59" s="837"/>
      <c r="F59" s="837"/>
      <c r="G59" s="837"/>
      <c r="H59" s="837"/>
      <c r="I59" s="837"/>
      <c r="J59" s="837"/>
      <c r="K59" s="837"/>
      <c r="L59" s="837"/>
    </row>
    <row r="60" spans="1:22" ht="15" customHeight="1">
      <c r="A60" s="837" t="s">
        <v>287</v>
      </c>
      <c r="B60" s="837"/>
      <c r="C60" s="837"/>
      <c r="D60" s="837"/>
      <c r="E60" s="837"/>
      <c r="F60" s="837"/>
      <c r="G60" s="837"/>
      <c r="H60" s="837"/>
      <c r="I60" s="837"/>
      <c r="J60" s="837"/>
      <c r="K60" s="837"/>
      <c r="L60" s="837"/>
    </row>
    <row r="61" spans="1:22" ht="24" customHeight="1">
      <c r="A61" s="837" t="s">
        <v>254</v>
      </c>
      <c r="B61" s="837"/>
      <c r="C61" s="837"/>
      <c r="D61" s="837"/>
      <c r="E61" s="837"/>
      <c r="F61" s="837"/>
      <c r="G61" s="837"/>
      <c r="H61" s="837"/>
      <c r="I61" s="837"/>
      <c r="J61" s="837"/>
      <c r="K61" s="837"/>
      <c r="L61" s="837"/>
    </row>
    <row r="63" spans="1:22" ht="23.5" customHeight="1">
      <c r="A63" s="839">
        <v>2021</v>
      </c>
      <c r="B63" s="839"/>
      <c r="C63" s="839"/>
      <c r="D63" s="839"/>
      <c r="E63" s="839"/>
      <c r="F63" s="839"/>
      <c r="G63" s="839"/>
      <c r="H63" s="839"/>
      <c r="I63" s="839"/>
      <c r="J63" s="839"/>
      <c r="K63" s="839"/>
      <c r="L63" s="839"/>
      <c r="M63" s="46"/>
      <c r="N63" s="46"/>
      <c r="O63" s="46"/>
      <c r="P63" s="46"/>
      <c r="Q63" s="46"/>
      <c r="R63" s="46"/>
      <c r="S63" s="46"/>
      <c r="T63" s="46"/>
    </row>
    <row r="64" spans="1:22" ht="15" customHeight="1">
      <c r="A64" s="105"/>
      <c r="B64" s="343"/>
      <c r="C64" s="43"/>
      <c r="D64" s="44"/>
      <c r="E64" s="45"/>
      <c r="F64" s="45"/>
      <c r="G64" s="45"/>
      <c r="H64" s="45"/>
      <c r="I64" s="45"/>
      <c r="J64" s="45"/>
      <c r="K64" s="45"/>
      <c r="L64" s="45"/>
      <c r="M64" s="45"/>
      <c r="N64" s="45"/>
      <c r="O64" s="45"/>
      <c r="P64" s="45"/>
      <c r="Q64" s="45"/>
      <c r="R64" s="45"/>
      <c r="S64" s="45"/>
      <c r="T64" s="45"/>
      <c r="U64" s="343"/>
      <c r="V64" s="343"/>
    </row>
    <row r="65" spans="1:24" ht="15" customHeight="1">
      <c r="A65" s="899" t="s">
        <v>192</v>
      </c>
      <c r="B65" s="899"/>
      <c r="C65" s="899"/>
      <c r="D65" s="899"/>
      <c r="E65" s="899"/>
      <c r="F65" s="899"/>
      <c r="G65" s="899"/>
      <c r="H65" s="899"/>
      <c r="I65" s="899"/>
      <c r="J65" s="899"/>
      <c r="K65" s="899"/>
      <c r="L65" s="899"/>
      <c r="M65" s="136"/>
      <c r="N65" s="136"/>
      <c r="O65" s="136"/>
      <c r="P65" s="136"/>
      <c r="Q65" s="136"/>
      <c r="R65" s="136"/>
      <c r="S65" s="136"/>
      <c r="T65" s="136"/>
      <c r="U65" s="343"/>
      <c r="V65" s="343"/>
    </row>
    <row r="66" spans="1:24" ht="15" customHeight="1">
      <c r="A66" s="859" t="s">
        <v>47</v>
      </c>
      <c r="B66" s="900" t="s">
        <v>48</v>
      </c>
      <c r="C66" s="902" t="s">
        <v>50</v>
      </c>
      <c r="D66" s="903"/>
      <c r="E66" s="903"/>
      <c r="F66" s="903"/>
      <c r="G66" s="903"/>
      <c r="H66" s="903"/>
      <c r="I66" s="903"/>
      <c r="J66" s="903"/>
      <c r="K66" s="903"/>
      <c r="L66" s="904"/>
      <c r="M66" s="46"/>
      <c r="N66" s="46"/>
      <c r="O66" s="46"/>
      <c r="P66" s="46"/>
      <c r="Q66" s="46"/>
      <c r="R66" s="46"/>
      <c r="S66" s="46"/>
      <c r="T66" s="46"/>
      <c r="U66" s="46"/>
      <c r="V66" s="46"/>
    </row>
    <row r="67" spans="1:24" ht="30" customHeight="1">
      <c r="A67" s="860"/>
      <c r="B67" s="901"/>
      <c r="C67" s="905" t="s">
        <v>57</v>
      </c>
      <c r="D67" s="906"/>
      <c r="E67" s="905" t="s">
        <v>62</v>
      </c>
      <c r="F67" s="906"/>
      <c r="G67" s="905" t="s">
        <v>63</v>
      </c>
      <c r="H67" s="906"/>
      <c r="I67" s="905" t="s">
        <v>66</v>
      </c>
      <c r="J67" s="906"/>
      <c r="K67" s="897" t="s">
        <v>67</v>
      </c>
      <c r="L67" s="898"/>
      <c r="M67" s="47"/>
      <c r="N67" s="47"/>
      <c r="O67" s="47"/>
      <c r="P67" s="47"/>
      <c r="Q67" s="47"/>
      <c r="R67" s="47"/>
      <c r="S67" s="47"/>
      <c r="T67" s="47"/>
      <c r="U67" s="48"/>
      <c r="V67" s="48"/>
    </row>
    <row r="68" spans="1:24" ht="15" customHeight="1" thickBot="1">
      <c r="A68" s="861"/>
      <c r="B68" s="418" t="s">
        <v>49</v>
      </c>
      <c r="C68" s="407" t="s">
        <v>49</v>
      </c>
      <c r="D68" s="419" t="s">
        <v>53</v>
      </c>
      <c r="E68" s="420" t="s">
        <v>49</v>
      </c>
      <c r="F68" s="421" t="s">
        <v>53</v>
      </c>
      <c r="G68" s="405" t="s">
        <v>49</v>
      </c>
      <c r="H68" s="422" t="s">
        <v>53</v>
      </c>
      <c r="I68" s="405" t="s">
        <v>49</v>
      </c>
      <c r="J68" s="422" t="s">
        <v>53</v>
      </c>
      <c r="K68" s="423" t="s">
        <v>49</v>
      </c>
      <c r="L68" s="424" t="s">
        <v>53</v>
      </c>
      <c r="M68" s="49"/>
      <c r="N68" s="50"/>
      <c r="O68" s="49"/>
      <c r="P68" s="50"/>
      <c r="Q68" s="49"/>
      <c r="R68" s="50"/>
      <c r="S68" s="49"/>
      <c r="T68" s="50"/>
      <c r="U68" s="137"/>
      <c r="V68" s="137"/>
    </row>
    <row r="69" spans="1:24" ht="15" customHeight="1">
      <c r="A69" s="111" t="s">
        <v>27</v>
      </c>
      <c r="B69" s="6">
        <v>99803</v>
      </c>
      <c r="C69" s="527">
        <v>30721</v>
      </c>
      <c r="D69" s="534">
        <f>C69/B69*100</f>
        <v>30.781639830466016</v>
      </c>
      <c r="E69" s="527">
        <v>20957</v>
      </c>
      <c r="F69" s="534">
        <f>E69/B69*100</f>
        <v>20.998366782561646</v>
      </c>
      <c r="G69" s="527">
        <v>22142</v>
      </c>
      <c r="H69" s="534">
        <f>G69/B69*100</f>
        <v>22.185705840505797</v>
      </c>
      <c r="I69" s="527">
        <v>19350</v>
      </c>
      <c r="J69" s="534">
        <f>I69/B69*100</f>
        <v>19.388194743644981</v>
      </c>
      <c r="K69" s="527">
        <v>6633</v>
      </c>
      <c r="L69" s="130">
        <f>K69/B69*100</f>
        <v>6.6460928028215589</v>
      </c>
      <c r="M69" s="138"/>
      <c r="N69" s="139"/>
      <c r="O69" s="138"/>
      <c r="P69" s="139"/>
      <c r="Q69" s="138"/>
      <c r="R69" s="139"/>
      <c r="S69" s="138"/>
      <c r="T69" s="139"/>
      <c r="U69" s="138"/>
      <c r="V69" s="140"/>
      <c r="X69" s="378"/>
    </row>
    <row r="70" spans="1:24" ht="15" customHeight="1">
      <c r="A70" s="112" t="s">
        <v>28</v>
      </c>
      <c r="B70" s="7">
        <v>100886</v>
      </c>
      <c r="C70" s="528">
        <v>31515</v>
      </c>
      <c r="D70" s="535">
        <f>C70/B70*100</f>
        <v>31.238229288503856</v>
      </c>
      <c r="E70" s="528">
        <v>23428</v>
      </c>
      <c r="F70" s="535">
        <f>E70/B70*100</f>
        <v>23.222250857403406</v>
      </c>
      <c r="G70" s="528">
        <v>23542</v>
      </c>
      <c r="H70" s="535">
        <f>G70/B70*100</f>
        <v>23.335249687766392</v>
      </c>
      <c r="I70" s="528">
        <v>16482</v>
      </c>
      <c r="J70" s="535">
        <f>I70/B70*100</f>
        <v>16.337251947742999</v>
      </c>
      <c r="K70" s="528">
        <v>5919</v>
      </c>
      <c r="L70" s="131">
        <f>K70/B70*100</f>
        <v>5.8670182185833513</v>
      </c>
      <c r="M70" s="138"/>
      <c r="N70" s="139"/>
      <c r="O70" s="138"/>
      <c r="P70" s="139"/>
      <c r="Q70" s="138"/>
      <c r="R70" s="139"/>
      <c r="S70" s="138"/>
      <c r="T70" s="139"/>
      <c r="U70" s="138"/>
      <c r="V70" s="140"/>
      <c r="X70" s="378"/>
    </row>
    <row r="71" spans="1:24" ht="15" customHeight="1">
      <c r="A71" s="113" t="s">
        <v>29</v>
      </c>
      <c r="B71" s="8">
        <v>35076</v>
      </c>
      <c r="C71" s="529">
        <v>7864</v>
      </c>
      <c r="D71" s="536">
        <f>C71/B71*100</f>
        <v>22.419888242673053</v>
      </c>
      <c r="E71" s="529">
        <v>10319</v>
      </c>
      <c r="F71" s="536">
        <f t="shared" ref="F71:F83" si="5">E71/B71*100</f>
        <v>29.418975937963282</v>
      </c>
      <c r="G71" s="529">
        <v>7044</v>
      </c>
      <c r="H71" s="536">
        <f>G71/B71*100</f>
        <v>20.082107423879574</v>
      </c>
      <c r="I71" s="529">
        <v>7571</v>
      </c>
      <c r="J71" s="536">
        <f>I71/B71*100</f>
        <v>21.58455924278709</v>
      </c>
      <c r="K71" s="529">
        <v>2278</v>
      </c>
      <c r="L71" s="132">
        <f>K71/B71*100</f>
        <v>6.4944691526970004</v>
      </c>
      <c r="M71" s="138"/>
      <c r="N71" s="139"/>
      <c r="O71" s="138"/>
      <c r="P71" s="139"/>
      <c r="Q71" s="138"/>
      <c r="R71" s="139"/>
      <c r="S71" s="138"/>
      <c r="T71" s="139"/>
      <c r="U71" s="138"/>
      <c r="V71" s="140"/>
      <c r="X71" s="378"/>
    </row>
    <row r="72" spans="1:24" ht="15" customHeight="1">
      <c r="A72" s="112" t="s">
        <v>30</v>
      </c>
      <c r="B72" s="7">
        <v>19178</v>
      </c>
      <c r="C72" s="528">
        <v>3447</v>
      </c>
      <c r="D72" s="535">
        <f>C72/B72*100</f>
        <v>17.973719887370944</v>
      </c>
      <c r="E72" s="528">
        <v>5879</v>
      </c>
      <c r="F72" s="535">
        <f>E72/B72*100</f>
        <v>30.654917092501826</v>
      </c>
      <c r="G72" s="528">
        <v>3700</v>
      </c>
      <c r="H72" s="535">
        <f>G72/B72*100</f>
        <v>19.292939826884972</v>
      </c>
      <c r="I72" s="528">
        <v>4591</v>
      </c>
      <c r="J72" s="535">
        <f>I72/B72*100</f>
        <v>23.938888309521328</v>
      </c>
      <c r="K72" s="528">
        <v>1561</v>
      </c>
      <c r="L72" s="131">
        <f t="shared" ref="L72:L81" si="6">K72/B72*100</f>
        <v>8.1395348837209305</v>
      </c>
      <c r="M72" s="138"/>
      <c r="N72" s="139"/>
      <c r="O72" s="138"/>
      <c r="P72" s="139"/>
      <c r="Q72" s="138"/>
      <c r="R72" s="139"/>
      <c r="S72" s="138"/>
      <c r="T72" s="139"/>
      <c r="U72" s="138"/>
      <c r="V72" s="140"/>
      <c r="X72" s="378"/>
    </row>
    <row r="73" spans="1:24" ht="15" customHeight="1">
      <c r="A73" s="113" t="s">
        <v>31</v>
      </c>
      <c r="B73" s="8">
        <v>5843</v>
      </c>
      <c r="C73" s="529" t="s">
        <v>54</v>
      </c>
      <c r="D73" s="536" t="s">
        <v>54</v>
      </c>
      <c r="E73" s="529" t="s">
        <v>54</v>
      </c>
      <c r="F73" s="536" t="s">
        <v>54</v>
      </c>
      <c r="G73" s="529" t="s">
        <v>54</v>
      </c>
      <c r="H73" s="536" t="s">
        <v>54</v>
      </c>
      <c r="I73" s="529" t="s">
        <v>54</v>
      </c>
      <c r="J73" s="536" t="s">
        <v>54</v>
      </c>
      <c r="K73" s="529" t="s">
        <v>54</v>
      </c>
      <c r="L73" s="132" t="s">
        <v>54</v>
      </c>
      <c r="M73" s="138"/>
      <c r="N73" s="139"/>
      <c r="O73" s="138"/>
      <c r="P73" s="139"/>
      <c r="Q73" s="138"/>
      <c r="R73" s="139"/>
      <c r="S73" s="138"/>
      <c r="T73" s="139"/>
      <c r="U73" s="138"/>
      <c r="V73" s="140"/>
      <c r="X73" s="378"/>
    </row>
    <row r="74" spans="1:24" ht="15" customHeight="1">
      <c r="A74" s="112" t="s">
        <v>32</v>
      </c>
      <c r="B74" s="7">
        <v>17982</v>
      </c>
      <c r="C74" s="528" t="s">
        <v>54</v>
      </c>
      <c r="D74" s="535" t="s">
        <v>54</v>
      </c>
      <c r="E74" s="528" t="s">
        <v>54</v>
      </c>
      <c r="F74" s="535" t="s">
        <v>54</v>
      </c>
      <c r="G74" s="528" t="s">
        <v>54</v>
      </c>
      <c r="H74" s="535" t="s">
        <v>54</v>
      </c>
      <c r="I74" s="528" t="s">
        <v>54</v>
      </c>
      <c r="J74" s="535" t="s">
        <v>54</v>
      </c>
      <c r="K74" s="528" t="s">
        <v>54</v>
      </c>
      <c r="L74" s="131" t="s">
        <v>54</v>
      </c>
      <c r="M74" s="138"/>
      <c r="N74" s="139"/>
      <c r="O74" s="138"/>
      <c r="P74" s="139"/>
      <c r="Q74" s="138"/>
      <c r="R74" s="139"/>
      <c r="S74" s="138"/>
      <c r="T74" s="139"/>
      <c r="U74" s="138"/>
      <c r="V74" s="140"/>
      <c r="X74" s="378"/>
    </row>
    <row r="75" spans="1:24" ht="15" customHeight="1">
      <c r="A75" s="113" t="s">
        <v>33</v>
      </c>
      <c r="B75" s="8">
        <v>53738</v>
      </c>
      <c r="C75" s="529">
        <v>14692</v>
      </c>
      <c r="D75" s="536">
        <f>C75/B75*100</f>
        <v>27.340057315121513</v>
      </c>
      <c r="E75" s="529">
        <v>12308</v>
      </c>
      <c r="F75" s="536">
        <f>E75/B75*100</f>
        <v>22.903718039376233</v>
      </c>
      <c r="G75" s="529">
        <v>12038</v>
      </c>
      <c r="H75" s="536">
        <f>G75/B75*100</f>
        <v>22.401280285831255</v>
      </c>
      <c r="I75" s="529">
        <v>10702</v>
      </c>
      <c r="J75" s="536">
        <f>I75/B75*100</f>
        <v>19.915143846067959</v>
      </c>
      <c r="K75" s="529">
        <v>3998</v>
      </c>
      <c r="L75" s="132">
        <f>K75/B75*100</f>
        <v>7.4398005136030374</v>
      </c>
      <c r="M75" s="138"/>
      <c r="N75" s="139"/>
      <c r="O75" s="138"/>
      <c r="P75" s="139"/>
      <c r="Q75" s="138"/>
      <c r="R75" s="139"/>
      <c r="S75" s="138"/>
      <c r="T75" s="139"/>
      <c r="U75" s="138"/>
      <c r="V75" s="140"/>
      <c r="X75" s="378"/>
    </row>
    <row r="76" spans="1:24" ht="15" customHeight="1">
      <c r="A76" s="112" t="s">
        <v>34</v>
      </c>
      <c r="B76" s="7">
        <v>11288</v>
      </c>
      <c r="C76" s="528" t="s">
        <v>54</v>
      </c>
      <c r="D76" s="535" t="s">
        <v>54</v>
      </c>
      <c r="E76" s="528" t="s">
        <v>54</v>
      </c>
      <c r="F76" s="535" t="s">
        <v>54</v>
      </c>
      <c r="G76" s="528" t="s">
        <v>54</v>
      </c>
      <c r="H76" s="535" t="s">
        <v>54</v>
      </c>
      <c r="I76" s="528"/>
      <c r="J76" s="535" t="s">
        <v>54</v>
      </c>
      <c r="K76" s="528" t="s">
        <v>54</v>
      </c>
      <c r="L76" s="131" t="s">
        <v>54</v>
      </c>
      <c r="M76" s="138"/>
      <c r="N76" s="139"/>
      <c r="O76" s="138"/>
      <c r="P76" s="139"/>
      <c r="Q76" s="138"/>
      <c r="R76" s="139"/>
      <c r="S76" s="138"/>
      <c r="T76" s="139"/>
      <c r="U76" s="138"/>
      <c r="V76" s="140"/>
      <c r="X76" s="378"/>
    </row>
    <row r="77" spans="1:24" ht="15" customHeight="1">
      <c r="A77" s="113" t="s">
        <v>35</v>
      </c>
      <c r="B77" s="8">
        <v>61661</v>
      </c>
      <c r="C77" s="529">
        <v>16450</v>
      </c>
      <c r="D77" s="536">
        <f>C77/B77*100</f>
        <v>26.678127179254307</v>
      </c>
      <c r="E77" s="529">
        <v>14074</v>
      </c>
      <c r="F77" s="536">
        <f>E77/B77*100</f>
        <v>22.824800116767488</v>
      </c>
      <c r="G77" s="529">
        <v>13945</v>
      </c>
      <c r="H77" s="536">
        <f>G77/B77*100</f>
        <v>22.615591703021359</v>
      </c>
      <c r="I77" s="529">
        <v>12917</v>
      </c>
      <c r="J77" s="536">
        <f t="shared" ref="J77:J82" si="7">I77/B77*100</f>
        <v>20.948411475649113</v>
      </c>
      <c r="K77" s="529">
        <v>4275</v>
      </c>
      <c r="L77" s="132">
        <f>K77/B77*100</f>
        <v>6.9330695253077304</v>
      </c>
      <c r="M77" s="138"/>
      <c r="N77" s="139"/>
      <c r="O77" s="138"/>
      <c r="P77" s="139"/>
      <c r="Q77" s="138"/>
      <c r="R77" s="139"/>
      <c r="S77" s="138"/>
      <c r="T77" s="139"/>
      <c r="U77" s="138"/>
      <c r="V77" s="140"/>
      <c r="X77" s="378"/>
    </row>
    <row r="78" spans="1:24" ht="15" customHeight="1">
      <c r="A78" s="112" t="s">
        <v>36</v>
      </c>
      <c r="B78" s="7">
        <v>130477</v>
      </c>
      <c r="C78" s="528">
        <v>37572</v>
      </c>
      <c r="D78" s="535">
        <f>C78/B78*100</f>
        <v>28.795879733592894</v>
      </c>
      <c r="E78" s="528">
        <v>29131</v>
      </c>
      <c r="F78" s="535">
        <f t="shared" si="5"/>
        <v>22.326540309786399</v>
      </c>
      <c r="G78" s="528">
        <v>29737</v>
      </c>
      <c r="H78" s="535">
        <f>G78/B78*100</f>
        <v>22.790989982908865</v>
      </c>
      <c r="I78" s="528">
        <v>24871</v>
      </c>
      <c r="J78" s="535">
        <f t="shared" si="7"/>
        <v>19.061597063083916</v>
      </c>
      <c r="K78" s="528">
        <v>9166</v>
      </c>
      <c r="L78" s="131">
        <f>K78/B78*100</f>
        <v>7.024992910627927</v>
      </c>
      <c r="M78" s="138"/>
      <c r="N78" s="139"/>
      <c r="O78" s="138"/>
      <c r="P78" s="139"/>
      <c r="Q78" s="138"/>
      <c r="R78" s="139"/>
      <c r="S78" s="138"/>
      <c r="T78" s="139"/>
      <c r="U78" s="138"/>
      <c r="V78" s="140"/>
      <c r="X78" s="378"/>
    </row>
    <row r="79" spans="1:24" ht="15" customHeight="1">
      <c r="A79" s="113" t="s">
        <v>37</v>
      </c>
      <c r="B79" s="8">
        <v>33813</v>
      </c>
      <c r="C79" s="529">
        <v>8176</v>
      </c>
      <c r="D79" s="536">
        <f t="shared" ref="D79" si="8">C79/B79*100</f>
        <v>24.180049093543904</v>
      </c>
      <c r="E79" s="529">
        <v>7746</v>
      </c>
      <c r="F79" s="536">
        <f>E79/B79*100</f>
        <v>22.908348859905953</v>
      </c>
      <c r="G79" s="529">
        <v>8473</v>
      </c>
      <c r="H79" s="536">
        <f>G79/B79*100</f>
        <v>25.058409487475231</v>
      </c>
      <c r="I79" s="529">
        <v>6963</v>
      </c>
      <c r="J79" s="536">
        <f t="shared" si="7"/>
        <v>20.592671457723359</v>
      </c>
      <c r="K79" s="529">
        <v>2455</v>
      </c>
      <c r="L79" s="132">
        <f>K79/B79*100</f>
        <v>7.2605211013515509</v>
      </c>
      <c r="M79" s="138"/>
      <c r="N79" s="139"/>
      <c r="O79" s="138"/>
      <c r="P79" s="139"/>
      <c r="Q79" s="138"/>
      <c r="R79" s="139"/>
      <c r="S79" s="138"/>
      <c r="T79" s="139"/>
      <c r="U79" s="138"/>
      <c r="V79" s="140"/>
      <c r="X79" s="378"/>
    </row>
    <row r="80" spans="1:24" ht="15" customHeight="1">
      <c r="A80" s="112" t="s">
        <v>38</v>
      </c>
      <c r="B80" s="7">
        <v>6927</v>
      </c>
      <c r="C80" s="528">
        <v>2109</v>
      </c>
      <c r="D80" s="535">
        <f>C80/B80*100</f>
        <v>30.446080554352534</v>
      </c>
      <c r="E80" s="528">
        <v>1520</v>
      </c>
      <c r="F80" s="535">
        <f>E80/B80*100</f>
        <v>21.943121120254077</v>
      </c>
      <c r="G80" s="528">
        <v>1572</v>
      </c>
      <c r="H80" s="535">
        <f t="shared" ref="H80:H82" si="9">G80/B80*100</f>
        <v>22.693806842789087</v>
      </c>
      <c r="I80" s="528">
        <v>1277</v>
      </c>
      <c r="J80" s="535">
        <f t="shared" si="7"/>
        <v>18.435108993792408</v>
      </c>
      <c r="K80" s="528">
        <v>449</v>
      </c>
      <c r="L80" s="131">
        <f>K80/B80*100</f>
        <v>6.4818824888118947</v>
      </c>
      <c r="M80" s="138"/>
      <c r="N80" s="139"/>
      <c r="O80" s="138"/>
      <c r="P80" s="139"/>
      <c r="Q80" s="138"/>
      <c r="R80" s="139"/>
      <c r="S80" s="138"/>
      <c r="T80" s="139"/>
      <c r="U80" s="138"/>
      <c r="V80" s="140"/>
      <c r="X80" s="378"/>
    </row>
    <row r="81" spans="1:24" ht="15" customHeight="1">
      <c r="A81" s="113" t="s">
        <v>39</v>
      </c>
      <c r="B81" s="8">
        <v>30774</v>
      </c>
      <c r="C81" s="529">
        <v>5701</v>
      </c>
      <c r="D81" s="536">
        <f>C81/B81*100</f>
        <v>18.525378566322221</v>
      </c>
      <c r="E81" s="529">
        <v>9211</v>
      </c>
      <c r="F81" s="536">
        <f>E81/B81*100</f>
        <v>29.931110677844934</v>
      </c>
      <c r="G81" s="529">
        <v>6073</v>
      </c>
      <c r="H81" s="536">
        <f>G81/B81*100</f>
        <v>19.734191200363941</v>
      </c>
      <c r="I81" s="529">
        <v>7347</v>
      </c>
      <c r="J81" s="536">
        <f t="shared" si="7"/>
        <v>23.874049522324039</v>
      </c>
      <c r="K81" s="529">
        <v>2442</v>
      </c>
      <c r="L81" s="132">
        <f t="shared" si="6"/>
        <v>7.9352700331448629</v>
      </c>
      <c r="M81" s="138"/>
      <c r="N81" s="139"/>
      <c r="O81" s="138"/>
      <c r="P81" s="139"/>
      <c r="Q81" s="138"/>
      <c r="R81" s="139"/>
      <c r="S81" s="138"/>
      <c r="T81" s="139"/>
      <c r="U81" s="138"/>
      <c r="V81" s="140"/>
      <c r="X81" s="378"/>
    </row>
    <row r="82" spans="1:24" ht="15" customHeight="1">
      <c r="A82" s="112" t="s">
        <v>40</v>
      </c>
      <c r="B82" s="7">
        <v>16136</v>
      </c>
      <c r="C82" s="528">
        <v>3281</v>
      </c>
      <c r="D82" s="535">
        <f>C82/B82*100</f>
        <v>20.33341596430342</v>
      </c>
      <c r="E82" s="528">
        <v>4218</v>
      </c>
      <c r="F82" s="535">
        <f>E82/B82*100</f>
        <v>26.140307387208729</v>
      </c>
      <c r="G82" s="528">
        <v>2465</v>
      </c>
      <c r="H82" s="535">
        <f t="shared" si="9"/>
        <v>15.276400594942984</v>
      </c>
      <c r="I82" s="528">
        <v>4512</v>
      </c>
      <c r="J82" s="535">
        <f t="shared" si="7"/>
        <v>27.962320277640057</v>
      </c>
      <c r="K82" s="528">
        <v>1660</v>
      </c>
      <c r="L82" s="131">
        <f>K82/B82*100</f>
        <v>10.28755577590481</v>
      </c>
      <c r="M82" s="138"/>
      <c r="N82" s="139"/>
      <c r="O82" s="138"/>
      <c r="P82" s="139"/>
      <c r="Q82" s="138"/>
      <c r="R82" s="139"/>
      <c r="S82" s="138"/>
      <c r="T82" s="139"/>
      <c r="U82" s="138"/>
      <c r="V82" s="140"/>
      <c r="X82" s="378"/>
    </row>
    <row r="83" spans="1:24" ht="15" customHeight="1">
      <c r="A83" s="113" t="s">
        <v>41</v>
      </c>
      <c r="B83" s="8">
        <v>22071</v>
      </c>
      <c r="C83" s="530">
        <v>5280</v>
      </c>
      <c r="D83" s="536">
        <f>C83/B83*100</f>
        <v>23.92279461737121</v>
      </c>
      <c r="E83" s="530">
        <v>5129</v>
      </c>
      <c r="F83" s="536">
        <f t="shared" si="5"/>
        <v>23.238638937972905</v>
      </c>
      <c r="G83" s="530">
        <v>5229</v>
      </c>
      <c r="H83" s="536">
        <f>G83/B83*100</f>
        <v>23.69172216936251</v>
      </c>
      <c r="I83" s="530">
        <v>4885</v>
      </c>
      <c r="J83" s="536">
        <f>I83/B83*100</f>
        <v>22.133115853382265</v>
      </c>
      <c r="K83" s="530">
        <v>1548</v>
      </c>
      <c r="L83" s="132">
        <f>K83/B83*100</f>
        <v>7.0137284219111056</v>
      </c>
      <c r="M83" s="141"/>
      <c r="N83" s="139"/>
      <c r="O83" s="141"/>
      <c r="P83" s="139"/>
      <c r="Q83" s="141"/>
      <c r="R83" s="139"/>
      <c r="S83" s="141"/>
      <c r="T83" s="139"/>
      <c r="U83" s="141"/>
      <c r="V83" s="140"/>
      <c r="X83" s="378"/>
    </row>
    <row r="84" spans="1:24" ht="15" customHeight="1" thickBot="1">
      <c r="A84" s="114" t="s">
        <v>42</v>
      </c>
      <c r="B84" s="7">
        <v>15895</v>
      </c>
      <c r="C84" s="528" t="s">
        <v>54</v>
      </c>
      <c r="D84" s="535" t="s">
        <v>54</v>
      </c>
      <c r="E84" s="528" t="s">
        <v>54</v>
      </c>
      <c r="F84" s="535" t="s">
        <v>54</v>
      </c>
      <c r="G84" s="528" t="s">
        <v>54</v>
      </c>
      <c r="H84" s="535" t="s">
        <v>54</v>
      </c>
      <c r="I84" s="528"/>
      <c r="J84" s="535" t="s">
        <v>54</v>
      </c>
      <c r="K84" s="528" t="s">
        <v>54</v>
      </c>
      <c r="L84" s="131" t="s">
        <v>54</v>
      </c>
      <c r="M84" s="138"/>
      <c r="N84" s="139"/>
      <c r="O84" s="138"/>
      <c r="P84" s="139"/>
      <c r="Q84" s="138"/>
      <c r="R84" s="139"/>
      <c r="S84" s="138"/>
      <c r="T84" s="139"/>
      <c r="U84" s="138"/>
      <c r="V84" s="140"/>
      <c r="X84" s="378"/>
    </row>
    <row r="85" spans="1:24" ht="15" customHeight="1">
      <c r="A85" s="128" t="s">
        <v>43</v>
      </c>
      <c r="B85" s="10">
        <v>533201</v>
      </c>
      <c r="C85" s="531">
        <v>152910</v>
      </c>
      <c r="D85" s="538">
        <f>C85/B85*100</f>
        <v>28.677740664402357</v>
      </c>
      <c r="E85" s="531">
        <v>121124</v>
      </c>
      <c r="F85" s="538">
        <f>E85/B85*100</f>
        <v>22.716386503401157</v>
      </c>
      <c r="G85" s="531">
        <v>121584</v>
      </c>
      <c r="H85" s="538">
        <f>G85/B85*100</f>
        <v>22.802657909493792</v>
      </c>
      <c r="I85" s="531">
        <v>101599</v>
      </c>
      <c r="J85" s="538">
        <f>I85/B85*100</f>
        <v>19.054540407838694</v>
      </c>
      <c r="K85" s="531">
        <v>35984</v>
      </c>
      <c r="L85" s="133">
        <f>K85/B85*100</f>
        <v>6.7486745148640006</v>
      </c>
      <c r="M85" s="138"/>
      <c r="N85" s="139"/>
      <c r="O85" s="138"/>
      <c r="P85" s="139"/>
      <c r="Q85" s="138"/>
      <c r="R85" s="139"/>
      <c r="S85" s="138"/>
      <c r="T85" s="139"/>
      <c r="U85" s="138"/>
      <c r="V85" s="140"/>
      <c r="X85" s="378"/>
    </row>
    <row r="86" spans="1:24" ht="15" customHeight="1">
      <c r="A86" s="128" t="s">
        <v>44</v>
      </c>
      <c r="B86" s="11">
        <v>128347</v>
      </c>
      <c r="C86" s="532">
        <v>25534</v>
      </c>
      <c r="D86" s="539">
        <f>C86/B86*100</f>
        <v>19.894504741053552</v>
      </c>
      <c r="E86" s="532">
        <v>37468</v>
      </c>
      <c r="F86" s="539">
        <f>E86/B86*100</f>
        <v>29.192735319095885</v>
      </c>
      <c r="G86" s="532">
        <v>23838</v>
      </c>
      <c r="H86" s="539">
        <f>G86/B86*100</f>
        <v>18.573087021901564</v>
      </c>
      <c r="I86" s="532">
        <v>31025</v>
      </c>
      <c r="J86" s="539">
        <f t="shared" ref="J86:J87" si="10">I86/B86*100</f>
        <v>24.172750434369327</v>
      </c>
      <c r="K86" s="532">
        <v>10482</v>
      </c>
      <c r="L86" s="134">
        <f>K86/B86*100</f>
        <v>8.1669224835796701</v>
      </c>
      <c r="M86" s="138"/>
      <c r="N86" s="139"/>
      <c r="O86" s="138"/>
      <c r="P86" s="139"/>
      <c r="Q86" s="138"/>
      <c r="R86" s="139"/>
      <c r="S86" s="138"/>
      <c r="T86" s="139"/>
      <c r="U86" s="138"/>
      <c r="V86" s="140"/>
      <c r="X86" s="378"/>
    </row>
    <row r="87" spans="1:24" ht="15" customHeight="1">
      <c r="A87" s="129" t="s">
        <v>45</v>
      </c>
      <c r="B87" s="118">
        <v>661548</v>
      </c>
      <c r="C87" s="533">
        <v>178444</v>
      </c>
      <c r="D87" s="540">
        <f>C87/B87*100</f>
        <v>26.973704100080418</v>
      </c>
      <c r="E87" s="533">
        <v>158592</v>
      </c>
      <c r="F87" s="540">
        <f>E87/B87*100</f>
        <v>23.972863647082299</v>
      </c>
      <c r="G87" s="533">
        <v>145422</v>
      </c>
      <c r="H87" s="540">
        <f>G87/B87*100</f>
        <v>21.982078397939379</v>
      </c>
      <c r="I87" s="533">
        <v>132624</v>
      </c>
      <c r="J87" s="540">
        <f t="shared" si="10"/>
        <v>20.047524896152659</v>
      </c>
      <c r="K87" s="533">
        <v>46466</v>
      </c>
      <c r="L87" s="135">
        <f>K87/B87*100</f>
        <v>7.0238289587452458</v>
      </c>
      <c r="M87" s="142"/>
      <c r="N87" s="139"/>
      <c r="O87" s="142"/>
      <c r="P87" s="139"/>
      <c r="Q87" s="142"/>
      <c r="R87" s="139"/>
      <c r="S87" s="142"/>
      <c r="T87" s="139"/>
      <c r="U87" s="142"/>
      <c r="V87" s="140"/>
      <c r="X87" s="378"/>
    </row>
    <row r="88" spans="1:24" ht="15" customHeight="1">
      <c r="A88" s="842" t="s">
        <v>259</v>
      </c>
      <c r="B88" s="842"/>
      <c r="C88" s="842"/>
      <c r="D88" s="842"/>
      <c r="E88" s="842"/>
      <c r="F88" s="842"/>
      <c r="G88" s="842"/>
      <c r="H88" s="842"/>
      <c r="I88" s="842"/>
      <c r="J88" s="842"/>
      <c r="K88" s="842"/>
      <c r="L88" s="842"/>
      <c r="M88" s="143"/>
      <c r="N88" s="143"/>
      <c r="O88" s="143"/>
      <c r="P88" s="143"/>
      <c r="Q88" s="143"/>
      <c r="R88" s="143"/>
      <c r="S88" s="143"/>
      <c r="T88" s="143"/>
      <c r="U88" s="144"/>
      <c r="V88" s="144"/>
    </row>
    <row r="89" spans="1:24" ht="15" customHeight="1">
      <c r="A89" s="837" t="s">
        <v>127</v>
      </c>
      <c r="B89" s="837"/>
      <c r="C89" s="837"/>
      <c r="D89" s="837"/>
      <c r="E89" s="837"/>
      <c r="F89" s="837"/>
      <c r="G89" s="837"/>
      <c r="H89" s="837"/>
      <c r="I89" s="837"/>
      <c r="J89" s="837"/>
      <c r="K89" s="837"/>
      <c r="L89" s="837"/>
      <c r="M89" s="143"/>
      <c r="N89" s="143"/>
      <c r="O89" s="143"/>
      <c r="P89" s="143"/>
      <c r="Q89" s="143"/>
      <c r="R89" s="143"/>
      <c r="S89" s="143"/>
      <c r="T89" s="143"/>
      <c r="U89" s="144"/>
      <c r="V89" s="144"/>
    </row>
    <row r="90" spans="1:24" ht="15" customHeight="1">
      <c r="A90" s="837" t="s">
        <v>287</v>
      </c>
      <c r="B90" s="837"/>
      <c r="C90" s="837"/>
      <c r="D90" s="837"/>
      <c r="E90" s="837"/>
      <c r="F90" s="837"/>
      <c r="G90" s="837"/>
      <c r="H90" s="837"/>
      <c r="I90" s="837"/>
      <c r="J90" s="837"/>
      <c r="K90" s="837"/>
      <c r="L90" s="837"/>
      <c r="M90" s="143"/>
      <c r="N90" s="143"/>
      <c r="O90" s="143"/>
      <c r="P90" s="143"/>
      <c r="Q90" s="143"/>
      <c r="R90" s="143"/>
      <c r="S90" s="143"/>
      <c r="T90" s="143"/>
      <c r="U90" s="144"/>
      <c r="V90" s="144"/>
    </row>
    <row r="91" spans="1:24" ht="24" customHeight="1">
      <c r="A91" s="837" t="s">
        <v>255</v>
      </c>
      <c r="B91" s="837"/>
      <c r="C91" s="837"/>
      <c r="D91" s="837"/>
      <c r="E91" s="837"/>
      <c r="F91" s="837"/>
      <c r="G91" s="837"/>
      <c r="H91" s="837"/>
      <c r="I91" s="837"/>
      <c r="J91" s="837"/>
      <c r="K91" s="837"/>
      <c r="L91" s="837"/>
      <c r="M91" s="104"/>
      <c r="N91" s="104"/>
      <c r="O91" s="104"/>
      <c r="P91" s="104"/>
      <c r="Q91" s="104"/>
      <c r="R91" s="104"/>
      <c r="S91" s="104"/>
      <c r="T91" s="104"/>
      <c r="U91" s="343"/>
      <c r="V91" s="343"/>
    </row>
    <row r="92" spans="1:24" ht="15" customHeight="1">
      <c r="A92" s="101"/>
      <c r="B92" s="101"/>
      <c r="C92" s="101"/>
      <c r="D92" s="101"/>
      <c r="E92" s="101"/>
      <c r="F92" s="101"/>
      <c r="G92" s="101"/>
      <c r="H92" s="101"/>
      <c r="I92" s="101"/>
      <c r="J92" s="101"/>
      <c r="K92" s="101"/>
      <c r="L92" s="101"/>
      <c r="M92" s="104"/>
      <c r="N92" s="104"/>
      <c r="O92" s="104"/>
      <c r="P92" s="104"/>
      <c r="Q92" s="104"/>
      <c r="R92" s="104"/>
      <c r="S92" s="104"/>
      <c r="T92" s="104"/>
      <c r="U92" s="343"/>
      <c r="V92" s="343"/>
    </row>
    <row r="93" spans="1:24" ht="23.5" customHeight="1">
      <c r="A93" s="839">
        <v>2020</v>
      </c>
      <c r="B93" s="839"/>
      <c r="C93" s="839"/>
      <c r="D93" s="839"/>
      <c r="E93" s="839"/>
      <c r="F93" s="839"/>
      <c r="G93" s="839"/>
      <c r="H93" s="839"/>
      <c r="I93" s="839"/>
      <c r="J93" s="839"/>
      <c r="K93" s="839"/>
      <c r="L93" s="839"/>
      <c r="M93" s="104"/>
      <c r="N93" s="104"/>
      <c r="O93" s="104"/>
      <c r="P93" s="104"/>
      <c r="Q93" s="104"/>
      <c r="R93" s="104"/>
      <c r="S93" s="104"/>
      <c r="T93" s="104"/>
    </row>
    <row r="94" spans="1:24" ht="15" customHeight="1">
      <c r="A94" s="101"/>
      <c r="B94" s="101"/>
      <c r="C94" s="101"/>
      <c r="D94" s="101"/>
      <c r="E94" s="101"/>
      <c r="F94" s="101"/>
      <c r="G94" s="101"/>
      <c r="H94" s="101"/>
      <c r="I94" s="101"/>
      <c r="J94" s="101"/>
      <c r="K94" s="101"/>
      <c r="L94" s="101"/>
      <c r="M94" s="104"/>
      <c r="N94" s="104"/>
      <c r="O94" s="104"/>
      <c r="P94" s="104"/>
      <c r="Q94" s="104"/>
      <c r="R94" s="104"/>
      <c r="S94" s="104"/>
      <c r="T94" s="104"/>
      <c r="U94" s="343"/>
      <c r="V94" s="343"/>
    </row>
    <row r="95" spans="1:24" ht="15" customHeight="1">
      <c r="A95" s="899" t="s">
        <v>363</v>
      </c>
      <c r="B95" s="899"/>
      <c r="C95" s="899"/>
      <c r="D95" s="899"/>
      <c r="E95" s="899"/>
      <c r="F95" s="899"/>
      <c r="G95" s="899"/>
      <c r="H95" s="899"/>
      <c r="I95" s="899"/>
      <c r="J95" s="899"/>
      <c r="K95" s="899"/>
      <c r="L95" s="899"/>
      <c r="M95" s="104"/>
      <c r="N95" s="104"/>
      <c r="O95" s="104"/>
      <c r="P95" s="104"/>
      <c r="Q95" s="104"/>
      <c r="R95" s="104"/>
      <c r="S95" s="104"/>
      <c r="T95" s="104"/>
      <c r="U95" s="343"/>
      <c r="V95" s="343"/>
    </row>
    <row r="96" spans="1:24" ht="15" customHeight="1">
      <c r="A96" s="859" t="s">
        <v>47</v>
      </c>
      <c r="B96" s="900" t="s">
        <v>48</v>
      </c>
      <c r="C96" s="902" t="s">
        <v>50</v>
      </c>
      <c r="D96" s="903"/>
      <c r="E96" s="903"/>
      <c r="F96" s="903"/>
      <c r="G96" s="903"/>
      <c r="H96" s="903"/>
      <c r="I96" s="903"/>
      <c r="J96" s="903"/>
      <c r="K96" s="903"/>
      <c r="L96" s="904"/>
      <c r="M96" s="104"/>
      <c r="N96" s="104"/>
      <c r="O96" s="104"/>
      <c r="P96" s="104"/>
      <c r="Q96" s="104"/>
      <c r="R96" s="104"/>
      <c r="S96" s="104"/>
      <c r="T96" s="104"/>
      <c r="U96" s="343"/>
      <c r="V96" s="343"/>
    </row>
    <row r="97" spans="1:35" ht="25.5" customHeight="1">
      <c r="A97" s="860"/>
      <c r="B97" s="901"/>
      <c r="C97" s="905" t="s">
        <v>57</v>
      </c>
      <c r="D97" s="906"/>
      <c r="E97" s="905" t="s">
        <v>62</v>
      </c>
      <c r="F97" s="906"/>
      <c r="G97" s="905" t="s">
        <v>63</v>
      </c>
      <c r="H97" s="906"/>
      <c r="I97" s="905" t="s">
        <v>66</v>
      </c>
      <c r="J97" s="906"/>
      <c r="K97" s="897" t="s">
        <v>67</v>
      </c>
      <c r="L97" s="898"/>
      <c r="M97" s="104"/>
      <c r="N97" s="104"/>
      <c r="O97" s="104"/>
      <c r="P97" s="104"/>
      <c r="Q97" s="104"/>
      <c r="R97" s="104"/>
      <c r="S97" s="104"/>
      <c r="T97" s="104"/>
      <c r="U97" s="343"/>
      <c r="V97" s="343"/>
    </row>
    <row r="98" spans="1:35" ht="15" customHeight="1" thickBot="1">
      <c r="A98" s="861"/>
      <c r="B98" s="418" t="s">
        <v>49</v>
      </c>
      <c r="C98" s="407" t="s">
        <v>49</v>
      </c>
      <c r="D98" s="419" t="s">
        <v>53</v>
      </c>
      <c r="E98" s="420" t="s">
        <v>49</v>
      </c>
      <c r="F98" s="421" t="s">
        <v>53</v>
      </c>
      <c r="G98" s="405" t="s">
        <v>49</v>
      </c>
      <c r="H98" s="422" t="s">
        <v>53</v>
      </c>
      <c r="I98" s="405" t="s">
        <v>49</v>
      </c>
      <c r="J98" s="422" t="s">
        <v>53</v>
      </c>
      <c r="K98" s="423" t="s">
        <v>49</v>
      </c>
      <c r="L98" s="424" t="s">
        <v>53</v>
      </c>
      <c r="M98" s="104"/>
      <c r="N98" s="104"/>
      <c r="O98" s="104"/>
      <c r="P98" s="104"/>
      <c r="Q98" s="104"/>
      <c r="R98" s="104"/>
      <c r="S98" s="104"/>
      <c r="T98" s="104"/>
      <c r="U98" s="343"/>
      <c r="V98" s="343"/>
    </row>
    <row r="99" spans="1:35" ht="15" customHeight="1">
      <c r="A99" s="111" t="s">
        <v>27</v>
      </c>
      <c r="B99" s="6">
        <v>96434</v>
      </c>
      <c r="C99" s="527">
        <v>29147</v>
      </c>
      <c r="D99" s="534">
        <v>30.224816973266687</v>
      </c>
      <c r="E99" s="527">
        <v>20525</v>
      </c>
      <c r="F99" s="534">
        <v>21.283986975548043</v>
      </c>
      <c r="G99" s="527">
        <v>21237</v>
      </c>
      <c r="H99" s="534">
        <v>22.022315780741234</v>
      </c>
      <c r="I99" s="527">
        <v>18967</v>
      </c>
      <c r="J99" s="534">
        <v>19.668374224858454</v>
      </c>
      <c r="K99" s="527">
        <v>6558</v>
      </c>
      <c r="L99" s="130">
        <v>6.8005060455855819</v>
      </c>
      <c r="M99" s="104"/>
      <c r="N99" s="104"/>
      <c r="O99" s="145"/>
      <c r="P99" s="146"/>
      <c r="Q99" s="146"/>
      <c r="R99" s="146"/>
      <c r="S99" s="146"/>
      <c r="T99" s="146"/>
      <c r="U99" s="146"/>
      <c r="V99" s="146"/>
      <c r="W99" s="378"/>
      <c r="X99" s="378"/>
      <c r="Z99" s="378"/>
      <c r="AA99" s="378"/>
      <c r="AB99" s="378"/>
      <c r="AC99" s="378"/>
      <c r="AD99" s="378"/>
      <c r="AE99" s="378"/>
      <c r="AF99" s="378"/>
      <c r="AG99" s="378"/>
      <c r="AH99" s="378">
        <f t="shared" ref="AH99:AI114" si="11">K99-W99</f>
        <v>6558</v>
      </c>
      <c r="AI99" s="378">
        <f t="shared" si="11"/>
        <v>6.8005060455855819</v>
      </c>
    </row>
    <row r="100" spans="1:35" ht="15" customHeight="1">
      <c r="A100" s="112" t="s">
        <v>28</v>
      </c>
      <c r="B100" s="7">
        <v>97317</v>
      </c>
      <c r="C100" s="528">
        <v>30374</v>
      </c>
      <c r="D100" s="535">
        <v>31.211401913334775</v>
      </c>
      <c r="E100" s="528">
        <v>22515</v>
      </c>
      <c r="F100" s="535">
        <v>23.135731681001264</v>
      </c>
      <c r="G100" s="528">
        <v>22457</v>
      </c>
      <c r="H100" s="535">
        <v>23.076132638696219</v>
      </c>
      <c r="I100" s="528">
        <v>16104</v>
      </c>
      <c r="J100" s="535">
        <v>16.547982366904034</v>
      </c>
      <c r="K100" s="528">
        <v>5867</v>
      </c>
      <c r="L100" s="131">
        <v>6.0287514000637099</v>
      </c>
      <c r="M100" s="104"/>
      <c r="N100" s="104"/>
      <c r="O100" s="145"/>
      <c r="P100" s="146"/>
      <c r="Q100" s="146"/>
      <c r="R100" s="146"/>
      <c r="S100" s="146"/>
      <c r="T100" s="146"/>
      <c r="U100" s="146"/>
      <c r="V100" s="146"/>
      <c r="W100" s="378"/>
      <c r="X100" s="378"/>
      <c r="Z100" s="378"/>
      <c r="AA100" s="378"/>
      <c r="AB100" s="378"/>
      <c r="AC100" s="378"/>
      <c r="AD100" s="378"/>
      <c r="AE100" s="378"/>
      <c r="AF100" s="378"/>
      <c r="AG100" s="378"/>
      <c r="AH100" s="378">
        <f t="shared" si="11"/>
        <v>5867</v>
      </c>
      <c r="AI100" s="378">
        <f t="shared" si="11"/>
        <v>6.0287514000637099</v>
      </c>
    </row>
    <row r="101" spans="1:35" ht="15" customHeight="1">
      <c r="A101" s="113" t="s">
        <v>29</v>
      </c>
      <c r="B101" s="8">
        <v>34098</v>
      </c>
      <c r="C101" s="543">
        <v>7429</v>
      </c>
      <c r="D101" s="536">
        <v>21.787201595401491</v>
      </c>
      <c r="E101" s="529">
        <v>9975</v>
      </c>
      <c r="F101" s="536">
        <v>29.253915185641389</v>
      </c>
      <c r="G101" s="529">
        <v>6886</v>
      </c>
      <c r="H101" s="536">
        <v>20.194732828904922</v>
      </c>
      <c r="I101" s="529">
        <v>7516</v>
      </c>
      <c r="J101" s="536">
        <v>22.042348524840165</v>
      </c>
      <c r="K101" s="529">
        <v>2292</v>
      </c>
      <c r="L101" s="132">
        <v>6.7218018652120364</v>
      </c>
      <c r="M101" s="104"/>
      <c r="N101" s="104"/>
      <c r="O101" s="145"/>
      <c r="P101" s="146"/>
      <c r="Q101" s="146"/>
      <c r="R101" s="146"/>
      <c r="S101" s="146"/>
      <c r="T101" s="146"/>
      <c r="U101" s="146"/>
      <c r="V101" s="146"/>
      <c r="W101" s="378"/>
      <c r="X101" s="378"/>
      <c r="Z101" s="378"/>
      <c r="AA101" s="378"/>
      <c r="AB101" s="378"/>
      <c r="AC101" s="378"/>
      <c r="AD101" s="378"/>
      <c r="AE101" s="378"/>
      <c r="AF101" s="378"/>
      <c r="AG101" s="378"/>
      <c r="AH101" s="378">
        <f t="shared" si="11"/>
        <v>2292</v>
      </c>
      <c r="AI101" s="378">
        <f t="shared" si="11"/>
        <v>6.7218018652120364</v>
      </c>
    </row>
    <row r="102" spans="1:35" ht="15" customHeight="1">
      <c r="A102" s="112" t="s">
        <v>30</v>
      </c>
      <c r="B102" s="7">
        <v>18500</v>
      </c>
      <c r="C102" s="528">
        <v>3298</v>
      </c>
      <c r="D102" s="535">
        <v>17.827027027027025</v>
      </c>
      <c r="E102" s="528">
        <v>5403</v>
      </c>
      <c r="F102" s="535">
        <v>29.205405405405404</v>
      </c>
      <c r="G102" s="528">
        <v>3639</v>
      </c>
      <c r="H102" s="535">
        <v>19.670270270270272</v>
      </c>
      <c r="I102" s="528">
        <v>4594</v>
      </c>
      <c r="J102" s="535">
        <v>24.832432432432434</v>
      </c>
      <c r="K102" s="528">
        <v>1566</v>
      </c>
      <c r="L102" s="131">
        <v>8.4648648648648663</v>
      </c>
      <c r="M102" s="104"/>
      <c r="N102" s="104"/>
      <c r="O102" s="145"/>
      <c r="P102" s="146"/>
      <c r="Q102" s="146"/>
      <c r="R102" s="146"/>
      <c r="S102" s="146"/>
      <c r="T102" s="146"/>
      <c r="U102" s="146"/>
      <c r="V102" s="146"/>
      <c r="W102" s="378"/>
      <c r="X102" s="378"/>
      <c r="Z102" s="378"/>
      <c r="AA102" s="378"/>
      <c r="AB102" s="378"/>
      <c r="AC102" s="378"/>
      <c r="AD102" s="378"/>
      <c r="AE102" s="378"/>
      <c r="AF102" s="378"/>
      <c r="AG102" s="378"/>
      <c r="AH102" s="378">
        <f t="shared" si="11"/>
        <v>1566</v>
      </c>
      <c r="AI102" s="378">
        <f t="shared" si="11"/>
        <v>8.4648648648648663</v>
      </c>
    </row>
    <row r="103" spans="1:35" ht="15" customHeight="1">
      <c r="A103" s="113" t="s">
        <v>31</v>
      </c>
      <c r="B103" s="8">
        <v>5714</v>
      </c>
      <c r="C103" s="543">
        <v>1399</v>
      </c>
      <c r="D103" s="536">
        <v>24.483724186209312</v>
      </c>
      <c r="E103" s="529">
        <v>1522</v>
      </c>
      <c r="F103" s="536">
        <v>26.636331816590829</v>
      </c>
      <c r="G103" s="529">
        <v>1220</v>
      </c>
      <c r="H103" s="536">
        <v>21.351067553377671</v>
      </c>
      <c r="I103" s="529">
        <v>1132</v>
      </c>
      <c r="J103" s="536">
        <v>19.810990549527478</v>
      </c>
      <c r="K103" s="529">
        <v>441</v>
      </c>
      <c r="L103" s="132">
        <v>7.7178858942947155</v>
      </c>
      <c r="M103" s="104"/>
      <c r="N103" s="104"/>
      <c r="O103" s="145"/>
      <c r="P103" s="146"/>
      <c r="Q103" s="146"/>
      <c r="R103" s="146"/>
      <c r="S103" s="146"/>
      <c r="T103" s="146"/>
      <c r="U103" s="146"/>
      <c r="V103" s="146"/>
      <c r="W103" s="378"/>
      <c r="X103" s="378"/>
      <c r="Z103" s="378"/>
      <c r="AA103" s="378"/>
      <c r="AB103" s="378"/>
      <c r="AC103" s="378"/>
      <c r="AD103" s="378"/>
      <c r="AE103" s="378"/>
      <c r="AF103" s="378"/>
      <c r="AG103" s="378"/>
      <c r="AH103" s="378">
        <f t="shared" si="11"/>
        <v>441</v>
      </c>
      <c r="AI103" s="378">
        <f t="shared" si="11"/>
        <v>7.7178858942947155</v>
      </c>
    </row>
    <row r="104" spans="1:35" ht="15" customHeight="1">
      <c r="A104" s="112" t="s">
        <v>32</v>
      </c>
      <c r="B104" s="7">
        <v>17629</v>
      </c>
      <c r="C104" s="528">
        <v>4967</v>
      </c>
      <c r="D104" s="535">
        <v>28.175165919791251</v>
      </c>
      <c r="E104" s="528">
        <v>5083</v>
      </c>
      <c r="F104" s="535">
        <v>28.833172613307617</v>
      </c>
      <c r="G104" s="528">
        <v>3538</v>
      </c>
      <c r="H104" s="535">
        <v>20.069204152249135</v>
      </c>
      <c r="I104" s="528">
        <v>2954</v>
      </c>
      <c r="J104" s="535">
        <v>16.756480798683988</v>
      </c>
      <c r="K104" s="528">
        <v>1087</v>
      </c>
      <c r="L104" s="131">
        <v>6.1659765159680076</v>
      </c>
      <c r="M104" s="104"/>
      <c r="N104" s="104"/>
      <c r="O104" s="145"/>
      <c r="P104" s="146"/>
      <c r="Q104" s="146"/>
      <c r="R104" s="146"/>
      <c r="S104" s="146"/>
      <c r="T104" s="146"/>
      <c r="U104" s="146"/>
      <c r="V104" s="146"/>
      <c r="W104" s="378"/>
      <c r="X104" s="378"/>
      <c r="Z104" s="378"/>
      <c r="AA104" s="378"/>
      <c r="AB104" s="378"/>
      <c r="AC104" s="378"/>
      <c r="AD104" s="378"/>
      <c r="AE104" s="378"/>
      <c r="AF104" s="378"/>
      <c r="AG104" s="378"/>
      <c r="AH104" s="378">
        <f t="shared" si="11"/>
        <v>1087</v>
      </c>
      <c r="AI104" s="378">
        <f t="shared" si="11"/>
        <v>6.1659765159680076</v>
      </c>
    </row>
    <row r="105" spans="1:35" ht="15" customHeight="1">
      <c r="A105" s="113" t="s">
        <v>33</v>
      </c>
      <c r="B105" s="8">
        <v>51302</v>
      </c>
      <c r="C105" s="543">
        <v>13541</v>
      </c>
      <c r="D105" s="536">
        <v>26.394682468519747</v>
      </c>
      <c r="E105" s="529">
        <v>11809</v>
      </c>
      <c r="F105" s="536">
        <v>23.018595766246928</v>
      </c>
      <c r="G105" s="529">
        <v>11359</v>
      </c>
      <c r="H105" s="536">
        <v>22.141436981014383</v>
      </c>
      <c r="I105" s="529">
        <v>10621</v>
      </c>
      <c r="J105" s="536">
        <v>20.702896573233012</v>
      </c>
      <c r="K105" s="529">
        <v>3972</v>
      </c>
      <c r="L105" s="132">
        <v>7.7423882109859257</v>
      </c>
      <c r="M105" s="104"/>
      <c r="N105" s="104"/>
      <c r="O105" s="145"/>
      <c r="P105" s="146"/>
      <c r="Q105" s="146"/>
      <c r="R105" s="146"/>
      <c r="S105" s="146"/>
      <c r="T105" s="146"/>
      <c r="U105" s="146"/>
      <c r="V105" s="146"/>
      <c r="W105" s="378"/>
      <c r="X105" s="378"/>
      <c r="Z105" s="378"/>
      <c r="AA105" s="378"/>
      <c r="AB105" s="378"/>
      <c r="AC105" s="378"/>
      <c r="AD105" s="378"/>
      <c r="AE105" s="378"/>
      <c r="AF105" s="378"/>
      <c r="AG105" s="378"/>
      <c r="AH105" s="378">
        <f t="shared" si="11"/>
        <v>3972</v>
      </c>
      <c r="AI105" s="378">
        <f t="shared" si="11"/>
        <v>7.7423882109859257</v>
      </c>
    </row>
    <row r="106" spans="1:35" ht="15" customHeight="1">
      <c r="A106" s="112" t="s">
        <v>34</v>
      </c>
      <c r="B106" s="7">
        <v>11206</v>
      </c>
      <c r="C106" s="528">
        <v>2116</v>
      </c>
      <c r="D106" s="535">
        <v>18.882741388541852</v>
      </c>
      <c r="E106" s="528">
        <v>2955</v>
      </c>
      <c r="F106" s="535">
        <v>26.369801891843654</v>
      </c>
      <c r="G106" s="528">
        <v>2084</v>
      </c>
      <c r="H106" s="535">
        <v>18.597180082098877</v>
      </c>
      <c r="I106" s="528">
        <v>2899</v>
      </c>
      <c r="J106" s="535">
        <v>25.870069605568446</v>
      </c>
      <c r="K106" s="528">
        <v>1152</v>
      </c>
      <c r="L106" s="131">
        <v>10.280207031947171</v>
      </c>
      <c r="M106" s="104"/>
      <c r="N106" s="104"/>
      <c r="O106" s="145"/>
      <c r="P106" s="146"/>
      <c r="Q106" s="146"/>
      <c r="R106" s="146"/>
      <c r="S106" s="146"/>
      <c r="T106" s="146"/>
      <c r="U106" s="146"/>
      <c r="V106" s="146"/>
      <c r="W106" s="378"/>
      <c r="X106" s="378"/>
      <c r="Z106" s="378"/>
      <c r="AA106" s="378"/>
      <c r="AB106" s="378"/>
      <c r="AC106" s="378"/>
      <c r="AD106" s="378"/>
      <c r="AE106" s="378"/>
      <c r="AF106" s="378"/>
      <c r="AG106" s="378"/>
      <c r="AH106" s="378">
        <f t="shared" si="11"/>
        <v>1152</v>
      </c>
      <c r="AI106" s="378">
        <f t="shared" si="11"/>
        <v>10.280207031947171</v>
      </c>
    </row>
    <row r="107" spans="1:35" ht="15" customHeight="1">
      <c r="A107" s="113" t="s">
        <v>35</v>
      </c>
      <c r="B107" s="8">
        <v>58547</v>
      </c>
      <c r="C107" s="543">
        <v>15499</v>
      </c>
      <c r="D107" s="536">
        <v>26.47274839018225</v>
      </c>
      <c r="E107" s="529">
        <v>13228</v>
      </c>
      <c r="F107" s="536">
        <v>22.593813517345037</v>
      </c>
      <c r="G107" s="529">
        <v>13098</v>
      </c>
      <c r="H107" s="536">
        <v>22.371769689309442</v>
      </c>
      <c r="I107" s="529">
        <v>12542</v>
      </c>
      <c r="J107" s="536">
        <v>21.422105317095667</v>
      </c>
      <c r="K107" s="529">
        <v>4180</v>
      </c>
      <c r="L107" s="132">
        <v>7.1395630860676036</v>
      </c>
      <c r="M107" s="104"/>
      <c r="N107" s="104"/>
      <c r="O107" s="145"/>
      <c r="P107" s="146"/>
      <c r="Q107" s="146"/>
      <c r="R107" s="146"/>
      <c r="S107" s="146"/>
      <c r="T107" s="146"/>
      <c r="U107" s="146"/>
      <c r="V107" s="146"/>
      <c r="W107" s="378"/>
      <c r="X107" s="378"/>
      <c r="Z107" s="378"/>
      <c r="AA107" s="378"/>
      <c r="AB107" s="378"/>
      <c r="AC107" s="378"/>
      <c r="AD107" s="378"/>
      <c r="AE107" s="378"/>
      <c r="AF107" s="378"/>
      <c r="AG107" s="378"/>
      <c r="AH107" s="378">
        <f t="shared" si="11"/>
        <v>4180</v>
      </c>
      <c r="AI107" s="378">
        <f t="shared" si="11"/>
        <v>7.1395630860676036</v>
      </c>
    </row>
    <row r="108" spans="1:35" ht="15" customHeight="1">
      <c r="A108" s="112" t="s">
        <v>36</v>
      </c>
      <c r="B108" s="7">
        <v>124265</v>
      </c>
      <c r="C108" s="528">
        <v>33815</v>
      </c>
      <c r="D108" s="535">
        <v>27.212006598800947</v>
      </c>
      <c r="E108" s="528">
        <v>27498</v>
      </c>
      <c r="F108" s="535">
        <v>22.128515672152254</v>
      </c>
      <c r="G108" s="528">
        <v>28356</v>
      </c>
      <c r="H108" s="535">
        <v>22.818975576389171</v>
      </c>
      <c r="I108" s="528">
        <v>25225</v>
      </c>
      <c r="J108" s="535">
        <v>20.29936023820062</v>
      </c>
      <c r="K108" s="528">
        <v>9371</v>
      </c>
      <c r="L108" s="131">
        <v>7.5411419144570075</v>
      </c>
      <c r="M108" s="104"/>
      <c r="N108" s="104"/>
      <c r="O108" s="145"/>
      <c r="P108" s="146"/>
      <c r="Q108" s="146"/>
      <c r="R108" s="146"/>
      <c r="S108" s="146"/>
      <c r="T108" s="146"/>
      <c r="U108" s="146"/>
      <c r="V108" s="146"/>
      <c r="W108" s="378"/>
      <c r="X108" s="378"/>
      <c r="Z108" s="378"/>
      <c r="AA108" s="378"/>
      <c r="AB108" s="378"/>
      <c r="AC108" s="378"/>
      <c r="AD108" s="378"/>
      <c r="AE108" s="378"/>
      <c r="AF108" s="378"/>
      <c r="AG108" s="378"/>
      <c r="AH108" s="378">
        <f t="shared" si="11"/>
        <v>9371</v>
      </c>
      <c r="AI108" s="378">
        <f t="shared" si="11"/>
        <v>7.5411419144570075</v>
      </c>
    </row>
    <row r="109" spans="1:35" ht="15" customHeight="1">
      <c r="A109" s="113" t="s">
        <v>37</v>
      </c>
      <c r="B109" s="8">
        <v>32960</v>
      </c>
      <c r="C109" s="543">
        <v>7873</v>
      </c>
      <c r="D109" s="536">
        <v>23.886529126213592</v>
      </c>
      <c r="E109" s="529">
        <v>7603</v>
      </c>
      <c r="F109" s="536">
        <v>23.06735436893204</v>
      </c>
      <c r="G109" s="529">
        <v>8079</v>
      </c>
      <c r="H109" s="536">
        <v>24.511529126213592</v>
      </c>
      <c r="I109" s="529">
        <v>6967</v>
      </c>
      <c r="J109" s="536">
        <v>21.137742718446603</v>
      </c>
      <c r="K109" s="529">
        <v>2438</v>
      </c>
      <c r="L109" s="132">
        <v>7.3968446601941755</v>
      </c>
      <c r="M109" s="104"/>
      <c r="N109" s="104"/>
      <c r="O109" s="145"/>
      <c r="P109" s="146"/>
      <c r="Q109" s="146"/>
      <c r="R109" s="146"/>
      <c r="S109" s="146"/>
      <c r="T109" s="146"/>
      <c r="U109" s="146"/>
      <c r="V109" s="146"/>
      <c r="W109" s="378"/>
      <c r="X109" s="378"/>
      <c r="Z109" s="378"/>
      <c r="AA109" s="378"/>
      <c r="AB109" s="378"/>
      <c r="AC109" s="378"/>
      <c r="AD109" s="378"/>
      <c r="AE109" s="378"/>
      <c r="AF109" s="378"/>
      <c r="AG109" s="378"/>
      <c r="AH109" s="378">
        <f t="shared" si="11"/>
        <v>2438</v>
      </c>
      <c r="AI109" s="378">
        <f t="shared" si="11"/>
        <v>7.3968446601941755</v>
      </c>
    </row>
    <row r="110" spans="1:35" ht="15" customHeight="1">
      <c r="A110" s="112" t="s">
        <v>38</v>
      </c>
      <c r="B110" s="7">
        <v>6708</v>
      </c>
      <c r="C110" s="528">
        <v>1929</v>
      </c>
      <c r="D110" s="535">
        <v>28.756708407871201</v>
      </c>
      <c r="E110" s="528">
        <v>1443</v>
      </c>
      <c r="F110" s="535">
        <v>21.511627906976745</v>
      </c>
      <c r="G110" s="528">
        <v>1579</v>
      </c>
      <c r="H110" s="535">
        <v>23.539057841383425</v>
      </c>
      <c r="I110" s="528">
        <v>1265</v>
      </c>
      <c r="J110" s="535">
        <v>18.858079904591531</v>
      </c>
      <c r="K110" s="528">
        <v>492</v>
      </c>
      <c r="L110" s="131">
        <v>7.3345259391771016</v>
      </c>
      <c r="M110" s="104"/>
      <c r="N110" s="104"/>
      <c r="O110" s="145"/>
      <c r="P110" s="146"/>
      <c r="Q110" s="146"/>
      <c r="R110" s="146"/>
      <c r="S110" s="146"/>
      <c r="T110" s="146"/>
      <c r="U110" s="146"/>
      <c r="V110" s="146"/>
      <c r="W110" s="378"/>
      <c r="X110" s="378"/>
      <c r="Z110" s="378"/>
      <c r="AA110" s="378"/>
      <c r="AB110" s="378"/>
      <c r="AC110" s="378"/>
      <c r="AD110" s="378"/>
      <c r="AE110" s="378"/>
      <c r="AF110" s="378"/>
      <c r="AG110" s="378"/>
      <c r="AH110" s="378">
        <f t="shared" si="11"/>
        <v>492</v>
      </c>
      <c r="AI110" s="378">
        <f t="shared" si="11"/>
        <v>7.3345259391771016</v>
      </c>
    </row>
    <row r="111" spans="1:35" ht="15" customHeight="1">
      <c r="A111" s="113" t="s">
        <v>39</v>
      </c>
      <c r="B111" s="8">
        <v>30191</v>
      </c>
      <c r="C111" s="543">
        <v>5781</v>
      </c>
      <c r="D111" s="536">
        <v>19.148090490543542</v>
      </c>
      <c r="E111" s="529">
        <v>8597</v>
      </c>
      <c r="F111" s="536">
        <v>28.475373455665597</v>
      </c>
      <c r="G111" s="529">
        <v>5995</v>
      </c>
      <c r="H111" s="536">
        <v>19.856910999966878</v>
      </c>
      <c r="I111" s="529">
        <v>7264</v>
      </c>
      <c r="J111" s="536">
        <v>24.060150375939848</v>
      </c>
      <c r="K111" s="529">
        <v>2554</v>
      </c>
      <c r="L111" s="132">
        <v>8.4594746778841383</v>
      </c>
      <c r="M111" s="104"/>
      <c r="N111" s="104"/>
      <c r="O111" s="145"/>
      <c r="P111" s="146"/>
      <c r="Q111" s="146"/>
      <c r="R111" s="146"/>
      <c r="S111" s="146"/>
      <c r="T111" s="146"/>
      <c r="U111" s="146"/>
      <c r="V111" s="146"/>
      <c r="W111" s="378"/>
      <c r="X111" s="378"/>
      <c r="Z111" s="378"/>
      <c r="AA111" s="378"/>
      <c r="AB111" s="378"/>
      <c r="AC111" s="378"/>
      <c r="AD111" s="378"/>
      <c r="AE111" s="378"/>
      <c r="AF111" s="378"/>
      <c r="AG111" s="378"/>
      <c r="AH111" s="378">
        <f t="shared" si="11"/>
        <v>2554</v>
      </c>
      <c r="AI111" s="378">
        <f t="shared" si="11"/>
        <v>8.4594746778841383</v>
      </c>
    </row>
    <row r="112" spans="1:35" ht="15" customHeight="1">
      <c r="A112" s="112" t="s">
        <v>40</v>
      </c>
      <c r="B112" s="7">
        <v>16111</v>
      </c>
      <c r="C112" s="528">
        <v>3288</v>
      </c>
      <c r="D112" s="535">
        <v>20.408416609769723</v>
      </c>
      <c r="E112" s="528">
        <v>3835</v>
      </c>
      <c r="F112" s="535">
        <v>23.803612438706473</v>
      </c>
      <c r="G112" s="528">
        <v>2642</v>
      </c>
      <c r="H112" s="535">
        <v>16.398733784370929</v>
      </c>
      <c r="I112" s="528">
        <v>4595</v>
      </c>
      <c r="J112" s="535">
        <v>28.520886350940351</v>
      </c>
      <c r="K112" s="528">
        <v>1751</v>
      </c>
      <c r="L112" s="131">
        <v>10.868350816212526</v>
      </c>
      <c r="M112" s="104"/>
      <c r="N112" s="104"/>
      <c r="O112" s="145"/>
      <c r="P112" s="146"/>
      <c r="Q112" s="146"/>
      <c r="R112" s="146"/>
      <c r="S112" s="146"/>
      <c r="T112" s="146"/>
      <c r="U112" s="146"/>
      <c r="V112" s="146"/>
      <c r="W112" s="378"/>
      <c r="X112" s="378"/>
      <c r="Z112" s="378"/>
      <c r="AA112" s="378"/>
      <c r="AB112" s="378"/>
      <c r="AC112" s="378"/>
      <c r="AD112" s="378"/>
      <c r="AE112" s="378"/>
      <c r="AF112" s="378"/>
      <c r="AG112" s="378"/>
      <c r="AH112" s="378">
        <f t="shared" si="11"/>
        <v>1751</v>
      </c>
      <c r="AI112" s="378">
        <f t="shared" si="11"/>
        <v>10.868350816212526</v>
      </c>
    </row>
    <row r="113" spans="1:35" ht="15" customHeight="1">
      <c r="A113" s="113" t="s">
        <v>41</v>
      </c>
      <c r="B113" s="8">
        <v>21039</v>
      </c>
      <c r="C113" s="543">
        <v>4924</v>
      </c>
      <c r="D113" s="536">
        <v>23.404154189837918</v>
      </c>
      <c r="E113" s="529">
        <v>4739</v>
      </c>
      <c r="F113" s="536">
        <v>22.524834830552784</v>
      </c>
      <c r="G113" s="529">
        <v>5099</v>
      </c>
      <c r="H113" s="536">
        <v>24.235942772945481</v>
      </c>
      <c r="I113" s="529">
        <v>4807</v>
      </c>
      <c r="J113" s="536">
        <v>22.848044108560291</v>
      </c>
      <c r="K113" s="529">
        <v>1470</v>
      </c>
      <c r="L113" s="132">
        <v>6.9870240981035225</v>
      </c>
      <c r="M113" s="104"/>
      <c r="N113" s="104"/>
      <c r="O113" s="145"/>
      <c r="P113" s="146"/>
      <c r="Q113" s="146"/>
      <c r="R113" s="146"/>
      <c r="S113" s="146"/>
      <c r="T113" s="146"/>
      <c r="U113" s="146"/>
      <c r="V113" s="146"/>
      <c r="W113" s="378"/>
      <c r="X113" s="378"/>
      <c r="Z113" s="378"/>
      <c r="AA113" s="378"/>
      <c r="AB113" s="378"/>
      <c r="AC113" s="378"/>
      <c r="AD113" s="378"/>
      <c r="AE113" s="378"/>
      <c r="AF113" s="378"/>
      <c r="AG113" s="378"/>
      <c r="AH113" s="378">
        <f t="shared" si="11"/>
        <v>1470</v>
      </c>
      <c r="AI113" s="378">
        <f t="shared" si="11"/>
        <v>6.9870240981035225</v>
      </c>
    </row>
    <row r="114" spans="1:35" ht="15" customHeight="1" thickBot="1">
      <c r="A114" s="114" t="s">
        <v>42</v>
      </c>
      <c r="B114" s="7">
        <v>15609</v>
      </c>
      <c r="C114" s="528">
        <v>3081</v>
      </c>
      <c r="D114" s="535">
        <v>19.738612339035171</v>
      </c>
      <c r="E114" s="528">
        <v>4313</v>
      </c>
      <c r="F114" s="535">
        <v>27.631494650522136</v>
      </c>
      <c r="G114" s="528">
        <v>2509</v>
      </c>
      <c r="H114" s="535">
        <v>16.074059837273367</v>
      </c>
      <c r="I114" s="528">
        <v>4217</v>
      </c>
      <c r="J114" s="535">
        <v>27.016464860016658</v>
      </c>
      <c r="K114" s="528">
        <v>1489</v>
      </c>
      <c r="L114" s="131">
        <v>9.5393683131526679</v>
      </c>
      <c r="M114" s="104"/>
      <c r="N114" s="104"/>
      <c r="O114" s="145"/>
      <c r="P114" s="146"/>
      <c r="Q114" s="146"/>
      <c r="R114" s="146"/>
      <c r="S114" s="146"/>
      <c r="T114" s="146"/>
      <c r="U114" s="146"/>
      <c r="V114" s="146"/>
      <c r="W114" s="378"/>
      <c r="X114" s="378"/>
      <c r="Z114" s="378"/>
      <c r="AA114" s="378"/>
      <c r="AB114" s="378"/>
      <c r="AC114" s="378"/>
      <c r="AD114" s="378"/>
      <c r="AE114" s="378"/>
      <c r="AF114" s="378"/>
      <c r="AG114" s="378"/>
      <c r="AH114" s="378">
        <f t="shared" si="11"/>
        <v>1489</v>
      </c>
      <c r="AI114" s="378">
        <f t="shared" si="11"/>
        <v>9.5393683131526679</v>
      </c>
    </row>
    <row r="115" spans="1:35" ht="15" customHeight="1">
      <c r="A115" s="128" t="s">
        <v>43</v>
      </c>
      <c r="B115" s="10">
        <v>511915</v>
      </c>
      <c r="C115" s="531">
        <v>73804.414502407628</v>
      </c>
      <c r="D115" s="538">
        <v>14.417318207594548</v>
      </c>
      <c r="E115" s="531">
        <v>115965</v>
      </c>
      <c r="F115" s="538">
        <v>22.653174843479874</v>
      </c>
      <c r="G115" s="531">
        <v>116022</v>
      </c>
      <c r="H115" s="538">
        <v>22.664309504507585</v>
      </c>
      <c r="I115" s="531">
        <v>100584</v>
      </c>
      <c r="J115" s="538">
        <v>19.648574470371059</v>
      </c>
      <c r="K115" s="531">
        <v>35876</v>
      </c>
      <c r="L115" s="133">
        <v>7.008194719826534</v>
      </c>
      <c r="M115" s="104"/>
      <c r="N115" s="104"/>
      <c r="O115" s="104"/>
      <c r="P115" s="104"/>
      <c r="Q115" s="104"/>
      <c r="R115" s="104"/>
      <c r="S115" s="104"/>
      <c r="T115" s="104"/>
      <c r="U115" s="343"/>
      <c r="V115" s="343"/>
      <c r="W115" s="378"/>
      <c r="X115" s="378"/>
      <c r="Z115" s="378"/>
      <c r="AA115" s="378"/>
      <c r="AB115" s="378"/>
      <c r="AC115" s="378"/>
      <c r="AD115" s="378"/>
      <c r="AE115" s="378"/>
      <c r="AF115" s="378"/>
      <c r="AG115" s="378"/>
      <c r="AH115" s="378"/>
      <c r="AI115" s="378"/>
    </row>
    <row r="116" spans="1:35" ht="15" customHeight="1">
      <c r="A116" s="128" t="s">
        <v>44</v>
      </c>
      <c r="B116" s="11">
        <v>125715</v>
      </c>
      <c r="C116" s="532">
        <v>24993</v>
      </c>
      <c r="D116" s="539">
        <v>19.880682496122184</v>
      </c>
      <c r="E116" s="532">
        <v>35078</v>
      </c>
      <c r="F116" s="539">
        <v>27.90279600684087</v>
      </c>
      <c r="G116" s="532">
        <v>23755</v>
      </c>
      <c r="H116" s="539">
        <v>18.895915364117251</v>
      </c>
      <c r="I116" s="532">
        <v>31085</v>
      </c>
      <c r="J116" s="539">
        <v>24.72656405361333</v>
      </c>
      <c r="K116" s="532">
        <v>10804</v>
      </c>
      <c r="L116" s="134">
        <v>8.5940420793063677</v>
      </c>
      <c r="M116" s="104"/>
      <c r="N116" s="104"/>
      <c r="O116" s="104"/>
      <c r="P116" s="104"/>
      <c r="Q116" s="104"/>
      <c r="R116" s="104"/>
      <c r="S116" s="104"/>
      <c r="T116" s="104"/>
      <c r="U116" s="343"/>
      <c r="V116" s="343"/>
      <c r="W116" s="378"/>
      <c r="X116" s="378"/>
      <c r="Z116" s="378"/>
      <c r="AA116" s="378"/>
      <c r="AB116" s="378"/>
      <c r="AC116" s="378"/>
      <c r="AD116" s="378"/>
      <c r="AE116" s="378"/>
      <c r="AF116" s="378"/>
      <c r="AG116" s="378"/>
      <c r="AH116" s="378"/>
      <c r="AI116" s="378"/>
    </row>
    <row r="117" spans="1:35" ht="15" customHeight="1">
      <c r="A117" s="129" t="s">
        <v>45</v>
      </c>
      <c r="B117" s="118">
        <v>637630</v>
      </c>
      <c r="C117" s="533">
        <v>168461</v>
      </c>
      <c r="D117" s="540">
        <v>26.419867321173722</v>
      </c>
      <c r="E117" s="533">
        <v>151043</v>
      </c>
      <c r="F117" s="540">
        <v>23.688189075168985</v>
      </c>
      <c r="G117" s="533">
        <v>139777</v>
      </c>
      <c r="H117" s="540">
        <v>21.9213336888164</v>
      </c>
      <c r="I117" s="533">
        <v>131669</v>
      </c>
      <c r="J117" s="540">
        <v>20.649749854931542</v>
      </c>
      <c r="K117" s="533">
        <v>46680</v>
      </c>
      <c r="L117" s="135">
        <v>7.3208600599093527</v>
      </c>
      <c r="M117" s="104"/>
      <c r="N117" s="104"/>
      <c r="O117" s="145"/>
      <c r="P117" s="145"/>
      <c r="Q117" s="145"/>
      <c r="R117" s="145"/>
      <c r="S117" s="145"/>
      <c r="T117" s="145"/>
      <c r="U117" s="145"/>
      <c r="V117" s="145"/>
      <c r="W117" s="378"/>
      <c r="X117" s="378"/>
      <c r="Z117" s="378"/>
      <c r="AA117" s="378"/>
      <c r="AB117" s="378"/>
      <c r="AC117" s="378"/>
      <c r="AD117" s="378"/>
      <c r="AE117" s="378"/>
      <c r="AF117" s="378"/>
      <c r="AG117" s="378"/>
      <c r="AH117" s="378">
        <f t="shared" ref="AH117" si="12">K117-W117</f>
        <v>46680</v>
      </c>
      <c r="AI117" s="378"/>
    </row>
    <row r="118" spans="1:35" ht="15" customHeight="1">
      <c r="A118" s="842" t="s">
        <v>259</v>
      </c>
      <c r="B118" s="842"/>
      <c r="C118" s="842"/>
      <c r="D118" s="842"/>
      <c r="E118" s="842"/>
      <c r="F118" s="842"/>
      <c r="G118" s="842"/>
      <c r="H118" s="842"/>
      <c r="I118" s="842"/>
      <c r="J118" s="842"/>
      <c r="K118" s="842"/>
      <c r="L118" s="842"/>
      <c r="M118" s="104"/>
      <c r="N118" s="104"/>
      <c r="O118" s="104"/>
      <c r="P118" s="104"/>
      <c r="Q118" s="104"/>
      <c r="R118" s="104"/>
      <c r="S118" s="104"/>
      <c r="T118" s="104"/>
      <c r="U118" s="343"/>
      <c r="V118" s="343"/>
    </row>
    <row r="119" spans="1:35" s="738" customFormat="1" ht="15" customHeight="1">
      <c r="A119" s="855" t="s">
        <v>364</v>
      </c>
      <c r="B119" s="855"/>
      <c r="C119" s="855"/>
      <c r="D119" s="855"/>
      <c r="E119" s="855"/>
      <c r="F119" s="855"/>
      <c r="G119" s="855"/>
      <c r="H119" s="855"/>
      <c r="I119" s="855"/>
      <c r="J119" s="855"/>
      <c r="K119" s="855"/>
      <c r="L119" s="855"/>
      <c r="M119" s="737"/>
      <c r="N119" s="737"/>
      <c r="O119" s="737"/>
      <c r="P119" s="737"/>
      <c r="Q119" s="737"/>
      <c r="R119" s="737"/>
      <c r="S119" s="737"/>
      <c r="T119" s="737"/>
      <c r="U119" s="343"/>
      <c r="V119" s="343"/>
    </row>
    <row r="120" spans="1:35" ht="24" customHeight="1">
      <c r="A120" s="837" t="s">
        <v>256</v>
      </c>
      <c r="B120" s="837"/>
      <c r="C120" s="837"/>
      <c r="D120" s="837"/>
      <c r="E120" s="837"/>
      <c r="F120" s="837"/>
      <c r="G120" s="837"/>
      <c r="H120" s="837"/>
      <c r="I120" s="837"/>
      <c r="J120" s="837"/>
      <c r="K120" s="837"/>
      <c r="L120" s="837"/>
      <c r="M120" s="104"/>
      <c r="N120" s="104"/>
      <c r="O120" s="104"/>
      <c r="P120" s="104"/>
      <c r="Q120" s="104"/>
      <c r="R120" s="104"/>
      <c r="S120" s="104"/>
      <c r="T120" s="104"/>
      <c r="U120" s="343"/>
      <c r="V120" s="343"/>
    </row>
    <row r="121" spans="1:35" ht="15" customHeight="1">
      <c r="A121" s="101"/>
      <c r="B121" s="101"/>
      <c r="C121" s="101"/>
      <c r="D121" s="101"/>
      <c r="E121" s="101"/>
      <c r="F121" s="101"/>
      <c r="G121" s="101"/>
      <c r="H121" s="101"/>
      <c r="I121" s="101"/>
      <c r="J121" s="101"/>
      <c r="K121" s="101"/>
      <c r="L121" s="101"/>
      <c r="M121" s="104"/>
      <c r="N121" s="104"/>
      <c r="O121" s="104"/>
      <c r="P121" s="104"/>
      <c r="Q121" s="104"/>
      <c r="R121" s="104"/>
      <c r="S121" s="104"/>
      <c r="T121" s="104"/>
      <c r="U121" s="343"/>
      <c r="V121" s="343"/>
    </row>
    <row r="122" spans="1:35" ht="23.5" customHeight="1">
      <c r="A122" s="839">
        <v>2019</v>
      </c>
      <c r="B122" s="839"/>
      <c r="C122" s="839"/>
      <c r="D122" s="839"/>
      <c r="E122" s="839"/>
      <c r="F122" s="839"/>
      <c r="G122" s="839"/>
      <c r="H122" s="839"/>
      <c r="I122" s="839"/>
      <c r="J122" s="839"/>
      <c r="K122" s="839"/>
      <c r="L122" s="839"/>
      <c r="M122" s="104"/>
      <c r="N122" s="104"/>
      <c r="O122" s="104"/>
      <c r="P122" s="104"/>
      <c r="Q122" s="104"/>
      <c r="R122" s="104"/>
      <c r="S122" s="104"/>
      <c r="T122" s="104"/>
      <c r="U122" s="104"/>
      <c r="V122" s="104"/>
    </row>
    <row r="124" spans="1:35" ht="15" customHeight="1">
      <c r="A124" s="899" t="s">
        <v>362</v>
      </c>
      <c r="B124" s="899"/>
      <c r="C124" s="899"/>
      <c r="D124" s="899"/>
      <c r="E124" s="899"/>
      <c r="F124" s="899"/>
      <c r="G124" s="899"/>
      <c r="H124" s="899"/>
      <c r="I124" s="899"/>
      <c r="J124" s="899"/>
      <c r="K124" s="899"/>
      <c r="L124" s="899"/>
      <c r="M124" s="104"/>
      <c r="N124" s="104"/>
      <c r="O124" s="104"/>
      <c r="P124" s="104"/>
      <c r="Q124" s="104"/>
      <c r="R124" s="104"/>
      <c r="S124" s="104"/>
      <c r="T124" s="104"/>
      <c r="U124" s="343"/>
      <c r="V124" s="343"/>
    </row>
    <row r="125" spans="1:35" ht="15" customHeight="1">
      <c r="A125" s="859" t="s">
        <v>47</v>
      </c>
      <c r="B125" s="900" t="s">
        <v>48</v>
      </c>
      <c r="C125" s="902" t="s">
        <v>50</v>
      </c>
      <c r="D125" s="903"/>
      <c r="E125" s="903"/>
      <c r="F125" s="903"/>
      <c r="G125" s="903"/>
      <c r="H125" s="903"/>
      <c r="I125" s="903"/>
      <c r="J125" s="903"/>
      <c r="K125" s="903"/>
      <c r="L125" s="904"/>
      <c r="M125" s="104"/>
      <c r="N125" s="104"/>
      <c r="O125" s="104"/>
      <c r="P125" s="104"/>
      <c r="Q125" s="104"/>
      <c r="R125" s="104"/>
      <c r="S125" s="104"/>
      <c r="T125" s="104"/>
      <c r="U125" s="343"/>
      <c r="V125" s="343"/>
    </row>
    <row r="126" spans="1:35" ht="31.5" customHeight="1">
      <c r="A126" s="860"/>
      <c r="B126" s="901"/>
      <c r="C126" s="905" t="s">
        <v>57</v>
      </c>
      <c r="D126" s="906"/>
      <c r="E126" s="905" t="s">
        <v>62</v>
      </c>
      <c r="F126" s="906"/>
      <c r="G126" s="905" t="s">
        <v>63</v>
      </c>
      <c r="H126" s="906"/>
      <c r="I126" s="905" t="s">
        <v>66</v>
      </c>
      <c r="J126" s="906"/>
      <c r="K126" s="897" t="s">
        <v>67</v>
      </c>
      <c r="L126" s="898"/>
      <c r="M126" s="104"/>
      <c r="N126" s="104"/>
      <c r="O126" s="104"/>
      <c r="P126" s="104"/>
      <c r="Q126" s="104"/>
      <c r="R126" s="104"/>
      <c r="S126" s="104"/>
      <c r="T126" s="104"/>
      <c r="U126" s="343"/>
      <c r="V126" s="343"/>
    </row>
    <row r="127" spans="1:35" ht="15" customHeight="1" thickBot="1">
      <c r="A127" s="861"/>
      <c r="B127" s="418" t="s">
        <v>49</v>
      </c>
      <c r="C127" s="407" t="s">
        <v>49</v>
      </c>
      <c r="D127" s="419" t="s">
        <v>53</v>
      </c>
      <c r="E127" s="420" t="s">
        <v>49</v>
      </c>
      <c r="F127" s="421" t="s">
        <v>53</v>
      </c>
      <c r="G127" s="405" t="s">
        <v>49</v>
      </c>
      <c r="H127" s="422" t="s">
        <v>53</v>
      </c>
      <c r="I127" s="405" t="s">
        <v>49</v>
      </c>
      <c r="J127" s="422" t="s">
        <v>53</v>
      </c>
      <c r="K127" s="423" t="s">
        <v>49</v>
      </c>
      <c r="L127" s="424" t="s">
        <v>53</v>
      </c>
      <c r="M127" s="104"/>
      <c r="N127" s="104"/>
      <c r="O127" s="104"/>
      <c r="P127" s="104"/>
      <c r="Q127" s="104"/>
      <c r="R127" s="104"/>
      <c r="S127" s="104"/>
      <c r="T127" s="104"/>
      <c r="U127" s="343"/>
      <c r="V127" s="343"/>
    </row>
    <row r="128" spans="1:35" ht="15" customHeight="1">
      <c r="A128" s="111" t="s">
        <v>27</v>
      </c>
      <c r="B128" s="6">
        <v>92336</v>
      </c>
      <c r="C128" s="527">
        <v>27682</v>
      </c>
      <c r="D128" s="534">
        <v>29.979639577196327</v>
      </c>
      <c r="E128" s="527">
        <v>19791</v>
      </c>
      <c r="F128" s="534">
        <v>21.433677005718245</v>
      </c>
      <c r="G128" s="527">
        <v>20426</v>
      </c>
      <c r="H128" s="534">
        <v>22.12138277594871</v>
      </c>
      <c r="I128" s="527">
        <v>18544</v>
      </c>
      <c r="J128" s="534">
        <v>20.083174493155433</v>
      </c>
      <c r="K128" s="527">
        <v>5893</v>
      </c>
      <c r="L128" s="130">
        <v>6.3821261479812863</v>
      </c>
      <c r="M128" s="146"/>
      <c r="N128" s="145"/>
      <c r="O128" s="145"/>
      <c r="P128" s="146"/>
      <c r="Q128" s="145"/>
      <c r="R128" s="145"/>
      <c r="S128" s="145"/>
      <c r="T128" s="145"/>
      <c r="U128" s="345"/>
      <c r="V128" s="345"/>
      <c r="W128" s="378"/>
      <c r="X128" s="378"/>
      <c r="Z128" s="378"/>
      <c r="AA128" s="378"/>
      <c r="AB128" s="378"/>
      <c r="AC128" s="378"/>
      <c r="AD128" s="378"/>
      <c r="AE128" s="378"/>
      <c r="AF128" s="378"/>
      <c r="AG128" s="378"/>
      <c r="AH128" s="378"/>
      <c r="AI128" s="378"/>
    </row>
    <row r="129" spans="1:35" ht="15" customHeight="1">
      <c r="A129" s="112" t="s">
        <v>28</v>
      </c>
      <c r="B129" s="7">
        <v>91903</v>
      </c>
      <c r="C129" s="528">
        <v>28645</v>
      </c>
      <c r="D129" s="535">
        <v>31.168732250307389</v>
      </c>
      <c r="E129" s="528">
        <v>21399</v>
      </c>
      <c r="F129" s="535">
        <v>23.284332393937085</v>
      </c>
      <c r="G129" s="528">
        <v>20842</v>
      </c>
      <c r="H129" s="535">
        <v>22.678258598739976</v>
      </c>
      <c r="I129" s="528">
        <v>15638</v>
      </c>
      <c r="J129" s="535">
        <v>17.015766623505218</v>
      </c>
      <c r="K129" s="528">
        <v>5379</v>
      </c>
      <c r="L129" s="131">
        <v>5.8529101335103313</v>
      </c>
      <c r="M129" s="146"/>
      <c r="N129" s="145"/>
      <c r="O129" s="145"/>
      <c r="P129" s="146"/>
      <c r="Q129" s="145"/>
      <c r="R129" s="145"/>
      <c r="S129" s="145"/>
      <c r="T129" s="145"/>
      <c r="U129" s="345"/>
      <c r="V129" s="345"/>
      <c r="W129" s="378"/>
      <c r="X129" s="378"/>
      <c r="Z129" s="378"/>
      <c r="AA129" s="378"/>
      <c r="AB129" s="378"/>
      <c r="AC129" s="378"/>
      <c r="AD129" s="378"/>
      <c r="AE129" s="378"/>
      <c r="AF129" s="378"/>
      <c r="AG129" s="378"/>
      <c r="AH129" s="378"/>
      <c r="AI129" s="378"/>
    </row>
    <row r="130" spans="1:35" ht="15" customHeight="1">
      <c r="A130" s="113" t="s">
        <v>29</v>
      </c>
      <c r="B130" s="8">
        <v>32558</v>
      </c>
      <c r="C130" s="543">
        <v>7163</v>
      </c>
      <c r="D130" s="536">
        <v>22.000737146016341</v>
      </c>
      <c r="E130" s="529">
        <v>9330</v>
      </c>
      <c r="F130" s="536">
        <v>28.656551385220226</v>
      </c>
      <c r="G130" s="529">
        <v>6657</v>
      </c>
      <c r="H130" s="536">
        <v>20.446587628232692</v>
      </c>
      <c r="I130" s="529">
        <v>7265</v>
      </c>
      <c r="J130" s="536">
        <v>22.314024202960869</v>
      </c>
      <c r="K130" s="529">
        <v>2143</v>
      </c>
      <c r="L130" s="132">
        <v>6.5820996375698755</v>
      </c>
      <c r="M130" s="146"/>
      <c r="N130" s="145"/>
      <c r="O130" s="145"/>
      <c r="P130" s="146"/>
      <c r="Q130" s="145"/>
      <c r="R130" s="145"/>
      <c r="S130" s="145"/>
      <c r="T130" s="145"/>
      <c r="U130" s="345"/>
      <c r="V130" s="345"/>
      <c r="W130" s="378"/>
      <c r="X130" s="378"/>
      <c r="Z130" s="378"/>
      <c r="AA130" s="378"/>
      <c r="AB130" s="378"/>
      <c r="AC130" s="378"/>
      <c r="AD130" s="378"/>
      <c r="AE130" s="378"/>
      <c r="AF130" s="378"/>
      <c r="AG130" s="378"/>
      <c r="AH130" s="378"/>
      <c r="AI130" s="378"/>
    </row>
    <row r="131" spans="1:35" ht="15" customHeight="1">
      <c r="A131" s="112" t="s">
        <v>30</v>
      </c>
      <c r="B131" s="7">
        <v>17494</v>
      </c>
      <c r="C131" s="528">
        <v>3202</v>
      </c>
      <c r="D131" s="535">
        <v>18.303418314850806</v>
      </c>
      <c r="E131" s="528">
        <v>4754</v>
      </c>
      <c r="F131" s="535">
        <v>27.175031439350633</v>
      </c>
      <c r="G131" s="528">
        <v>3506</v>
      </c>
      <c r="H131" s="535">
        <v>20.041156968103348</v>
      </c>
      <c r="I131" s="528">
        <v>4504</v>
      </c>
      <c r="J131" s="535">
        <v>25.745970046873211</v>
      </c>
      <c r="K131" s="528">
        <v>1528</v>
      </c>
      <c r="L131" s="131">
        <v>8.7344232308219958</v>
      </c>
      <c r="M131" s="146"/>
      <c r="N131" s="145"/>
      <c r="O131" s="145"/>
      <c r="P131" s="146"/>
      <c r="Q131" s="145"/>
      <c r="R131" s="145"/>
      <c r="S131" s="145"/>
      <c r="T131" s="145"/>
      <c r="U131" s="345"/>
      <c r="V131" s="345"/>
      <c r="W131" s="378"/>
      <c r="X131" s="378"/>
      <c r="Z131" s="378"/>
      <c r="AA131" s="378"/>
      <c r="AB131" s="378"/>
      <c r="AC131" s="378"/>
      <c r="AD131" s="378"/>
      <c r="AE131" s="378"/>
      <c r="AF131" s="378"/>
      <c r="AG131" s="378"/>
      <c r="AH131" s="378"/>
      <c r="AI131" s="378"/>
    </row>
    <row r="132" spans="1:35" ht="15" customHeight="1">
      <c r="A132" s="113" t="s">
        <v>31</v>
      </c>
      <c r="B132" s="8">
        <v>5314</v>
      </c>
      <c r="C132" s="543">
        <v>1293</v>
      </c>
      <c r="D132" s="536">
        <v>24.331953330824238</v>
      </c>
      <c r="E132" s="529">
        <v>1395</v>
      </c>
      <c r="F132" s="536">
        <v>26.251411366202483</v>
      </c>
      <c r="G132" s="529">
        <v>1117</v>
      </c>
      <c r="H132" s="536">
        <v>21.019947308995107</v>
      </c>
      <c r="I132" s="529">
        <v>1090</v>
      </c>
      <c r="J132" s="536">
        <v>20.511855476100866</v>
      </c>
      <c r="K132" s="529">
        <v>419</v>
      </c>
      <c r="L132" s="132">
        <v>7.8848325178773049</v>
      </c>
      <c r="M132" s="146"/>
      <c r="N132" s="145"/>
      <c r="O132" s="145"/>
      <c r="P132" s="146"/>
      <c r="Q132" s="145"/>
      <c r="R132" s="145"/>
      <c r="S132" s="145"/>
      <c r="T132" s="145"/>
      <c r="U132" s="345"/>
      <c r="V132" s="345"/>
      <c r="W132" s="378"/>
      <c r="X132" s="378"/>
      <c r="Z132" s="378"/>
      <c r="AA132" s="378"/>
      <c r="AB132" s="378"/>
      <c r="AC132" s="378"/>
      <c r="AD132" s="378"/>
      <c r="AE132" s="378"/>
      <c r="AF132" s="378"/>
      <c r="AG132" s="378"/>
      <c r="AH132" s="378"/>
      <c r="AI132" s="378"/>
    </row>
    <row r="133" spans="1:35" ht="15" customHeight="1">
      <c r="A133" s="112" t="s">
        <v>32</v>
      </c>
      <c r="B133" s="7">
        <v>16590</v>
      </c>
      <c r="C133" s="528">
        <v>4735</v>
      </c>
      <c r="D133" s="535">
        <v>28.541289933694998</v>
      </c>
      <c r="E133" s="528">
        <v>4699</v>
      </c>
      <c r="F133" s="535">
        <v>28.324291742013262</v>
      </c>
      <c r="G133" s="528">
        <v>3263</v>
      </c>
      <c r="H133" s="535">
        <v>19.668474984930683</v>
      </c>
      <c r="I133" s="528">
        <v>2849</v>
      </c>
      <c r="J133" s="535">
        <v>17.172995780590718</v>
      </c>
      <c r="K133" s="528">
        <v>1044</v>
      </c>
      <c r="L133" s="131">
        <v>6.2929475587703436</v>
      </c>
      <c r="M133" s="146"/>
      <c r="N133" s="145"/>
      <c r="O133" s="145"/>
      <c r="P133" s="146"/>
      <c r="Q133" s="145"/>
      <c r="R133" s="145"/>
      <c r="S133" s="145"/>
      <c r="T133" s="145"/>
      <c r="U133" s="345"/>
      <c r="V133" s="345"/>
      <c r="W133" s="378"/>
      <c r="X133" s="378"/>
      <c r="Z133" s="378"/>
      <c r="AA133" s="378"/>
      <c r="AB133" s="378"/>
      <c r="AC133" s="378"/>
      <c r="AD133" s="378"/>
      <c r="AE133" s="378"/>
      <c r="AF133" s="378"/>
      <c r="AG133" s="378"/>
      <c r="AH133" s="378"/>
      <c r="AI133" s="378"/>
    </row>
    <row r="134" spans="1:35" ht="15" customHeight="1">
      <c r="A134" s="113" t="s">
        <v>33</v>
      </c>
      <c r="B134" s="8">
        <v>49481</v>
      </c>
      <c r="C134" s="543">
        <v>12883</v>
      </c>
      <c r="D134" s="536">
        <v>26.036256340817687</v>
      </c>
      <c r="E134" s="529">
        <v>11428</v>
      </c>
      <c r="F134" s="536">
        <v>23.095733715971786</v>
      </c>
      <c r="G134" s="529">
        <v>10828</v>
      </c>
      <c r="H134" s="536">
        <v>21.883147066550798</v>
      </c>
      <c r="I134" s="529">
        <v>10709</v>
      </c>
      <c r="J134" s="536">
        <v>21.642650714415634</v>
      </c>
      <c r="K134" s="529">
        <v>3633</v>
      </c>
      <c r="L134" s="132">
        <v>7.3422121622440937</v>
      </c>
      <c r="M134" s="146"/>
      <c r="N134" s="145"/>
      <c r="O134" s="145"/>
      <c r="P134" s="146"/>
      <c r="Q134" s="145"/>
      <c r="R134" s="145"/>
      <c r="S134" s="145"/>
      <c r="T134" s="145"/>
      <c r="U134" s="345"/>
      <c r="V134" s="345"/>
      <c r="W134" s="378"/>
      <c r="X134" s="378"/>
      <c r="Z134" s="378"/>
      <c r="AA134" s="378"/>
      <c r="AB134" s="378"/>
      <c r="AC134" s="378"/>
      <c r="AD134" s="378"/>
      <c r="AE134" s="378"/>
      <c r="AF134" s="378"/>
      <c r="AG134" s="378"/>
      <c r="AH134" s="378"/>
      <c r="AI134" s="378"/>
    </row>
    <row r="135" spans="1:35" ht="15" customHeight="1">
      <c r="A135" s="112" t="s">
        <v>34</v>
      </c>
      <c r="B135" s="7">
        <v>10852</v>
      </c>
      <c r="C135" s="528">
        <v>1973</v>
      </c>
      <c r="D135" s="535">
        <v>18.180980464430519</v>
      </c>
      <c r="E135" s="528">
        <v>2738</v>
      </c>
      <c r="F135" s="535">
        <v>25.230372281607078</v>
      </c>
      <c r="G135" s="528">
        <v>2075</v>
      </c>
      <c r="H135" s="535">
        <v>19.120899373387392</v>
      </c>
      <c r="I135" s="528">
        <v>2924</v>
      </c>
      <c r="J135" s="535">
        <v>26.94434205676373</v>
      </c>
      <c r="K135" s="528">
        <v>1142</v>
      </c>
      <c r="L135" s="131">
        <v>10.523405823811279</v>
      </c>
      <c r="M135" s="146"/>
      <c r="N135" s="145"/>
      <c r="O135" s="145"/>
      <c r="P135" s="146"/>
      <c r="Q135" s="145"/>
      <c r="R135" s="145"/>
      <c r="S135" s="145"/>
      <c r="T135" s="145"/>
      <c r="U135" s="345"/>
      <c r="V135" s="345"/>
      <c r="W135" s="378"/>
      <c r="X135" s="378"/>
      <c r="Z135" s="378"/>
      <c r="AA135" s="378"/>
      <c r="AB135" s="378"/>
      <c r="AC135" s="378"/>
      <c r="AD135" s="378"/>
      <c r="AE135" s="378"/>
      <c r="AF135" s="378"/>
      <c r="AG135" s="378"/>
      <c r="AH135" s="378"/>
      <c r="AI135" s="378"/>
    </row>
    <row r="136" spans="1:35" ht="15" customHeight="1">
      <c r="A136" s="113" t="s">
        <v>35</v>
      </c>
      <c r="B136" s="8">
        <v>55097</v>
      </c>
      <c r="C136" s="543">
        <v>14423</v>
      </c>
      <c r="D136" s="536">
        <v>26.177468827703869</v>
      </c>
      <c r="E136" s="529">
        <v>12176</v>
      </c>
      <c r="F136" s="536">
        <v>22.099206853367697</v>
      </c>
      <c r="G136" s="529">
        <v>12506</v>
      </c>
      <c r="H136" s="536">
        <v>22.698150534511861</v>
      </c>
      <c r="I136" s="529">
        <v>12167</v>
      </c>
      <c r="J136" s="536">
        <v>22.08287202570013</v>
      </c>
      <c r="K136" s="529">
        <v>3825</v>
      </c>
      <c r="L136" s="132">
        <v>6.9423017587164457</v>
      </c>
      <c r="M136" s="146"/>
      <c r="N136" s="145"/>
      <c r="O136" s="145"/>
      <c r="P136" s="146"/>
      <c r="Q136" s="145"/>
      <c r="R136" s="145"/>
      <c r="S136" s="145"/>
      <c r="T136" s="145"/>
      <c r="U136" s="345"/>
      <c r="V136" s="345"/>
      <c r="W136" s="378"/>
      <c r="X136" s="378"/>
      <c r="Z136" s="378"/>
      <c r="AA136" s="378"/>
      <c r="AB136" s="378"/>
      <c r="AC136" s="378"/>
      <c r="AD136" s="378"/>
      <c r="AE136" s="378"/>
      <c r="AF136" s="378"/>
      <c r="AG136" s="378"/>
      <c r="AH136" s="378"/>
      <c r="AI136" s="378"/>
    </row>
    <row r="137" spans="1:35" ht="15" customHeight="1">
      <c r="A137" s="112" t="s">
        <v>36</v>
      </c>
      <c r="B137" s="7">
        <v>119264</v>
      </c>
      <c r="C137" s="528">
        <v>31800</v>
      </c>
      <c r="D137" s="535">
        <v>26.663536356318758</v>
      </c>
      <c r="E137" s="528">
        <v>26333</v>
      </c>
      <c r="F137" s="535">
        <v>22.079588140595654</v>
      </c>
      <c r="G137" s="528">
        <v>27314</v>
      </c>
      <c r="H137" s="535">
        <v>22.902133082908506</v>
      </c>
      <c r="I137" s="528">
        <v>25106</v>
      </c>
      <c r="J137" s="535">
        <v>21.05077810571505</v>
      </c>
      <c r="K137" s="528">
        <v>8711</v>
      </c>
      <c r="L137" s="131">
        <v>7.3039643144620348</v>
      </c>
      <c r="M137" s="146"/>
      <c r="N137" s="145"/>
      <c r="O137" s="145"/>
      <c r="P137" s="146"/>
      <c r="Q137" s="145"/>
      <c r="R137" s="145"/>
      <c r="S137" s="145"/>
      <c r="T137" s="145"/>
      <c r="U137" s="345"/>
      <c r="V137" s="345"/>
      <c r="W137" s="378"/>
      <c r="X137" s="378"/>
      <c r="Z137" s="378"/>
      <c r="AA137" s="378"/>
      <c r="AB137" s="378"/>
      <c r="AC137" s="378"/>
      <c r="AD137" s="378"/>
      <c r="AE137" s="378"/>
      <c r="AF137" s="378"/>
      <c r="AG137" s="378"/>
      <c r="AH137" s="378"/>
      <c r="AI137" s="378"/>
    </row>
    <row r="138" spans="1:35" ht="15" customHeight="1">
      <c r="A138" s="113" t="s">
        <v>37</v>
      </c>
      <c r="B138" s="8">
        <v>31758</v>
      </c>
      <c r="C138" s="543">
        <v>7702</v>
      </c>
      <c r="D138" s="536">
        <v>24.252156936834812</v>
      </c>
      <c r="E138" s="529">
        <v>7211</v>
      </c>
      <c r="F138" s="536">
        <v>22.70608980414384</v>
      </c>
      <c r="G138" s="529">
        <v>7719</v>
      </c>
      <c r="H138" s="536">
        <v>24.305686756092953</v>
      </c>
      <c r="I138" s="529">
        <v>6858</v>
      </c>
      <c r="J138" s="536">
        <v>21.594558851313057</v>
      </c>
      <c r="K138" s="529">
        <v>2268</v>
      </c>
      <c r="L138" s="132">
        <v>7.1415076516153402</v>
      </c>
      <c r="M138" s="146"/>
      <c r="N138" s="145"/>
      <c r="O138" s="145"/>
      <c r="P138" s="146"/>
      <c r="Q138" s="145"/>
      <c r="R138" s="145"/>
      <c r="S138" s="145"/>
      <c r="T138" s="145"/>
      <c r="U138" s="345"/>
      <c r="V138" s="345"/>
      <c r="W138" s="378"/>
      <c r="X138" s="378"/>
      <c r="Z138" s="378"/>
      <c r="AA138" s="378"/>
      <c r="AB138" s="378"/>
      <c r="AC138" s="378"/>
      <c r="AD138" s="378"/>
      <c r="AE138" s="378"/>
      <c r="AF138" s="378"/>
      <c r="AG138" s="378"/>
      <c r="AH138" s="378"/>
      <c r="AI138" s="378"/>
    </row>
    <row r="139" spans="1:35" ht="15" customHeight="1">
      <c r="A139" s="112" t="s">
        <v>38</v>
      </c>
      <c r="B139" s="7">
        <v>6544</v>
      </c>
      <c r="C139" s="528">
        <v>1885</v>
      </c>
      <c r="D139" s="535">
        <v>28.805012224938874</v>
      </c>
      <c r="E139" s="528">
        <v>1452</v>
      </c>
      <c r="F139" s="535">
        <v>22.188264058679707</v>
      </c>
      <c r="G139" s="528">
        <v>1468</v>
      </c>
      <c r="H139" s="535">
        <v>22.43276283618582</v>
      </c>
      <c r="I139" s="528">
        <v>1294</v>
      </c>
      <c r="J139" s="535">
        <v>19.773838630806846</v>
      </c>
      <c r="K139" s="528">
        <v>445</v>
      </c>
      <c r="L139" s="131">
        <v>6.8001222493887532</v>
      </c>
      <c r="M139" s="146"/>
      <c r="N139" s="145"/>
      <c r="O139" s="145"/>
      <c r="P139" s="146"/>
      <c r="Q139" s="145"/>
      <c r="R139" s="145"/>
      <c r="S139" s="145"/>
      <c r="T139" s="145"/>
      <c r="U139" s="345"/>
      <c r="V139" s="345"/>
      <c r="W139" s="378"/>
      <c r="X139" s="378"/>
      <c r="Z139" s="378"/>
      <c r="AA139" s="378"/>
      <c r="AB139" s="378"/>
      <c r="AC139" s="378"/>
      <c r="AD139" s="378"/>
      <c r="AE139" s="378"/>
      <c r="AF139" s="378"/>
      <c r="AG139" s="378"/>
      <c r="AH139" s="378"/>
      <c r="AI139" s="378"/>
    </row>
    <row r="140" spans="1:35" ht="15" customHeight="1">
      <c r="A140" s="113" t="s">
        <v>39</v>
      </c>
      <c r="B140" s="8">
        <v>28820</v>
      </c>
      <c r="C140" s="543">
        <v>5557</v>
      </c>
      <c r="D140" s="536">
        <v>19.281748785565579</v>
      </c>
      <c r="E140" s="529">
        <v>7534</v>
      </c>
      <c r="F140" s="536">
        <v>26.141568355308813</v>
      </c>
      <c r="G140" s="529">
        <v>6013</v>
      </c>
      <c r="H140" s="536">
        <v>20.863983344899374</v>
      </c>
      <c r="I140" s="529">
        <v>7234</v>
      </c>
      <c r="J140" s="536">
        <v>25.100624566273421</v>
      </c>
      <c r="K140" s="529">
        <v>2482</v>
      </c>
      <c r="L140" s="132">
        <v>8.6120749479528111</v>
      </c>
      <c r="M140" s="146"/>
      <c r="N140" s="145"/>
      <c r="O140" s="145"/>
      <c r="P140" s="146"/>
      <c r="Q140" s="145"/>
      <c r="R140" s="145"/>
      <c r="S140" s="145"/>
      <c r="T140" s="145"/>
      <c r="U140" s="345"/>
      <c r="V140" s="345"/>
      <c r="W140" s="378"/>
      <c r="X140" s="378"/>
      <c r="Z140" s="378"/>
      <c r="AA140" s="378"/>
      <c r="AB140" s="378"/>
      <c r="AC140" s="378"/>
      <c r="AD140" s="378"/>
      <c r="AE140" s="378"/>
      <c r="AF140" s="378"/>
      <c r="AG140" s="378"/>
      <c r="AH140" s="378"/>
      <c r="AI140" s="378"/>
    </row>
    <row r="141" spans="1:35" ht="15" customHeight="1">
      <c r="A141" s="112" t="s">
        <v>40</v>
      </c>
      <c r="B141" s="7">
        <v>15985</v>
      </c>
      <c r="C141" s="528">
        <v>3291</v>
      </c>
      <c r="D141" s="535">
        <v>20.588051298091962</v>
      </c>
      <c r="E141" s="528">
        <v>3463</v>
      </c>
      <c r="F141" s="535">
        <v>21.664060056302784</v>
      </c>
      <c r="G141" s="528">
        <v>2822</v>
      </c>
      <c r="H141" s="535">
        <v>17.654050672505477</v>
      </c>
      <c r="I141" s="528">
        <v>4632</v>
      </c>
      <c r="J141" s="535">
        <v>28.977166093212386</v>
      </c>
      <c r="K141" s="528">
        <v>1777</v>
      </c>
      <c r="L141" s="131">
        <v>11.116671879887395</v>
      </c>
      <c r="M141" s="146"/>
      <c r="N141" s="145"/>
      <c r="O141" s="145"/>
      <c r="P141" s="146"/>
      <c r="Q141" s="145"/>
      <c r="R141" s="145"/>
      <c r="S141" s="145"/>
      <c r="T141" s="145"/>
      <c r="U141" s="345"/>
      <c r="V141" s="345"/>
      <c r="W141" s="378"/>
      <c r="X141" s="378"/>
      <c r="Z141" s="378"/>
      <c r="AA141" s="378"/>
      <c r="AB141" s="378"/>
      <c r="AC141" s="378"/>
      <c r="AD141" s="378"/>
      <c r="AE141" s="378"/>
      <c r="AF141" s="378"/>
      <c r="AG141" s="378"/>
      <c r="AH141" s="378"/>
      <c r="AI141" s="378"/>
    </row>
    <row r="142" spans="1:35" ht="15" customHeight="1">
      <c r="A142" s="113" t="s">
        <v>41</v>
      </c>
      <c r="B142" s="8">
        <v>20289</v>
      </c>
      <c r="C142" s="543">
        <v>4769</v>
      </c>
      <c r="D142" s="536">
        <v>23.505347725368424</v>
      </c>
      <c r="E142" s="529">
        <v>4593</v>
      </c>
      <c r="F142" s="536">
        <v>22.63788259648085</v>
      </c>
      <c r="G142" s="529">
        <v>5029</v>
      </c>
      <c r="H142" s="536">
        <v>24.78683030213416</v>
      </c>
      <c r="I142" s="529">
        <v>4580</v>
      </c>
      <c r="J142" s="536">
        <v>22.573808467642564</v>
      </c>
      <c r="K142" s="529">
        <v>1318</v>
      </c>
      <c r="L142" s="132">
        <v>6.4961309083739955</v>
      </c>
      <c r="M142" s="146"/>
      <c r="N142" s="145"/>
      <c r="O142" s="145"/>
      <c r="P142" s="146"/>
      <c r="Q142" s="145"/>
      <c r="R142" s="145"/>
      <c r="S142" s="145"/>
      <c r="T142" s="145"/>
      <c r="U142" s="345"/>
      <c r="V142" s="345"/>
      <c r="W142" s="378"/>
      <c r="X142" s="378"/>
      <c r="Z142" s="378"/>
      <c r="AA142" s="378"/>
      <c r="AB142" s="378"/>
      <c r="AC142" s="378"/>
      <c r="AD142" s="378"/>
      <c r="AE142" s="378"/>
      <c r="AF142" s="378"/>
      <c r="AG142" s="378"/>
      <c r="AH142" s="378"/>
      <c r="AI142" s="378"/>
    </row>
    <row r="143" spans="1:35" ht="15" customHeight="1" thickBot="1">
      <c r="A143" s="114" t="s">
        <v>42</v>
      </c>
      <c r="B143" s="7">
        <v>15415</v>
      </c>
      <c r="C143" s="528">
        <v>3202</v>
      </c>
      <c r="D143" s="535">
        <v>20.771975348686343</v>
      </c>
      <c r="E143" s="528">
        <v>3838</v>
      </c>
      <c r="F143" s="535">
        <v>24.897826792085631</v>
      </c>
      <c r="G143" s="528">
        <v>2559</v>
      </c>
      <c r="H143" s="535">
        <v>16.600713590658451</v>
      </c>
      <c r="I143" s="528">
        <v>4321</v>
      </c>
      <c r="J143" s="535">
        <v>28.031138501459619</v>
      </c>
      <c r="K143" s="528">
        <v>1495</v>
      </c>
      <c r="L143" s="131">
        <v>9.6983457671099575</v>
      </c>
      <c r="M143" s="146"/>
      <c r="N143" s="145"/>
      <c r="O143" s="145"/>
      <c r="P143" s="146"/>
      <c r="Q143" s="145"/>
      <c r="R143" s="145"/>
      <c r="S143" s="145"/>
      <c r="T143" s="145"/>
      <c r="U143" s="345"/>
      <c r="V143" s="345"/>
      <c r="W143" s="378"/>
      <c r="X143" s="378"/>
      <c r="Z143" s="378"/>
      <c r="AA143" s="378"/>
      <c r="AB143" s="378"/>
      <c r="AC143" s="378"/>
      <c r="AD143" s="378"/>
      <c r="AE143" s="378"/>
      <c r="AF143" s="378"/>
      <c r="AG143" s="378"/>
      <c r="AH143" s="378"/>
      <c r="AI143" s="378"/>
    </row>
    <row r="144" spans="1:35" ht="15" customHeight="1">
      <c r="A144" s="128" t="s">
        <v>43</v>
      </c>
      <c r="B144" s="10">
        <v>488576</v>
      </c>
      <c r="C144" s="531">
        <v>135817</v>
      </c>
      <c r="D144" s="538">
        <v>27.798541066282421</v>
      </c>
      <c r="E144" s="531">
        <v>110477</v>
      </c>
      <c r="F144" s="538">
        <v>22.612039887346082</v>
      </c>
      <c r="G144" s="531">
        <v>110512</v>
      </c>
      <c r="H144" s="538">
        <v>22.619203563007598</v>
      </c>
      <c r="I144" s="531">
        <v>98835</v>
      </c>
      <c r="J144" s="538">
        <v>20.229196685878961</v>
      </c>
      <c r="K144" s="531">
        <v>32935</v>
      </c>
      <c r="L144" s="133">
        <v>6.7</v>
      </c>
      <c r="M144" s="146"/>
      <c r="N144" s="145"/>
      <c r="O144" s="104"/>
      <c r="P144" s="104"/>
      <c r="Q144" s="104"/>
      <c r="R144" s="104"/>
      <c r="S144" s="104"/>
      <c r="T144" s="104"/>
      <c r="U144" s="343"/>
      <c r="V144" s="343"/>
      <c r="Z144" s="378"/>
      <c r="AA144" s="378"/>
      <c r="AB144" s="378"/>
      <c r="AC144" s="378"/>
      <c r="AD144" s="378"/>
      <c r="AE144" s="378"/>
      <c r="AF144" s="378"/>
      <c r="AG144" s="378"/>
      <c r="AH144" s="378"/>
      <c r="AI144" s="378"/>
    </row>
    <row r="145" spans="1:35" ht="15" customHeight="1">
      <c r="A145" s="128" t="s">
        <v>44</v>
      </c>
      <c r="B145" s="11">
        <v>121124</v>
      </c>
      <c r="C145" s="532">
        <v>24388</v>
      </c>
      <c r="D145" s="539">
        <v>20.134737954492916</v>
      </c>
      <c r="E145" s="532">
        <v>31657</v>
      </c>
      <c r="F145" s="539">
        <v>26.13602589082263</v>
      </c>
      <c r="G145" s="532">
        <v>23632</v>
      </c>
      <c r="H145" s="539">
        <v>19.510584194709555</v>
      </c>
      <c r="I145" s="532">
        <v>30880</v>
      </c>
      <c r="J145" s="539">
        <v>25.398764902083816</v>
      </c>
      <c r="K145" s="532">
        <v>10567</v>
      </c>
      <c r="L145" s="134">
        <v>8.7241174333740616</v>
      </c>
      <c r="M145" s="146"/>
      <c r="N145" s="145"/>
      <c r="O145" s="104"/>
      <c r="P145" s="104"/>
      <c r="Q145" s="104"/>
      <c r="R145" s="104"/>
      <c r="S145" s="104"/>
      <c r="T145" s="104"/>
      <c r="U145" s="343"/>
      <c r="V145" s="343"/>
      <c r="Z145" s="378"/>
      <c r="AA145" s="378"/>
      <c r="AB145" s="378"/>
      <c r="AC145" s="378"/>
      <c r="AD145" s="378"/>
      <c r="AE145" s="378"/>
      <c r="AF145" s="378"/>
      <c r="AG145" s="378"/>
      <c r="AH145" s="378"/>
      <c r="AI145" s="378"/>
    </row>
    <row r="146" spans="1:35" ht="15" customHeight="1">
      <c r="A146" s="129" t="s">
        <v>45</v>
      </c>
      <c r="B146" s="118">
        <v>609700</v>
      </c>
      <c r="C146" s="533">
        <v>160205</v>
      </c>
      <c r="D146" s="540">
        <v>26.276037395440383</v>
      </c>
      <c r="E146" s="533">
        <v>142134</v>
      </c>
      <c r="F146" s="540">
        <v>23.312120715105788</v>
      </c>
      <c r="G146" s="533">
        <v>134144</v>
      </c>
      <c r="H146" s="540">
        <v>22.001640150893884</v>
      </c>
      <c r="I146" s="533">
        <v>129715</v>
      </c>
      <c r="J146" s="540">
        <v>21.275217319993438</v>
      </c>
      <c r="K146" s="533">
        <v>43502</v>
      </c>
      <c r="L146" s="135">
        <v>7.1349844185665079</v>
      </c>
      <c r="M146" s="146"/>
      <c r="N146" s="145"/>
      <c r="O146" s="145"/>
      <c r="P146" s="145"/>
      <c r="Q146" s="145"/>
      <c r="R146" s="145"/>
      <c r="S146" s="145"/>
      <c r="T146" s="145"/>
      <c r="U146" s="145"/>
      <c r="V146" s="145"/>
      <c r="W146" s="145"/>
      <c r="X146" s="145"/>
      <c r="Z146" s="378"/>
      <c r="AA146" s="378"/>
      <c r="AB146" s="378"/>
      <c r="AC146" s="378"/>
      <c r="AD146" s="378"/>
      <c r="AE146" s="378"/>
      <c r="AF146" s="378"/>
      <c r="AG146" s="378"/>
      <c r="AH146" s="378"/>
      <c r="AI146" s="378"/>
    </row>
    <row r="147" spans="1:35" ht="15" customHeight="1">
      <c r="A147" s="842" t="s">
        <v>259</v>
      </c>
      <c r="B147" s="842"/>
      <c r="C147" s="842"/>
      <c r="D147" s="842"/>
      <c r="E147" s="842"/>
      <c r="F147" s="842"/>
      <c r="G147" s="842"/>
      <c r="H147" s="842"/>
      <c r="I147" s="842"/>
      <c r="J147" s="842"/>
      <c r="K147" s="842"/>
      <c r="L147" s="842"/>
      <c r="M147" s="104"/>
      <c r="N147" s="104"/>
      <c r="O147" s="104"/>
      <c r="P147" s="104"/>
      <c r="Q147" s="104"/>
      <c r="R147" s="104"/>
      <c r="S147" s="104"/>
      <c r="T147" s="104"/>
      <c r="U147" s="343"/>
      <c r="V147" s="343"/>
    </row>
    <row r="148" spans="1:35" s="738" customFormat="1" ht="15" customHeight="1">
      <c r="A148" s="855" t="s">
        <v>364</v>
      </c>
      <c r="B148" s="855"/>
      <c r="C148" s="855"/>
      <c r="D148" s="855"/>
      <c r="E148" s="855"/>
      <c r="F148" s="855"/>
      <c r="G148" s="855"/>
      <c r="H148" s="855"/>
      <c r="I148" s="855"/>
      <c r="J148" s="855"/>
      <c r="K148" s="855"/>
      <c r="L148" s="855"/>
      <c r="M148" s="737"/>
      <c r="N148" s="737"/>
      <c r="O148" s="737"/>
      <c r="P148" s="737"/>
      <c r="Q148" s="737"/>
      <c r="R148" s="737"/>
      <c r="S148" s="737"/>
      <c r="T148" s="737"/>
      <c r="U148" s="343"/>
      <c r="V148" s="343"/>
    </row>
    <row r="149" spans="1:35" ht="24" customHeight="1">
      <c r="A149" s="837" t="s">
        <v>257</v>
      </c>
      <c r="B149" s="837"/>
      <c r="C149" s="837"/>
      <c r="D149" s="837"/>
      <c r="E149" s="837"/>
      <c r="F149" s="837"/>
      <c r="G149" s="837"/>
      <c r="H149" s="837"/>
      <c r="I149" s="837"/>
      <c r="J149" s="837"/>
      <c r="K149" s="837"/>
      <c r="L149" s="837"/>
      <c r="M149" s="104"/>
      <c r="N149" s="104"/>
      <c r="O149" s="104"/>
      <c r="P149" s="104"/>
      <c r="Q149" s="104"/>
      <c r="R149" s="104"/>
      <c r="S149" s="104"/>
      <c r="T149" s="104"/>
      <c r="U149" s="343"/>
      <c r="V149" s="343"/>
    </row>
    <row r="150" spans="1:35" ht="15" customHeight="1">
      <c r="A150" s="51"/>
      <c r="B150" s="51"/>
      <c r="C150" s="43"/>
      <c r="D150" s="44"/>
      <c r="E150" s="45"/>
      <c r="F150" s="45"/>
      <c r="G150" s="45"/>
      <c r="H150" s="45"/>
      <c r="I150" s="45"/>
      <c r="J150" s="45"/>
      <c r="K150" s="45"/>
      <c r="L150" s="45"/>
      <c r="M150" s="45"/>
      <c r="N150" s="45"/>
      <c r="O150" s="45"/>
      <c r="P150" s="45"/>
      <c r="Q150" s="45"/>
      <c r="R150" s="45"/>
      <c r="S150" s="45"/>
      <c r="T150" s="45"/>
      <c r="U150" s="343"/>
      <c r="V150" s="343"/>
    </row>
    <row r="151" spans="1:35" ht="23.5" customHeight="1">
      <c r="A151" s="839">
        <v>2020</v>
      </c>
      <c r="B151" s="839"/>
      <c r="C151" s="839"/>
      <c r="D151" s="839"/>
      <c r="E151" s="839"/>
      <c r="F151" s="839"/>
      <c r="G151" s="839"/>
      <c r="H151" s="839"/>
      <c r="I151" s="839"/>
      <c r="J151" s="839"/>
      <c r="K151" s="839"/>
      <c r="L151" s="839"/>
      <c r="M151" s="839"/>
      <c r="N151" s="839"/>
      <c r="O151" s="839"/>
      <c r="P151" s="839"/>
      <c r="Q151" s="839"/>
      <c r="R151" s="839"/>
      <c r="S151" s="839"/>
      <c r="T151" s="839"/>
      <c r="U151" s="907"/>
      <c r="V151" s="907"/>
    </row>
    <row r="152" spans="1:35" ht="15" customHeight="1">
      <c r="A152" s="105"/>
      <c r="B152" s="343"/>
      <c r="C152" s="43"/>
      <c r="D152" s="44"/>
      <c r="E152" s="45"/>
      <c r="F152" s="45"/>
      <c r="G152" s="45"/>
      <c r="H152" s="45"/>
      <c r="I152" s="45"/>
      <c r="J152" s="45"/>
      <c r="K152" s="45"/>
      <c r="L152" s="45"/>
      <c r="M152" s="45"/>
      <c r="N152" s="45"/>
      <c r="O152" s="45"/>
      <c r="P152" s="45"/>
      <c r="Q152" s="45"/>
      <c r="R152" s="45"/>
      <c r="S152" s="45"/>
      <c r="T152" s="45"/>
      <c r="U152" s="343"/>
      <c r="V152" s="343"/>
    </row>
    <row r="153" spans="1:35" ht="15" customHeight="1">
      <c r="A153" s="881" t="s">
        <v>193</v>
      </c>
      <c r="B153" s="881"/>
      <c r="C153" s="881"/>
      <c r="D153" s="881"/>
      <c r="E153" s="881"/>
      <c r="F153" s="881"/>
      <c r="G153" s="881"/>
      <c r="H153" s="881"/>
      <c r="I153" s="881"/>
      <c r="J153" s="881"/>
      <c r="K153" s="881"/>
      <c r="L153" s="881"/>
      <c r="M153" s="881"/>
      <c r="N153" s="881"/>
      <c r="O153" s="881"/>
      <c r="P153" s="881"/>
      <c r="Q153" s="881"/>
      <c r="R153" s="881"/>
      <c r="S153" s="881"/>
      <c r="T153" s="881"/>
      <c r="U153" s="881"/>
      <c r="V153" s="881"/>
    </row>
    <row r="154" spans="1:35" ht="15" customHeight="1">
      <c r="A154" s="859" t="s">
        <v>47</v>
      </c>
      <c r="B154" s="900" t="s">
        <v>48</v>
      </c>
      <c r="C154" s="902" t="s">
        <v>50</v>
      </c>
      <c r="D154" s="903"/>
      <c r="E154" s="903"/>
      <c r="F154" s="903"/>
      <c r="G154" s="903"/>
      <c r="H154" s="903"/>
      <c r="I154" s="903"/>
      <c r="J154" s="903"/>
      <c r="K154" s="903"/>
      <c r="L154" s="903"/>
      <c r="M154" s="903"/>
      <c r="N154" s="903"/>
      <c r="O154" s="903"/>
      <c r="P154" s="903"/>
      <c r="Q154" s="903"/>
      <c r="R154" s="903"/>
      <c r="S154" s="903"/>
      <c r="T154" s="903"/>
      <c r="U154" s="903"/>
      <c r="V154" s="904"/>
    </row>
    <row r="155" spans="1:35" ht="26.25" customHeight="1">
      <c r="A155" s="860"/>
      <c r="B155" s="901"/>
      <c r="C155" s="905" t="s">
        <v>60</v>
      </c>
      <c r="D155" s="906"/>
      <c r="E155" s="905" t="s">
        <v>61</v>
      </c>
      <c r="F155" s="906"/>
      <c r="G155" s="905" t="s">
        <v>68</v>
      </c>
      <c r="H155" s="906"/>
      <c r="I155" s="905" t="s">
        <v>69</v>
      </c>
      <c r="J155" s="906"/>
      <c r="K155" s="905" t="s">
        <v>70</v>
      </c>
      <c r="L155" s="906"/>
      <c r="M155" s="905" t="s">
        <v>71</v>
      </c>
      <c r="N155" s="906"/>
      <c r="O155" s="905" t="s">
        <v>72</v>
      </c>
      <c r="P155" s="906"/>
      <c r="Q155" s="905" t="s">
        <v>73</v>
      </c>
      <c r="R155" s="906"/>
      <c r="S155" s="905" t="s">
        <v>74</v>
      </c>
      <c r="T155" s="906"/>
      <c r="U155" s="897" t="s">
        <v>75</v>
      </c>
      <c r="V155" s="898"/>
    </row>
    <row r="156" spans="1:35" ht="15" customHeight="1" thickBot="1">
      <c r="A156" s="861"/>
      <c r="B156" s="545" t="s">
        <v>49</v>
      </c>
      <c r="C156" s="544" t="s">
        <v>49</v>
      </c>
      <c r="D156" s="426" t="s">
        <v>53</v>
      </c>
      <c r="E156" s="405" t="s">
        <v>49</v>
      </c>
      <c r="F156" s="422" t="s">
        <v>53</v>
      </c>
      <c r="G156" s="405" t="s">
        <v>49</v>
      </c>
      <c r="H156" s="422" t="s">
        <v>53</v>
      </c>
      <c r="I156" s="420" t="s">
        <v>49</v>
      </c>
      <c r="J156" s="422" t="s">
        <v>53</v>
      </c>
      <c r="K156" s="541" t="s">
        <v>49</v>
      </c>
      <c r="L156" s="422" t="s">
        <v>53</v>
      </c>
      <c r="M156" s="420" t="s">
        <v>49</v>
      </c>
      <c r="N156" s="421" t="s">
        <v>53</v>
      </c>
      <c r="O156" s="405" t="s">
        <v>49</v>
      </c>
      <c r="P156" s="422" t="s">
        <v>53</v>
      </c>
      <c r="Q156" s="405" t="s">
        <v>49</v>
      </c>
      <c r="R156" s="422" t="s">
        <v>53</v>
      </c>
      <c r="S156" s="405" t="s">
        <v>49</v>
      </c>
      <c r="T156" s="422" t="s">
        <v>53</v>
      </c>
      <c r="U156" s="427" t="s">
        <v>49</v>
      </c>
      <c r="V156" s="424" t="s">
        <v>53</v>
      </c>
    </row>
    <row r="157" spans="1:35" ht="15" customHeight="1">
      <c r="A157" s="111" t="s">
        <v>27</v>
      </c>
      <c r="B157" s="6">
        <v>96434</v>
      </c>
      <c r="C157" s="527">
        <v>15955</v>
      </c>
      <c r="D157" s="534">
        <f>C157/B157*100</f>
        <v>16.544994504013108</v>
      </c>
      <c r="E157" s="527">
        <v>13192</v>
      </c>
      <c r="F157" s="534">
        <v>13.679822469253583</v>
      </c>
      <c r="G157" s="527">
        <v>10200</v>
      </c>
      <c r="H157" s="534">
        <v>10.577182321587822</v>
      </c>
      <c r="I157" s="527">
        <v>10325</v>
      </c>
      <c r="J157" s="534">
        <v>10.706804653960221</v>
      </c>
      <c r="K157" s="527">
        <v>10969</v>
      </c>
      <c r="L157" s="534">
        <v>11.374618910342825</v>
      </c>
      <c r="M157" s="527">
        <v>10268</v>
      </c>
      <c r="N157" s="534">
        <v>10.647696870398407</v>
      </c>
      <c r="O157" s="527">
        <v>10145</v>
      </c>
      <c r="P157" s="534">
        <v>10.520148495343966</v>
      </c>
      <c r="Q157" s="527">
        <v>8822</v>
      </c>
      <c r="R157" s="534">
        <v>9.1482257295144862</v>
      </c>
      <c r="S157" s="527">
        <v>5818</v>
      </c>
      <c r="T157" s="534">
        <v>6.0331418379409749</v>
      </c>
      <c r="U157" s="527">
        <v>740</v>
      </c>
      <c r="V157" s="153">
        <v>0.767364207644607</v>
      </c>
    </row>
    <row r="158" spans="1:35" ht="15" customHeight="1">
      <c r="A158" s="112" t="s">
        <v>28</v>
      </c>
      <c r="B158" s="7">
        <v>97317</v>
      </c>
      <c r="C158" s="528">
        <v>17454</v>
      </c>
      <c r="D158" s="535">
        <v>17.935201455038687</v>
      </c>
      <c r="E158" s="528">
        <v>12920</v>
      </c>
      <c r="F158" s="535">
        <v>13.276200458296083</v>
      </c>
      <c r="G158" s="528">
        <v>11200</v>
      </c>
      <c r="H158" s="535">
        <v>11.508780583043045</v>
      </c>
      <c r="I158" s="528">
        <v>11315</v>
      </c>
      <c r="J158" s="535">
        <v>11.626951097958219</v>
      </c>
      <c r="K158" s="528">
        <v>12501</v>
      </c>
      <c r="L158" s="535">
        <v>12.845648756126884</v>
      </c>
      <c r="M158" s="528">
        <v>9956</v>
      </c>
      <c r="N158" s="535">
        <v>10.230483882569336</v>
      </c>
      <c r="O158" s="528">
        <v>8943</v>
      </c>
      <c r="P158" s="535">
        <v>9.1895557816208875</v>
      </c>
      <c r="Q158" s="528">
        <v>7161</v>
      </c>
      <c r="R158" s="535">
        <v>7.358426585283147</v>
      </c>
      <c r="S158" s="528">
        <v>5255</v>
      </c>
      <c r="T158" s="535">
        <v>5.3998787467760003</v>
      </c>
      <c r="U158" s="528">
        <v>612</v>
      </c>
      <c r="V158" s="154">
        <v>0.62887265328770925</v>
      </c>
    </row>
    <row r="159" spans="1:35" ht="15" customHeight="1">
      <c r="A159" s="113" t="s">
        <v>29</v>
      </c>
      <c r="B159" s="8">
        <v>34098</v>
      </c>
      <c r="C159" s="529">
        <v>3338</v>
      </c>
      <c r="D159" s="536">
        <v>9.7894304651299198</v>
      </c>
      <c r="E159" s="529">
        <v>4091</v>
      </c>
      <c r="F159" s="536">
        <v>11.99777113027157</v>
      </c>
      <c r="G159" s="529">
        <v>5255</v>
      </c>
      <c r="H159" s="536">
        <v>15.411461082761452</v>
      </c>
      <c r="I159" s="529">
        <v>4720</v>
      </c>
      <c r="J159" s="536">
        <v>13.842454102879934</v>
      </c>
      <c r="K159" s="529">
        <v>3663</v>
      </c>
      <c r="L159" s="536">
        <v>10.742565546366356</v>
      </c>
      <c r="M159" s="529">
        <v>3223</v>
      </c>
      <c r="N159" s="536">
        <v>9.4521672825385643</v>
      </c>
      <c r="O159" s="529">
        <v>3874</v>
      </c>
      <c r="P159" s="536">
        <v>11.36137016833832</v>
      </c>
      <c r="Q159" s="529">
        <v>3642</v>
      </c>
      <c r="R159" s="536">
        <v>10.680978356501848</v>
      </c>
      <c r="S159" s="529">
        <v>2009</v>
      </c>
      <c r="T159" s="536">
        <v>5.8918411637046164</v>
      </c>
      <c r="U159" s="529">
        <v>283</v>
      </c>
      <c r="V159" s="155">
        <v>0.82996070150741974</v>
      </c>
    </row>
    <row r="160" spans="1:35" ht="15" customHeight="1">
      <c r="A160" s="112" t="s">
        <v>30</v>
      </c>
      <c r="B160" s="7">
        <v>18500</v>
      </c>
      <c r="C160" s="528">
        <v>1406</v>
      </c>
      <c r="D160" s="535">
        <v>7.6</v>
      </c>
      <c r="E160" s="528">
        <v>1892</v>
      </c>
      <c r="F160" s="535">
        <v>10.227027027027027</v>
      </c>
      <c r="G160" s="528">
        <v>2976</v>
      </c>
      <c r="H160" s="535">
        <v>16.086486486486486</v>
      </c>
      <c r="I160" s="528">
        <v>2427</v>
      </c>
      <c r="J160" s="535">
        <v>13.118918918918917</v>
      </c>
      <c r="K160" s="528">
        <v>1774</v>
      </c>
      <c r="L160" s="535">
        <v>9.5891891891891881</v>
      </c>
      <c r="M160" s="528">
        <v>1865</v>
      </c>
      <c r="N160" s="535">
        <v>10.081081081081081</v>
      </c>
      <c r="O160" s="528">
        <v>2339</v>
      </c>
      <c r="P160" s="535">
        <v>12.643243243243244</v>
      </c>
      <c r="Q160" s="528">
        <v>2255</v>
      </c>
      <c r="R160" s="535">
        <v>12.189189189189189</v>
      </c>
      <c r="S160" s="528">
        <v>1448</v>
      </c>
      <c r="T160" s="535">
        <v>7.827027027027027</v>
      </c>
      <c r="U160" s="528">
        <v>118</v>
      </c>
      <c r="V160" s="154">
        <v>0.63783783783783787</v>
      </c>
    </row>
    <row r="161" spans="1:22" ht="15" customHeight="1">
      <c r="A161" s="113" t="s">
        <v>31</v>
      </c>
      <c r="B161" s="8">
        <v>5714</v>
      </c>
      <c r="C161" s="529">
        <v>562</v>
      </c>
      <c r="D161" s="536">
        <v>9.8354917745887303</v>
      </c>
      <c r="E161" s="529">
        <v>837</v>
      </c>
      <c r="F161" s="536">
        <v>14.648232411620581</v>
      </c>
      <c r="G161" s="529">
        <v>860</v>
      </c>
      <c r="H161" s="536">
        <v>15.050752537626883</v>
      </c>
      <c r="I161" s="529">
        <v>662</v>
      </c>
      <c r="J161" s="536">
        <v>11.585579278963948</v>
      </c>
      <c r="K161" s="529">
        <v>665</v>
      </c>
      <c r="L161" s="536">
        <v>11.638081904095204</v>
      </c>
      <c r="M161" s="529">
        <v>555</v>
      </c>
      <c r="N161" s="536">
        <v>9.712985649282464</v>
      </c>
      <c r="O161" s="529">
        <v>612</v>
      </c>
      <c r="P161" s="536">
        <v>10.71053552677634</v>
      </c>
      <c r="Q161" s="529">
        <v>520</v>
      </c>
      <c r="R161" s="536">
        <v>9.100455022751138</v>
      </c>
      <c r="S161" s="529">
        <v>392</v>
      </c>
      <c r="T161" s="536">
        <v>6.8603430171508579</v>
      </c>
      <c r="U161" s="529">
        <v>49</v>
      </c>
      <c r="V161" s="155">
        <v>0.85754287714385724</v>
      </c>
    </row>
    <row r="162" spans="1:22" ht="15" customHeight="1">
      <c r="A162" s="112" t="s">
        <v>32</v>
      </c>
      <c r="B162" s="7">
        <v>17629</v>
      </c>
      <c r="C162" s="528">
        <v>2126</v>
      </c>
      <c r="D162" s="535">
        <v>12.059674400136139</v>
      </c>
      <c r="E162" s="528">
        <v>2841</v>
      </c>
      <c r="F162" s="535">
        <v>16.115491519655116</v>
      </c>
      <c r="G162" s="528">
        <v>2840</v>
      </c>
      <c r="H162" s="535">
        <v>16.109819048159281</v>
      </c>
      <c r="I162" s="528">
        <v>2243</v>
      </c>
      <c r="J162" s="535">
        <v>12.723353565148335</v>
      </c>
      <c r="K162" s="528">
        <v>1961</v>
      </c>
      <c r="L162" s="535">
        <v>11.123716603324068</v>
      </c>
      <c r="M162" s="528">
        <v>1577</v>
      </c>
      <c r="N162" s="535">
        <v>8.9454875489250671</v>
      </c>
      <c r="O162" s="528">
        <v>1503</v>
      </c>
      <c r="P162" s="535">
        <v>8.5257246582335924</v>
      </c>
      <c r="Q162" s="528">
        <v>1451</v>
      </c>
      <c r="R162" s="535">
        <v>8.2307561404503939</v>
      </c>
      <c r="S162" s="528">
        <v>902</v>
      </c>
      <c r="T162" s="535">
        <v>5.1165692892393215</v>
      </c>
      <c r="U162" s="528">
        <v>185</v>
      </c>
      <c r="V162" s="154">
        <v>1.0494072267286858</v>
      </c>
    </row>
    <row r="163" spans="1:22" ht="15" customHeight="1">
      <c r="A163" s="113" t="s">
        <v>33</v>
      </c>
      <c r="B163" s="8">
        <v>51302</v>
      </c>
      <c r="C163" s="529">
        <v>6820</v>
      </c>
      <c r="D163" s="536">
        <v>13.293828700635451</v>
      </c>
      <c r="E163" s="529">
        <v>6721</v>
      </c>
      <c r="F163" s="536">
        <v>13.100853767884294</v>
      </c>
      <c r="G163" s="529">
        <v>5973</v>
      </c>
      <c r="H163" s="536">
        <v>11.642820942653307</v>
      </c>
      <c r="I163" s="529">
        <v>5836</v>
      </c>
      <c r="J163" s="536">
        <v>11.375774823593622</v>
      </c>
      <c r="K163" s="529">
        <v>6227</v>
      </c>
      <c r="L163" s="536">
        <v>12.137928345873455</v>
      </c>
      <c r="M163" s="529">
        <v>5132</v>
      </c>
      <c r="N163" s="536">
        <v>10.00350863514093</v>
      </c>
      <c r="O163" s="529">
        <v>5385</v>
      </c>
      <c r="P163" s="536">
        <v>10.496666796616116</v>
      </c>
      <c r="Q163" s="529">
        <v>5236</v>
      </c>
      <c r="R163" s="536">
        <v>10.206229776616896</v>
      </c>
      <c r="S163" s="529">
        <v>3519</v>
      </c>
      <c r="T163" s="536">
        <v>6.8593817005184983</v>
      </c>
      <c r="U163" s="529">
        <v>453</v>
      </c>
      <c r="V163" s="155">
        <v>0.88300651046742806</v>
      </c>
    </row>
    <row r="164" spans="1:22" ht="15" customHeight="1">
      <c r="A164" s="112" t="s">
        <v>34</v>
      </c>
      <c r="B164" s="7">
        <v>11206</v>
      </c>
      <c r="C164" s="528">
        <v>1009</v>
      </c>
      <c r="D164" s="535">
        <v>9.0041049437801188</v>
      </c>
      <c r="E164" s="528">
        <v>1107</v>
      </c>
      <c r="F164" s="535">
        <v>9.8786364447617352</v>
      </c>
      <c r="G164" s="528">
        <v>1663</v>
      </c>
      <c r="H164" s="535">
        <v>14.84026414420846</v>
      </c>
      <c r="I164" s="528">
        <v>1292</v>
      </c>
      <c r="J164" s="535">
        <v>11.529537747635194</v>
      </c>
      <c r="K164" s="528">
        <v>1061</v>
      </c>
      <c r="L164" s="535">
        <v>9.4681420667499552</v>
      </c>
      <c r="M164" s="528">
        <v>1023</v>
      </c>
      <c r="N164" s="535">
        <v>9.1290380153489199</v>
      </c>
      <c r="O164" s="528">
        <v>1452</v>
      </c>
      <c r="P164" s="535">
        <v>12.95734427985008</v>
      </c>
      <c r="Q164" s="528">
        <v>1447</v>
      </c>
      <c r="R164" s="535">
        <v>12.912725325718366</v>
      </c>
      <c r="S164" s="528">
        <v>1047</v>
      </c>
      <c r="T164" s="535">
        <v>9.3432089951811523</v>
      </c>
      <c r="U164" s="528">
        <v>105</v>
      </c>
      <c r="V164" s="154">
        <v>0.93699803676601823</v>
      </c>
    </row>
    <row r="165" spans="1:22" ht="15" customHeight="1">
      <c r="A165" s="113" t="s">
        <v>35</v>
      </c>
      <c r="B165" s="8">
        <v>58547</v>
      </c>
      <c r="C165" s="529">
        <v>7533</v>
      </c>
      <c r="D165" s="536">
        <v>12.866585819939536</v>
      </c>
      <c r="E165" s="529">
        <v>7966</v>
      </c>
      <c r="F165" s="536">
        <v>13.606162570242711</v>
      </c>
      <c r="G165" s="529">
        <v>6798</v>
      </c>
      <c r="H165" s="536">
        <v>11.611184176815208</v>
      </c>
      <c r="I165" s="529">
        <v>6430</v>
      </c>
      <c r="J165" s="536">
        <v>10.982629340529831</v>
      </c>
      <c r="K165" s="529">
        <v>6672</v>
      </c>
      <c r="L165" s="536">
        <v>11.395972466565324</v>
      </c>
      <c r="M165" s="529">
        <v>6426</v>
      </c>
      <c r="N165" s="536">
        <v>10.97579722274412</v>
      </c>
      <c r="O165" s="529">
        <v>6629</v>
      </c>
      <c r="P165" s="536">
        <v>11.322527200368935</v>
      </c>
      <c r="Q165" s="529">
        <v>5913</v>
      </c>
      <c r="R165" s="536">
        <v>10.099578116726732</v>
      </c>
      <c r="S165" s="529">
        <v>3843</v>
      </c>
      <c r="T165" s="536">
        <v>6.5639571626214837</v>
      </c>
      <c r="U165" s="529">
        <v>337</v>
      </c>
      <c r="V165" s="155">
        <v>0.57560592344612027</v>
      </c>
    </row>
    <row r="166" spans="1:22" ht="15" customHeight="1">
      <c r="A166" s="112" t="s">
        <v>36</v>
      </c>
      <c r="B166" s="7">
        <v>124265</v>
      </c>
      <c r="C166" s="528">
        <v>16412</v>
      </c>
      <c r="D166" s="535">
        <v>13.207258681044543</v>
      </c>
      <c r="E166" s="528">
        <v>17403</v>
      </c>
      <c r="F166" s="535">
        <v>14.004747917756408</v>
      </c>
      <c r="G166" s="528">
        <v>14066</v>
      </c>
      <c r="H166" s="535">
        <v>11.31935782400515</v>
      </c>
      <c r="I166" s="528">
        <v>13432</v>
      </c>
      <c r="J166" s="535">
        <v>10.809157848147105</v>
      </c>
      <c r="K166" s="528">
        <v>15176</v>
      </c>
      <c r="L166" s="535">
        <v>12.21261014766829</v>
      </c>
      <c r="M166" s="528">
        <v>13180</v>
      </c>
      <c r="N166" s="535">
        <v>10.60636542872088</v>
      </c>
      <c r="O166" s="528">
        <v>12750</v>
      </c>
      <c r="P166" s="535">
        <v>10.260330744779303</v>
      </c>
      <c r="Q166" s="528">
        <v>12475</v>
      </c>
      <c r="R166" s="535">
        <v>10.039029493421317</v>
      </c>
      <c r="S166" s="528">
        <v>8674</v>
      </c>
      <c r="T166" s="535">
        <v>6.9802438337424055</v>
      </c>
      <c r="U166" s="528">
        <v>697</v>
      </c>
      <c r="V166" s="154">
        <v>0.5608980807146019</v>
      </c>
    </row>
    <row r="167" spans="1:22" ht="15" customHeight="1">
      <c r="A167" s="113" t="s">
        <v>37</v>
      </c>
      <c r="B167" s="8">
        <v>32960</v>
      </c>
      <c r="C167" s="529">
        <v>3828</v>
      </c>
      <c r="D167" s="536">
        <v>11.614077669902914</v>
      </c>
      <c r="E167" s="529">
        <v>4045</v>
      </c>
      <c r="F167" s="536">
        <v>12.272451456310678</v>
      </c>
      <c r="G167" s="529">
        <v>3661</v>
      </c>
      <c r="H167" s="536">
        <v>11.107402912621358</v>
      </c>
      <c r="I167" s="529">
        <v>3942</v>
      </c>
      <c r="J167" s="536">
        <v>11.95995145631068</v>
      </c>
      <c r="K167" s="529">
        <v>4385</v>
      </c>
      <c r="L167" s="536">
        <v>13.30400485436893</v>
      </c>
      <c r="M167" s="529">
        <v>3694</v>
      </c>
      <c r="N167" s="536">
        <v>11.20752427184466</v>
      </c>
      <c r="O167" s="529">
        <v>3526</v>
      </c>
      <c r="P167" s="536">
        <v>10.697815533980583</v>
      </c>
      <c r="Q167" s="529">
        <v>3441</v>
      </c>
      <c r="R167" s="536">
        <v>10.439927184466018</v>
      </c>
      <c r="S167" s="529">
        <v>2279</v>
      </c>
      <c r="T167" s="536">
        <v>6.9144417475728153</v>
      </c>
      <c r="U167" s="529">
        <v>159</v>
      </c>
      <c r="V167" s="155">
        <v>0.4824029126213592</v>
      </c>
    </row>
    <row r="168" spans="1:22" ht="15" customHeight="1">
      <c r="A168" s="112" t="s">
        <v>38</v>
      </c>
      <c r="B168" s="7">
        <v>6708</v>
      </c>
      <c r="C168" s="528">
        <v>913</v>
      </c>
      <c r="D168" s="535">
        <v>13.610614192009541</v>
      </c>
      <c r="E168" s="528">
        <v>1016</v>
      </c>
      <c r="F168" s="535">
        <v>15.146094215861657</v>
      </c>
      <c r="G168" s="528">
        <v>797</v>
      </c>
      <c r="H168" s="535">
        <v>11.881335718545021</v>
      </c>
      <c r="I168" s="528">
        <v>646</v>
      </c>
      <c r="J168" s="535">
        <v>9.6302921884317225</v>
      </c>
      <c r="K168" s="528">
        <v>895</v>
      </c>
      <c r="L168" s="535">
        <v>13.342277877161598</v>
      </c>
      <c r="M168" s="528">
        <v>684</v>
      </c>
      <c r="N168" s="535">
        <v>10.196779964221825</v>
      </c>
      <c r="O168" s="528">
        <v>668</v>
      </c>
      <c r="P168" s="535">
        <v>9.9582587954680974</v>
      </c>
      <c r="Q168" s="528">
        <v>597</v>
      </c>
      <c r="R168" s="535">
        <v>8.8998211091234349</v>
      </c>
      <c r="S168" s="528">
        <v>458</v>
      </c>
      <c r="T168" s="535">
        <v>6.8276684555754326</v>
      </c>
      <c r="U168" s="528">
        <v>34</v>
      </c>
      <c r="V168" s="154">
        <v>0.5068574836016696</v>
      </c>
    </row>
    <row r="169" spans="1:22" ht="15" customHeight="1">
      <c r="A169" s="113" t="s">
        <v>39</v>
      </c>
      <c r="B169" s="8">
        <v>30191</v>
      </c>
      <c r="C169" s="529">
        <v>2383</v>
      </c>
      <c r="D169" s="536">
        <v>7.8930807194196939</v>
      </c>
      <c r="E169" s="529">
        <v>3398</v>
      </c>
      <c r="F169" s="536">
        <v>11.255009771123845</v>
      </c>
      <c r="G169" s="529">
        <v>4881</v>
      </c>
      <c r="H169" s="536">
        <v>16.167069656520155</v>
      </c>
      <c r="I169" s="529">
        <v>3716</v>
      </c>
      <c r="J169" s="536">
        <v>12.308303799145442</v>
      </c>
      <c r="K169" s="529">
        <v>2686</v>
      </c>
      <c r="L169" s="536">
        <v>8.8966910668742329</v>
      </c>
      <c r="M169" s="529">
        <v>3309</v>
      </c>
      <c r="N169" s="536">
        <v>10.960219933092644</v>
      </c>
      <c r="O169" s="529">
        <v>3881</v>
      </c>
      <c r="P169" s="536">
        <v>12.854824285383062</v>
      </c>
      <c r="Q169" s="529">
        <v>3383</v>
      </c>
      <c r="R169" s="536">
        <v>11.205326090556788</v>
      </c>
      <c r="S169" s="529">
        <v>2413</v>
      </c>
      <c r="T169" s="536">
        <v>7.9924480805538076</v>
      </c>
      <c r="U169" s="529">
        <v>141</v>
      </c>
      <c r="V169" s="155">
        <v>0.46702659733033025</v>
      </c>
    </row>
    <row r="170" spans="1:22" ht="15" customHeight="1">
      <c r="A170" s="112" t="s">
        <v>40</v>
      </c>
      <c r="B170" s="7">
        <v>16111</v>
      </c>
      <c r="C170" s="528">
        <v>1492</v>
      </c>
      <c r="D170" s="535">
        <v>9.260753522438085</v>
      </c>
      <c r="E170" s="528">
        <v>1796</v>
      </c>
      <c r="F170" s="535">
        <v>11.147663087331637</v>
      </c>
      <c r="G170" s="528">
        <v>2288</v>
      </c>
      <c r="H170" s="535">
        <v>14.201477251567251</v>
      </c>
      <c r="I170" s="528">
        <v>1547</v>
      </c>
      <c r="J170" s="535">
        <v>9.602135187139222</v>
      </c>
      <c r="K170" s="528">
        <v>1051</v>
      </c>
      <c r="L170" s="535">
        <v>6.5234932654707967</v>
      </c>
      <c r="M170" s="528">
        <v>1591</v>
      </c>
      <c r="N170" s="535">
        <v>9.8752405189001298</v>
      </c>
      <c r="O170" s="528">
        <v>2312</v>
      </c>
      <c r="P170" s="535">
        <v>14.350443796164111</v>
      </c>
      <c r="Q170" s="528">
        <v>2283</v>
      </c>
      <c r="R170" s="535">
        <v>14.170442554776239</v>
      </c>
      <c r="S170" s="528">
        <v>1691</v>
      </c>
      <c r="T170" s="535">
        <v>10.495934454720377</v>
      </c>
      <c r="U170" s="528">
        <v>60</v>
      </c>
      <c r="V170" s="154">
        <v>0.37241636149214824</v>
      </c>
    </row>
    <row r="171" spans="1:22" ht="15" customHeight="1">
      <c r="A171" s="113" t="s">
        <v>41</v>
      </c>
      <c r="B171" s="8">
        <v>21039</v>
      </c>
      <c r="C171" s="530">
        <v>2187</v>
      </c>
      <c r="D171" s="536">
        <v>10.394980750035648</v>
      </c>
      <c r="E171" s="530">
        <v>2737</v>
      </c>
      <c r="F171" s="536">
        <v>13.009173439802272</v>
      </c>
      <c r="G171" s="530">
        <v>2402</v>
      </c>
      <c r="H171" s="536">
        <v>11.416892437853509</v>
      </c>
      <c r="I171" s="530">
        <v>2337</v>
      </c>
      <c r="J171" s="536">
        <v>11.107942392699274</v>
      </c>
      <c r="K171" s="530">
        <v>2638</v>
      </c>
      <c r="L171" s="536">
        <v>12.538618755644279</v>
      </c>
      <c r="M171" s="530">
        <v>2461</v>
      </c>
      <c r="N171" s="536">
        <v>11.697324017301202</v>
      </c>
      <c r="O171" s="530">
        <v>2589</v>
      </c>
      <c r="P171" s="536">
        <v>12.305717952374163</v>
      </c>
      <c r="Q171" s="530">
        <v>2218</v>
      </c>
      <c r="R171" s="536">
        <v>10.542326156186132</v>
      </c>
      <c r="S171" s="530">
        <v>1305</v>
      </c>
      <c r="T171" s="536">
        <v>6.2027662911735355</v>
      </c>
      <c r="U171" s="530">
        <v>165</v>
      </c>
      <c r="V171" s="155">
        <v>0.78425780692998726</v>
      </c>
    </row>
    <row r="172" spans="1:22" ht="15" customHeight="1" thickBot="1">
      <c r="A172" s="114" t="s">
        <v>42</v>
      </c>
      <c r="B172" s="7">
        <v>15609</v>
      </c>
      <c r="C172" s="528">
        <v>1252</v>
      </c>
      <c r="D172" s="535">
        <v>8.0210135178422703</v>
      </c>
      <c r="E172" s="528">
        <v>1829</v>
      </c>
      <c r="F172" s="535">
        <v>11.717598821192901</v>
      </c>
      <c r="G172" s="528">
        <v>2603</v>
      </c>
      <c r="H172" s="535">
        <v>16.676276507143314</v>
      </c>
      <c r="I172" s="528">
        <v>1710</v>
      </c>
      <c r="J172" s="535">
        <v>10.95521814337882</v>
      </c>
      <c r="K172" s="528">
        <v>1136</v>
      </c>
      <c r="L172" s="535">
        <v>7.2778525209814857</v>
      </c>
      <c r="M172" s="528">
        <v>1373</v>
      </c>
      <c r="N172" s="535">
        <v>8.7962073162918841</v>
      </c>
      <c r="O172" s="528">
        <v>2070</v>
      </c>
      <c r="P172" s="535">
        <v>13.261579857774361</v>
      </c>
      <c r="Q172" s="528">
        <v>2147</v>
      </c>
      <c r="R172" s="535">
        <v>13.754885002242295</v>
      </c>
      <c r="S172" s="528">
        <v>1407</v>
      </c>
      <c r="T172" s="535">
        <v>9.0140303670959057</v>
      </c>
      <c r="U172" s="528">
        <v>82</v>
      </c>
      <c r="V172" s="154">
        <v>0.5253379460567621</v>
      </c>
    </row>
    <row r="173" spans="1:22" ht="15" customHeight="1">
      <c r="A173" s="128" t="s">
        <v>43</v>
      </c>
      <c r="B173" s="10">
        <v>511915</v>
      </c>
      <c r="C173" s="531">
        <v>73790</v>
      </c>
      <c r="D173" s="538">
        <v>14.414502407626268</v>
      </c>
      <c r="E173" s="531">
        <v>69678</v>
      </c>
      <c r="F173" s="538">
        <v>13.611244054188685</v>
      </c>
      <c r="G173" s="531">
        <v>58797</v>
      </c>
      <c r="H173" s="538">
        <v>11.485695867477999</v>
      </c>
      <c r="I173" s="531">
        <v>57168</v>
      </c>
      <c r="J173" s="538">
        <v>11.167478976001876</v>
      </c>
      <c r="K173" s="531">
        <v>62089</v>
      </c>
      <c r="L173" s="538">
        <v>12.128771378060812</v>
      </c>
      <c r="M173" s="531">
        <v>53933</v>
      </c>
      <c r="N173" s="538">
        <v>10.535538126446774</v>
      </c>
      <c r="O173" s="531">
        <v>52750</v>
      </c>
      <c r="P173" s="538">
        <v>10.304445073889219</v>
      </c>
      <c r="Q173" s="531">
        <v>47834</v>
      </c>
      <c r="R173" s="538">
        <v>9.3441293964818364</v>
      </c>
      <c r="S173" s="531">
        <v>32445</v>
      </c>
      <c r="T173" s="538">
        <v>6.337966263930535</v>
      </c>
      <c r="U173" s="531">
        <v>3431</v>
      </c>
      <c r="V173" s="156">
        <v>0.67022845589599833</v>
      </c>
    </row>
    <row r="174" spans="1:22" ht="15" customHeight="1">
      <c r="A174" s="128" t="s">
        <v>44</v>
      </c>
      <c r="B174" s="11">
        <v>125715</v>
      </c>
      <c r="C174" s="532">
        <v>10880</v>
      </c>
      <c r="D174" s="539">
        <v>8.654496281271129</v>
      </c>
      <c r="E174" s="532">
        <v>14113</v>
      </c>
      <c r="F174" s="539">
        <v>11.226186214851051</v>
      </c>
      <c r="G174" s="532">
        <v>19666</v>
      </c>
      <c r="H174" s="539">
        <v>15.643320208407907</v>
      </c>
      <c r="I174" s="532">
        <v>15412</v>
      </c>
      <c r="J174" s="539">
        <v>12.259475798432963</v>
      </c>
      <c r="K174" s="532">
        <v>11371</v>
      </c>
      <c r="L174" s="539">
        <v>9.045062243964523</v>
      </c>
      <c r="M174" s="532">
        <v>12384</v>
      </c>
      <c r="N174" s="539">
        <v>9.8508531201527259</v>
      </c>
      <c r="O174" s="532">
        <v>15928</v>
      </c>
      <c r="P174" s="539">
        <v>12.66992801177266</v>
      </c>
      <c r="Q174" s="532">
        <v>15157</v>
      </c>
      <c r="R174" s="539">
        <v>12.056636041840671</v>
      </c>
      <c r="S174" s="532">
        <v>10015</v>
      </c>
      <c r="T174" s="539">
        <v>7.9664320089090399</v>
      </c>
      <c r="U174" s="532">
        <v>789</v>
      </c>
      <c r="V174" s="157">
        <v>0.6276100703973273</v>
      </c>
    </row>
    <row r="175" spans="1:22" ht="15" customHeight="1">
      <c r="A175" s="129" t="s">
        <v>45</v>
      </c>
      <c r="B175" s="118">
        <v>637630</v>
      </c>
      <c r="C175" s="533">
        <v>84670</v>
      </c>
      <c r="D175" s="540">
        <v>13.278860781330865</v>
      </c>
      <c r="E175" s="533">
        <v>83791</v>
      </c>
      <c r="F175" s="540">
        <v>13.141006539842856</v>
      </c>
      <c r="G175" s="533">
        <v>78463</v>
      </c>
      <c r="H175" s="540">
        <v>12.30541222966297</v>
      </c>
      <c r="I175" s="533">
        <v>72580</v>
      </c>
      <c r="J175" s="540">
        <v>11.382776845506013</v>
      </c>
      <c r="K175" s="533">
        <v>73460</v>
      </c>
      <c r="L175" s="540">
        <v>11.520787917757948</v>
      </c>
      <c r="M175" s="533">
        <v>66317</v>
      </c>
      <c r="N175" s="540">
        <v>10.40054577105845</v>
      </c>
      <c r="O175" s="533">
        <v>68678</v>
      </c>
      <c r="P175" s="540">
        <v>10.77082320467983</v>
      </c>
      <c r="Q175" s="533">
        <v>62991</v>
      </c>
      <c r="R175" s="540">
        <v>9.8789266502517137</v>
      </c>
      <c r="S175" s="533">
        <v>42460</v>
      </c>
      <c r="T175" s="540">
        <v>6.6590342361557644</v>
      </c>
      <c r="U175" s="533">
        <v>4220</v>
      </c>
      <c r="V175" s="158">
        <v>0.66182582375358745</v>
      </c>
    </row>
    <row r="176" spans="1:22" ht="15" customHeight="1">
      <c r="A176" s="842" t="s">
        <v>259</v>
      </c>
      <c r="B176" s="842"/>
      <c r="C176" s="842"/>
      <c r="D176" s="842"/>
      <c r="E176" s="842"/>
      <c r="F176" s="842"/>
      <c r="G176" s="842"/>
      <c r="H176" s="842"/>
      <c r="I176" s="842"/>
      <c r="J176" s="842"/>
      <c r="K176" s="842"/>
      <c r="L176" s="842"/>
      <c r="M176" s="842"/>
      <c r="N176" s="842"/>
      <c r="O176" s="842"/>
      <c r="P176" s="842"/>
      <c r="Q176" s="842"/>
      <c r="R176" s="842"/>
      <c r="S176" s="842"/>
      <c r="T176" s="842"/>
      <c r="U176" s="842"/>
      <c r="V176" s="842"/>
    </row>
    <row r="177" spans="1:22" ht="15" customHeight="1">
      <c r="A177" s="837" t="s">
        <v>256</v>
      </c>
      <c r="B177" s="837"/>
      <c r="C177" s="837"/>
      <c r="D177" s="837"/>
      <c r="E177" s="837"/>
      <c r="F177" s="837"/>
      <c r="G177" s="837"/>
      <c r="H177" s="837"/>
      <c r="I177" s="837"/>
      <c r="J177" s="837"/>
      <c r="K177" s="837"/>
      <c r="L177" s="837"/>
      <c r="M177" s="837"/>
      <c r="N177" s="837"/>
      <c r="O177" s="837"/>
      <c r="P177" s="837"/>
      <c r="Q177" s="837"/>
      <c r="R177" s="837"/>
      <c r="S177" s="837"/>
      <c r="T177" s="837"/>
      <c r="U177" s="837"/>
      <c r="V177" s="837"/>
    </row>
    <row r="178" spans="1:22" ht="15" customHeight="1">
      <c r="A178" s="908"/>
      <c r="B178" s="908"/>
      <c r="C178" s="43"/>
      <c r="D178" s="44"/>
      <c r="E178" s="45"/>
      <c r="F178" s="45"/>
      <c r="G178" s="45"/>
      <c r="H178" s="45"/>
      <c r="I178" s="45"/>
      <c r="J178" s="45"/>
      <c r="K178" s="45"/>
      <c r="L178" s="45"/>
      <c r="M178" s="45"/>
      <c r="N178" s="45"/>
      <c r="O178" s="45"/>
      <c r="P178" s="45"/>
      <c r="Q178" s="45"/>
      <c r="R178" s="45"/>
      <c r="S178" s="45"/>
      <c r="T178" s="45"/>
      <c r="U178" s="343"/>
      <c r="V178" s="343"/>
    </row>
    <row r="179" spans="1:22" ht="23.5" customHeight="1">
      <c r="A179" s="839">
        <v>2019</v>
      </c>
      <c r="B179" s="839"/>
      <c r="C179" s="839"/>
      <c r="D179" s="839"/>
      <c r="E179" s="839"/>
      <c r="F179" s="839"/>
      <c r="G179" s="839"/>
      <c r="H179" s="839"/>
      <c r="I179" s="839"/>
      <c r="J179" s="839"/>
      <c r="K179" s="839"/>
      <c r="L179" s="839"/>
      <c r="M179" s="839"/>
      <c r="N179" s="839"/>
      <c r="O179" s="839"/>
      <c r="P179" s="839"/>
      <c r="Q179" s="839"/>
      <c r="R179" s="839"/>
      <c r="S179" s="839"/>
      <c r="T179" s="839"/>
      <c r="U179" s="839"/>
      <c r="V179" s="839"/>
    </row>
    <row r="180" spans="1:22" ht="15" customHeight="1">
      <c r="A180" s="343"/>
      <c r="B180" s="343"/>
      <c r="C180" s="43"/>
      <c r="D180" s="44"/>
      <c r="E180" s="45"/>
      <c r="F180" s="45"/>
      <c r="G180" s="45"/>
      <c r="H180" s="45"/>
      <c r="I180" s="45"/>
      <c r="J180" s="45"/>
      <c r="K180" s="45"/>
      <c r="L180" s="45"/>
      <c r="M180" s="45"/>
      <c r="N180" s="45"/>
      <c r="O180" s="45"/>
      <c r="P180" s="45"/>
      <c r="Q180" s="45"/>
      <c r="R180" s="45"/>
      <c r="S180" s="45"/>
      <c r="T180" s="45"/>
      <c r="U180" s="343"/>
      <c r="V180" s="343"/>
    </row>
    <row r="181" spans="1:22" ht="15" customHeight="1">
      <c r="A181" s="881" t="s">
        <v>194</v>
      </c>
      <c r="B181" s="881"/>
      <c r="C181" s="881"/>
      <c r="D181" s="881"/>
      <c r="E181" s="881"/>
      <c r="F181" s="881"/>
      <c r="G181" s="881"/>
      <c r="H181" s="881"/>
      <c r="I181" s="881"/>
      <c r="J181" s="881"/>
      <c r="K181" s="881"/>
      <c r="L181" s="881"/>
      <c r="M181" s="881"/>
      <c r="N181" s="881"/>
      <c r="O181" s="881"/>
      <c r="P181" s="881"/>
      <c r="Q181" s="881"/>
      <c r="R181" s="881"/>
      <c r="S181" s="881"/>
      <c r="T181" s="881"/>
      <c r="U181" s="881"/>
      <c r="V181" s="881"/>
    </row>
    <row r="182" spans="1:22" ht="15" customHeight="1">
      <c r="A182" s="859" t="s">
        <v>47</v>
      </c>
      <c r="B182" s="900" t="s">
        <v>48</v>
      </c>
      <c r="C182" s="902" t="s">
        <v>50</v>
      </c>
      <c r="D182" s="903"/>
      <c r="E182" s="903"/>
      <c r="F182" s="903"/>
      <c r="G182" s="903"/>
      <c r="H182" s="903"/>
      <c r="I182" s="903"/>
      <c r="J182" s="903"/>
      <c r="K182" s="903"/>
      <c r="L182" s="903"/>
      <c r="M182" s="903"/>
      <c r="N182" s="903"/>
      <c r="O182" s="903"/>
      <c r="P182" s="903"/>
      <c r="Q182" s="903"/>
      <c r="R182" s="903"/>
      <c r="S182" s="903"/>
      <c r="T182" s="903"/>
      <c r="U182" s="903"/>
      <c r="V182" s="904"/>
    </row>
    <row r="183" spans="1:22" ht="28.5" customHeight="1">
      <c r="A183" s="860"/>
      <c r="B183" s="901"/>
      <c r="C183" s="905" t="s">
        <v>60</v>
      </c>
      <c r="D183" s="906"/>
      <c r="E183" s="905" t="s">
        <v>61</v>
      </c>
      <c r="F183" s="906"/>
      <c r="G183" s="905" t="s">
        <v>68</v>
      </c>
      <c r="H183" s="906"/>
      <c r="I183" s="905" t="s">
        <v>69</v>
      </c>
      <c r="J183" s="906"/>
      <c r="K183" s="905" t="s">
        <v>70</v>
      </c>
      <c r="L183" s="906"/>
      <c r="M183" s="905" t="s">
        <v>71</v>
      </c>
      <c r="N183" s="906"/>
      <c r="O183" s="905" t="s">
        <v>72</v>
      </c>
      <c r="P183" s="906"/>
      <c r="Q183" s="905" t="s">
        <v>73</v>
      </c>
      <c r="R183" s="906"/>
      <c r="S183" s="905" t="s">
        <v>74</v>
      </c>
      <c r="T183" s="906"/>
      <c r="U183" s="897" t="s">
        <v>75</v>
      </c>
      <c r="V183" s="898"/>
    </row>
    <row r="184" spans="1:22" ht="15" customHeight="1" thickBot="1">
      <c r="A184" s="861"/>
      <c r="B184" s="418" t="s">
        <v>49</v>
      </c>
      <c r="C184" s="425" t="s">
        <v>49</v>
      </c>
      <c r="D184" s="419" t="s">
        <v>53</v>
      </c>
      <c r="E184" s="541" t="s">
        <v>49</v>
      </c>
      <c r="F184" s="422" t="s">
        <v>53</v>
      </c>
      <c r="G184" s="405" t="s">
        <v>49</v>
      </c>
      <c r="H184" s="422" t="s">
        <v>53</v>
      </c>
      <c r="I184" s="420" t="s">
        <v>49</v>
      </c>
      <c r="J184" s="421" t="s">
        <v>53</v>
      </c>
      <c r="K184" s="405" t="s">
        <v>49</v>
      </c>
      <c r="L184" s="422" t="s">
        <v>53</v>
      </c>
      <c r="M184" s="420" t="s">
        <v>49</v>
      </c>
      <c r="N184" s="421" t="s">
        <v>53</v>
      </c>
      <c r="O184" s="405" t="s">
        <v>49</v>
      </c>
      <c r="P184" s="422" t="s">
        <v>53</v>
      </c>
      <c r="Q184" s="541" t="s">
        <v>49</v>
      </c>
      <c r="R184" s="422" t="s">
        <v>53</v>
      </c>
      <c r="S184" s="405" t="s">
        <v>49</v>
      </c>
      <c r="T184" s="422" t="s">
        <v>53</v>
      </c>
      <c r="U184" s="427" t="s">
        <v>49</v>
      </c>
      <c r="V184" s="424" t="s">
        <v>53</v>
      </c>
    </row>
    <row r="185" spans="1:22" ht="15" customHeight="1">
      <c r="A185" s="111" t="s">
        <v>27</v>
      </c>
      <c r="B185" s="6">
        <v>92336</v>
      </c>
      <c r="C185" s="527">
        <v>15164</v>
      </c>
      <c r="D185" s="534">
        <f t="shared" ref="D185:D203" si="13">C185/B185*100</f>
        <v>16.42263039334604</v>
      </c>
      <c r="E185" s="527">
        <v>12518</v>
      </c>
      <c r="F185" s="534">
        <f t="shared" ref="F185:F193" si="14">E185/B185*100</f>
        <v>13.557009183850285</v>
      </c>
      <c r="G185" s="527">
        <v>9731</v>
      </c>
      <c r="H185" s="534">
        <f t="shared" ref="H185:H203" si="15">G185/B185*100</f>
        <v>10.53868480332698</v>
      </c>
      <c r="I185" s="527">
        <v>10060</v>
      </c>
      <c r="J185" s="534">
        <f t="shared" ref="J185:J203" si="16">I185/B185*100</f>
        <v>10.894992202391267</v>
      </c>
      <c r="K185" s="527">
        <v>10413</v>
      </c>
      <c r="L185" s="534">
        <f t="shared" ref="L185:L195" si="17">K185/B185*100</f>
        <v>11.277291630566626</v>
      </c>
      <c r="M185" s="527">
        <v>10013</v>
      </c>
      <c r="N185" s="534">
        <f>M185/B185*100</f>
        <v>10.844091145382082</v>
      </c>
      <c r="O185" s="527">
        <v>10156</v>
      </c>
      <c r="P185" s="534">
        <f t="shared" ref="P185:P203" si="18">O185/B185*100</f>
        <v>10.998960318835557</v>
      </c>
      <c r="Q185" s="527">
        <v>8388</v>
      </c>
      <c r="R185" s="534">
        <f t="shared" ref="R185:R193" si="19">Q185/B185*100</f>
        <v>9.0842141743198752</v>
      </c>
      <c r="S185" s="527">
        <v>5336</v>
      </c>
      <c r="T185" s="534">
        <f>S185/B185*100</f>
        <v>5.7788944723618094</v>
      </c>
      <c r="U185" s="527">
        <v>557</v>
      </c>
      <c r="V185" s="153">
        <f t="shared" ref="V185:V203" si="20">U185/B185*100</f>
        <v>0.60323167561947666</v>
      </c>
    </row>
    <row r="186" spans="1:22" ht="15" customHeight="1">
      <c r="A186" s="112" t="s">
        <v>28</v>
      </c>
      <c r="B186" s="7">
        <v>91903</v>
      </c>
      <c r="C186" s="528">
        <v>16311</v>
      </c>
      <c r="D186" s="535">
        <f t="shared" si="13"/>
        <v>17.748060455044993</v>
      </c>
      <c r="E186" s="528">
        <v>12334</v>
      </c>
      <c r="F186" s="535">
        <f t="shared" si="14"/>
        <v>13.420671795262395</v>
      </c>
      <c r="G186" s="528">
        <v>10414</v>
      </c>
      <c r="H186" s="535">
        <f t="shared" si="15"/>
        <v>11.331512573038966</v>
      </c>
      <c r="I186" s="528">
        <v>10985</v>
      </c>
      <c r="J186" s="535">
        <f t="shared" si="16"/>
        <v>11.952819820898121</v>
      </c>
      <c r="K186" s="528">
        <v>11580</v>
      </c>
      <c r="L186" s="535">
        <f t="shared" si="17"/>
        <v>12.600241559035069</v>
      </c>
      <c r="M186" s="528">
        <v>9262</v>
      </c>
      <c r="N186" s="535">
        <f>M186/B186*100</f>
        <v>10.078017039704907</v>
      </c>
      <c r="O186" s="528">
        <v>8580</v>
      </c>
      <c r="P186" s="535">
        <f t="shared" si="18"/>
        <v>9.3359302743109573</v>
      </c>
      <c r="Q186" s="528">
        <v>7058</v>
      </c>
      <c r="R186" s="535">
        <f t="shared" si="19"/>
        <v>7.6798363491942592</v>
      </c>
      <c r="S186" s="528">
        <v>4917</v>
      </c>
      <c r="T186" s="535">
        <f>S186/B186*100</f>
        <v>5.3502061956628184</v>
      </c>
      <c r="U186" s="528">
        <v>462</v>
      </c>
      <c r="V186" s="154">
        <f t="shared" si="20"/>
        <v>0.5027039378475131</v>
      </c>
    </row>
    <row r="187" spans="1:22" ht="15" customHeight="1">
      <c r="A187" s="113" t="s">
        <v>29</v>
      </c>
      <c r="B187" s="8">
        <v>32558</v>
      </c>
      <c r="C187" s="529">
        <v>2907</v>
      </c>
      <c r="D187" s="536">
        <f t="shared" si="13"/>
        <v>8.9286811229190981</v>
      </c>
      <c r="E187" s="529">
        <v>4256</v>
      </c>
      <c r="F187" s="536">
        <f t="shared" si="14"/>
        <v>13.072056023097241</v>
      </c>
      <c r="G187" s="529">
        <v>4944</v>
      </c>
      <c r="H187" s="536">
        <f t="shared" si="15"/>
        <v>15.185207936605444</v>
      </c>
      <c r="I187" s="529">
        <v>4386</v>
      </c>
      <c r="J187" s="536">
        <f t="shared" si="16"/>
        <v>13.471343448614782</v>
      </c>
      <c r="K187" s="529">
        <v>3287</v>
      </c>
      <c r="L187" s="536">
        <f t="shared" si="17"/>
        <v>10.095828982124209</v>
      </c>
      <c r="M187" s="529">
        <v>3370</v>
      </c>
      <c r="N187" s="536">
        <v>10.3</v>
      </c>
      <c r="O187" s="529">
        <v>3890</v>
      </c>
      <c r="P187" s="536">
        <f t="shared" si="18"/>
        <v>11.947908348178634</v>
      </c>
      <c r="Q187" s="529">
        <v>3375</v>
      </c>
      <c r="R187" s="536">
        <f t="shared" si="19"/>
        <v>10.366115854782235</v>
      </c>
      <c r="S187" s="529">
        <v>1883</v>
      </c>
      <c r="T187" s="536">
        <f>S187/B187*100</f>
        <v>5.7835247865347998</v>
      </c>
      <c r="U187" s="529">
        <v>260</v>
      </c>
      <c r="V187" s="155">
        <f t="shared" si="20"/>
        <v>0.79857485103507586</v>
      </c>
    </row>
    <row r="188" spans="1:22" ht="15" customHeight="1">
      <c r="A188" s="112" t="s">
        <v>30</v>
      </c>
      <c r="B188" s="7">
        <v>17494</v>
      </c>
      <c r="C188" s="528">
        <v>1202</v>
      </c>
      <c r="D188" s="535">
        <f t="shared" si="13"/>
        <v>6.87092717503144</v>
      </c>
      <c r="E188" s="528">
        <v>2000</v>
      </c>
      <c r="F188" s="535">
        <f t="shared" si="14"/>
        <v>11.432491139819366</v>
      </c>
      <c r="G188" s="528">
        <v>2662</v>
      </c>
      <c r="H188" s="535">
        <f t="shared" si="15"/>
        <v>15.216645707099577</v>
      </c>
      <c r="I188" s="528">
        <v>2092</v>
      </c>
      <c r="J188" s="535">
        <f t="shared" si="16"/>
        <v>11.958385732251058</v>
      </c>
      <c r="K188" s="528">
        <v>1534</v>
      </c>
      <c r="L188" s="535">
        <f t="shared" si="17"/>
        <v>8.7687207042414546</v>
      </c>
      <c r="M188" s="528">
        <v>1972</v>
      </c>
      <c r="N188" s="535">
        <f t="shared" ref="N188:N203" si="21">M188/B188*100</f>
        <v>11.272436263861895</v>
      </c>
      <c r="O188" s="528">
        <v>2324</v>
      </c>
      <c r="P188" s="535">
        <f t="shared" si="18"/>
        <v>13.284554704470104</v>
      </c>
      <c r="Q188" s="528">
        <v>2180</v>
      </c>
      <c r="R188" s="535">
        <f t="shared" si="19"/>
        <v>12.461415342403109</v>
      </c>
      <c r="S188" s="528">
        <v>1425</v>
      </c>
      <c r="T188" s="535">
        <v>8</v>
      </c>
      <c r="U188" s="528">
        <v>103</v>
      </c>
      <c r="V188" s="154">
        <f t="shared" si="20"/>
        <v>0.58877329370069731</v>
      </c>
    </row>
    <row r="189" spans="1:22" ht="15" customHeight="1">
      <c r="A189" s="113" t="s">
        <v>31</v>
      </c>
      <c r="B189" s="8">
        <v>5314</v>
      </c>
      <c r="C189" s="529">
        <v>498</v>
      </c>
      <c r="D189" s="536">
        <f t="shared" si="13"/>
        <v>9.3714715844937899</v>
      </c>
      <c r="E189" s="529">
        <v>795</v>
      </c>
      <c r="F189" s="536">
        <f t="shared" si="14"/>
        <v>14.960481746330448</v>
      </c>
      <c r="G189" s="529">
        <v>773</v>
      </c>
      <c r="H189" s="536">
        <f t="shared" si="15"/>
        <v>14.546480993601808</v>
      </c>
      <c r="I189" s="529">
        <v>622</v>
      </c>
      <c r="J189" s="536">
        <f t="shared" si="16"/>
        <v>11.704930372600678</v>
      </c>
      <c r="K189" s="529">
        <v>578</v>
      </c>
      <c r="L189" s="536">
        <f t="shared" si="17"/>
        <v>10.876928867143395</v>
      </c>
      <c r="M189" s="529">
        <v>539</v>
      </c>
      <c r="N189" s="536">
        <f t="shared" si="21"/>
        <v>10.143018441851712</v>
      </c>
      <c r="O189" s="529">
        <v>620</v>
      </c>
      <c r="P189" s="536">
        <f t="shared" si="18"/>
        <v>11.667293940534437</v>
      </c>
      <c r="Q189" s="529">
        <v>470</v>
      </c>
      <c r="R189" s="536">
        <f t="shared" si="19"/>
        <v>8.8445615355664273</v>
      </c>
      <c r="S189" s="529">
        <v>376</v>
      </c>
      <c r="T189" s="536">
        <f t="shared" ref="T189:T203" si="22">S189/B189*100</f>
        <v>7.0756492284531429</v>
      </c>
      <c r="U189" s="529">
        <v>43</v>
      </c>
      <c r="V189" s="155">
        <f t="shared" si="20"/>
        <v>0.80918328942416251</v>
      </c>
    </row>
    <row r="190" spans="1:22" ht="15" customHeight="1">
      <c r="A190" s="112" t="s">
        <v>32</v>
      </c>
      <c r="B190" s="7">
        <v>16590</v>
      </c>
      <c r="C190" s="528">
        <v>1966</v>
      </c>
      <c r="D190" s="535">
        <f t="shared" si="13"/>
        <v>11.85051235684147</v>
      </c>
      <c r="E190" s="528">
        <v>2769</v>
      </c>
      <c r="F190" s="535">
        <f t="shared" si="14"/>
        <v>16.690777576853527</v>
      </c>
      <c r="G190" s="528">
        <v>2673</v>
      </c>
      <c r="H190" s="535">
        <f t="shared" si="15"/>
        <v>16.112115732368899</v>
      </c>
      <c r="I190" s="528">
        <v>2026</v>
      </c>
      <c r="J190" s="535">
        <f t="shared" si="16"/>
        <v>12.212176009644365</v>
      </c>
      <c r="K190" s="528">
        <v>1763</v>
      </c>
      <c r="L190" s="535">
        <f t="shared" si="17"/>
        <v>10.626883664858349</v>
      </c>
      <c r="M190" s="528">
        <v>1500</v>
      </c>
      <c r="N190" s="535">
        <f t="shared" si="21"/>
        <v>9.0415913200723335</v>
      </c>
      <c r="O190" s="528">
        <v>1481</v>
      </c>
      <c r="P190" s="535">
        <f t="shared" si="18"/>
        <v>8.9270644966847499</v>
      </c>
      <c r="Q190" s="528">
        <v>1368</v>
      </c>
      <c r="R190" s="535">
        <f t="shared" si="19"/>
        <v>8.2459312839059677</v>
      </c>
      <c r="S190" s="528">
        <v>880</v>
      </c>
      <c r="T190" s="535">
        <f t="shared" si="22"/>
        <v>5.3044002411091018</v>
      </c>
      <c r="U190" s="528">
        <v>164</v>
      </c>
      <c r="V190" s="154">
        <f t="shared" si="20"/>
        <v>0.98854731766124182</v>
      </c>
    </row>
    <row r="191" spans="1:22" ht="15" customHeight="1">
      <c r="A191" s="113" t="s">
        <v>33</v>
      </c>
      <c r="B191" s="8">
        <v>49481</v>
      </c>
      <c r="C191" s="529">
        <v>6475</v>
      </c>
      <c r="D191" s="536">
        <f t="shared" si="13"/>
        <v>13.085830925001515</v>
      </c>
      <c r="E191" s="529">
        <v>6408</v>
      </c>
      <c r="F191" s="536">
        <f t="shared" si="14"/>
        <v>12.950425415816172</v>
      </c>
      <c r="G191" s="529">
        <v>5603</v>
      </c>
      <c r="H191" s="536">
        <f t="shared" si="15"/>
        <v>11.323538327843011</v>
      </c>
      <c r="I191" s="529">
        <v>5825</v>
      </c>
      <c r="J191" s="536">
        <f t="shared" si="16"/>
        <v>11.772195388128777</v>
      </c>
      <c r="K191" s="529">
        <v>5798</v>
      </c>
      <c r="L191" s="536">
        <f t="shared" si="17"/>
        <v>11.717628988904833</v>
      </c>
      <c r="M191" s="529">
        <v>5030</v>
      </c>
      <c r="N191" s="536">
        <f t="shared" si="21"/>
        <v>10.165518077645965</v>
      </c>
      <c r="O191" s="529">
        <v>5627</v>
      </c>
      <c r="P191" s="536">
        <f t="shared" si="18"/>
        <v>11.37204179381985</v>
      </c>
      <c r="Q191" s="529">
        <v>5082</v>
      </c>
      <c r="R191" s="536">
        <f t="shared" si="19"/>
        <v>10.270608920595786</v>
      </c>
      <c r="S191" s="529">
        <v>3270</v>
      </c>
      <c r="T191" s="536">
        <f t="shared" si="22"/>
        <v>6.6085972393443955</v>
      </c>
      <c r="U191" s="529">
        <v>363</v>
      </c>
      <c r="V191" s="155">
        <f t="shared" si="20"/>
        <v>0.73361492289969887</v>
      </c>
    </row>
    <row r="192" spans="1:22" ht="15" customHeight="1">
      <c r="A192" s="112" t="s">
        <v>34</v>
      </c>
      <c r="B192" s="7">
        <v>10852</v>
      </c>
      <c r="C192" s="528">
        <v>828</v>
      </c>
      <c r="D192" s="535">
        <f t="shared" si="13"/>
        <v>7.629929966826392</v>
      </c>
      <c r="E192" s="528">
        <v>1145</v>
      </c>
      <c r="F192" s="535">
        <f t="shared" si="14"/>
        <v>10.551050497604129</v>
      </c>
      <c r="G192" s="528">
        <v>1571</v>
      </c>
      <c r="H192" s="535">
        <f t="shared" si="15"/>
        <v>14.476594176188721</v>
      </c>
      <c r="I192" s="528">
        <v>1167</v>
      </c>
      <c r="J192" s="535">
        <f t="shared" si="16"/>
        <v>10.753778105418355</v>
      </c>
      <c r="K192" s="528">
        <v>942</v>
      </c>
      <c r="L192" s="535">
        <f t="shared" si="17"/>
        <v>8.680427570954663</v>
      </c>
      <c r="M192" s="528">
        <v>1133</v>
      </c>
      <c r="N192" s="535">
        <f t="shared" si="21"/>
        <v>10.440471802432731</v>
      </c>
      <c r="O192" s="528">
        <v>1496</v>
      </c>
      <c r="P192" s="535">
        <f t="shared" si="18"/>
        <v>13.78547733136749</v>
      </c>
      <c r="Q192" s="528">
        <v>1428</v>
      </c>
      <c r="R192" s="535">
        <f t="shared" si="19"/>
        <v>13.15886472539624</v>
      </c>
      <c r="S192" s="528">
        <v>1036</v>
      </c>
      <c r="T192" s="535">
        <f t="shared" si="22"/>
        <v>9.5466273497972729</v>
      </c>
      <c r="U192" s="528">
        <v>106</v>
      </c>
      <c r="V192" s="154">
        <f t="shared" si="20"/>
        <v>0.97677847401400675</v>
      </c>
    </row>
    <row r="193" spans="1:22" ht="15" customHeight="1">
      <c r="A193" s="113" t="s">
        <v>35</v>
      </c>
      <c r="B193" s="8">
        <v>55097</v>
      </c>
      <c r="C193" s="529">
        <v>6902</v>
      </c>
      <c r="D193" s="536">
        <f t="shared" si="13"/>
        <v>12.526997840172784</v>
      </c>
      <c r="E193" s="529">
        <v>7521</v>
      </c>
      <c r="F193" s="536">
        <f t="shared" si="14"/>
        <v>13.650470987531083</v>
      </c>
      <c r="G193" s="529">
        <v>6094</v>
      </c>
      <c r="H193" s="536">
        <f t="shared" si="15"/>
        <v>11.060493311795561</v>
      </c>
      <c r="I193" s="529">
        <v>6082</v>
      </c>
      <c r="J193" s="536">
        <f t="shared" si="16"/>
        <v>11.038713541572136</v>
      </c>
      <c r="K193" s="529">
        <v>6319</v>
      </c>
      <c r="L193" s="536">
        <f t="shared" si="17"/>
        <v>11.468864003484763</v>
      </c>
      <c r="M193" s="529">
        <v>6187</v>
      </c>
      <c r="N193" s="536">
        <f t="shared" si="21"/>
        <v>11.229286531027098</v>
      </c>
      <c r="O193" s="529">
        <v>6609</v>
      </c>
      <c r="P193" s="536">
        <f t="shared" si="18"/>
        <v>11.995208450550846</v>
      </c>
      <c r="Q193" s="529">
        <v>5558</v>
      </c>
      <c r="R193" s="536">
        <f t="shared" si="19"/>
        <v>10.087663575149282</v>
      </c>
      <c r="S193" s="529">
        <v>3567</v>
      </c>
      <c r="T193" s="536">
        <f t="shared" si="22"/>
        <v>6.4740366989128262</v>
      </c>
      <c r="U193" s="529">
        <v>258</v>
      </c>
      <c r="V193" s="155">
        <f t="shared" si="20"/>
        <v>0.4682650598036191</v>
      </c>
    </row>
    <row r="194" spans="1:22" ht="15" customHeight="1">
      <c r="A194" s="112" t="s">
        <v>36</v>
      </c>
      <c r="B194" s="7">
        <v>119264</v>
      </c>
      <c r="C194" s="528">
        <v>15405</v>
      </c>
      <c r="D194" s="535">
        <f t="shared" si="13"/>
        <v>12.916722565065736</v>
      </c>
      <c r="E194" s="528">
        <v>16395</v>
      </c>
      <c r="F194" s="535">
        <v>13.8</v>
      </c>
      <c r="G194" s="528">
        <v>13176</v>
      </c>
      <c r="H194" s="535">
        <f t="shared" si="15"/>
        <v>11.047759592165281</v>
      </c>
      <c r="I194" s="528">
        <v>13157</v>
      </c>
      <c r="J194" s="535">
        <f t="shared" si="16"/>
        <v>11.031828548430372</v>
      </c>
      <c r="K194" s="528">
        <v>14778</v>
      </c>
      <c r="L194" s="535">
        <f t="shared" si="17"/>
        <v>12.390998121813791</v>
      </c>
      <c r="M194" s="528">
        <v>12536</v>
      </c>
      <c r="N194" s="535">
        <f t="shared" si="21"/>
        <v>10.511134961094715</v>
      </c>
      <c r="O194" s="528">
        <v>12889</v>
      </c>
      <c r="P194" s="535">
        <f t="shared" si="18"/>
        <v>10.807116984169573</v>
      </c>
      <c r="Q194" s="528">
        <v>12217</v>
      </c>
      <c r="R194" s="535">
        <v>10.3</v>
      </c>
      <c r="S194" s="528">
        <v>8216</v>
      </c>
      <c r="T194" s="535">
        <f t="shared" si="22"/>
        <v>6.888918701368393</v>
      </c>
      <c r="U194" s="528">
        <v>495</v>
      </c>
      <c r="V194" s="154">
        <f t="shared" si="20"/>
        <v>0.41504561309364096</v>
      </c>
    </row>
    <row r="195" spans="1:22" ht="15" customHeight="1">
      <c r="A195" s="113" t="s">
        <v>37</v>
      </c>
      <c r="B195" s="8">
        <v>31758</v>
      </c>
      <c r="C195" s="529">
        <v>3689</v>
      </c>
      <c r="D195" s="536">
        <f t="shared" si="13"/>
        <v>11.61597077901631</v>
      </c>
      <c r="E195" s="529">
        <v>4013</v>
      </c>
      <c r="F195" s="536">
        <f>E195/B195*100</f>
        <v>12.636186157818502</v>
      </c>
      <c r="G195" s="529">
        <v>3387</v>
      </c>
      <c r="H195" s="536">
        <f t="shared" si="15"/>
        <v>10.665029283959946</v>
      </c>
      <c r="I195" s="529">
        <v>3824</v>
      </c>
      <c r="J195" s="536">
        <f t="shared" si="16"/>
        <v>12.041060520183891</v>
      </c>
      <c r="K195" s="529">
        <v>4186</v>
      </c>
      <c r="L195" s="536">
        <f t="shared" si="17"/>
        <v>13.180930789092512</v>
      </c>
      <c r="M195" s="529">
        <v>3533</v>
      </c>
      <c r="N195" s="536">
        <f t="shared" si="21"/>
        <v>11.124755967000441</v>
      </c>
      <c r="O195" s="529">
        <v>3515</v>
      </c>
      <c r="P195" s="536">
        <f t="shared" si="18"/>
        <v>11.068077334844764</v>
      </c>
      <c r="Q195" s="529">
        <v>3343</v>
      </c>
      <c r="R195" s="536">
        <f>Q195/B195*100</f>
        <v>10.526481516468293</v>
      </c>
      <c r="S195" s="529">
        <v>2144</v>
      </c>
      <c r="T195" s="536">
        <f t="shared" si="22"/>
        <v>6.7510548523206744</v>
      </c>
      <c r="U195" s="529">
        <v>124</v>
      </c>
      <c r="V195" s="155">
        <f t="shared" si="20"/>
        <v>0.39045279929466592</v>
      </c>
    </row>
    <row r="196" spans="1:22" ht="15" customHeight="1">
      <c r="A196" s="112" t="s">
        <v>38</v>
      </c>
      <c r="B196" s="7">
        <v>6544</v>
      </c>
      <c r="C196" s="528">
        <v>904</v>
      </c>
      <c r="D196" s="535">
        <f t="shared" si="13"/>
        <v>13.814180929095354</v>
      </c>
      <c r="E196" s="528">
        <v>981</v>
      </c>
      <c r="F196" s="535">
        <f>E196/B196*100</f>
        <v>14.99083129584352</v>
      </c>
      <c r="G196" s="528">
        <v>739</v>
      </c>
      <c r="H196" s="535">
        <f t="shared" si="15"/>
        <v>11.29278728606357</v>
      </c>
      <c r="I196" s="528">
        <v>713</v>
      </c>
      <c r="J196" s="535">
        <f t="shared" si="16"/>
        <v>10.895476772616137</v>
      </c>
      <c r="K196" s="528">
        <v>789</v>
      </c>
      <c r="L196" s="535">
        <v>12</v>
      </c>
      <c r="M196" s="528">
        <v>679</v>
      </c>
      <c r="N196" s="535">
        <f t="shared" si="21"/>
        <v>10.375916870415649</v>
      </c>
      <c r="O196" s="528">
        <v>692</v>
      </c>
      <c r="P196" s="535">
        <f t="shared" si="18"/>
        <v>10.574572127139364</v>
      </c>
      <c r="Q196" s="528">
        <v>602</v>
      </c>
      <c r="R196" s="535">
        <f>Q196/B196*100</f>
        <v>9.1992665036674826</v>
      </c>
      <c r="S196" s="528">
        <v>421</v>
      </c>
      <c r="T196" s="535">
        <f t="shared" si="22"/>
        <v>6.4333740831295838</v>
      </c>
      <c r="U196" s="528">
        <v>24</v>
      </c>
      <c r="V196" s="154">
        <f t="shared" si="20"/>
        <v>0.36674816625916873</v>
      </c>
    </row>
    <row r="197" spans="1:22" ht="15" customHeight="1">
      <c r="A197" s="113" t="s">
        <v>39</v>
      </c>
      <c r="B197" s="8">
        <v>28820</v>
      </c>
      <c r="C197" s="529">
        <v>2019</v>
      </c>
      <c r="D197" s="536">
        <f t="shared" si="13"/>
        <v>7.0055517002081888</v>
      </c>
      <c r="E197" s="529">
        <v>3538</v>
      </c>
      <c r="F197" s="536">
        <f>E197/B197*100</f>
        <v>12.27619708535739</v>
      </c>
      <c r="G197" s="529">
        <v>4300</v>
      </c>
      <c r="H197" s="536">
        <f t="shared" si="15"/>
        <v>14.920194309507288</v>
      </c>
      <c r="I197" s="529">
        <v>3234</v>
      </c>
      <c r="J197" s="536">
        <f t="shared" si="16"/>
        <v>11.221374045801527</v>
      </c>
      <c r="K197" s="529">
        <v>2537</v>
      </c>
      <c r="L197" s="536">
        <f t="shared" ref="L197:L203" si="23">K197/B197*100</f>
        <v>8.8029146426093003</v>
      </c>
      <c r="M197" s="529">
        <v>3476</v>
      </c>
      <c r="N197" s="536">
        <f t="shared" si="21"/>
        <v>12.061068702290076</v>
      </c>
      <c r="O197" s="529">
        <v>3882</v>
      </c>
      <c r="P197" s="536">
        <f t="shared" si="18"/>
        <v>13.469812630117975</v>
      </c>
      <c r="Q197" s="529">
        <v>3352</v>
      </c>
      <c r="R197" s="536">
        <f>Q197/B197*100</f>
        <v>11.630811936155448</v>
      </c>
      <c r="S197" s="529">
        <v>2384</v>
      </c>
      <c r="T197" s="536">
        <f t="shared" si="22"/>
        <v>8.2720333102012482</v>
      </c>
      <c r="U197" s="529">
        <v>98</v>
      </c>
      <c r="V197" s="155">
        <f t="shared" si="20"/>
        <v>0.34004163775156143</v>
      </c>
    </row>
    <row r="198" spans="1:22" ht="15" customHeight="1">
      <c r="A198" s="112" t="s">
        <v>40</v>
      </c>
      <c r="B198" s="7">
        <v>15985</v>
      </c>
      <c r="C198" s="528">
        <v>1348</v>
      </c>
      <c r="D198" s="535">
        <f t="shared" si="13"/>
        <v>8.4329058492336557</v>
      </c>
      <c r="E198" s="528">
        <v>1943</v>
      </c>
      <c r="F198" s="535">
        <v>12.1</v>
      </c>
      <c r="G198" s="528">
        <v>2078</v>
      </c>
      <c r="H198" s="535">
        <f t="shared" si="15"/>
        <v>12.999687206756333</v>
      </c>
      <c r="I198" s="528">
        <v>1385</v>
      </c>
      <c r="J198" s="535">
        <f t="shared" si="16"/>
        <v>8.6643728495464494</v>
      </c>
      <c r="K198" s="528">
        <v>1017</v>
      </c>
      <c r="L198" s="535">
        <f t="shared" si="23"/>
        <v>6.3622145761651554</v>
      </c>
      <c r="M198" s="528">
        <v>1805</v>
      </c>
      <c r="N198" s="535">
        <f t="shared" si="21"/>
        <v>11.291836096340319</v>
      </c>
      <c r="O198" s="528">
        <v>2385</v>
      </c>
      <c r="P198" s="535">
        <f t="shared" si="18"/>
        <v>14.920237722865187</v>
      </c>
      <c r="Q198" s="528">
        <v>2247</v>
      </c>
      <c r="R198" s="535">
        <f>Q198/B198*100</f>
        <v>14.056928370347199</v>
      </c>
      <c r="S198" s="528">
        <v>1729</v>
      </c>
      <c r="T198" s="535">
        <f t="shared" si="22"/>
        <v>10.816390365968095</v>
      </c>
      <c r="U198" s="528">
        <v>48</v>
      </c>
      <c r="V198" s="154">
        <f t="shared" si="20"/>
        <v>0.30028151391929936</v>
      </c>
    </row>
    <row r="199" spans="1:22" ht="15" customHeight="1">
      <c r="A199" s="113" t="s">
        <v>41</v>
      </c>
      <c r="B199" s="8">
        <v>20289</v>
      </c>
      <c r="C199" s="530">
        <v>2158</v>
      </c>
      <c r="D199" s="536">
        <f t="shared" si="13"/>
        <v>10.636305387155602</v>
      </c>
      <c r="E199" s="530">
        <v>2611</v>
      </c>
      <c r="F199" s="536">
        <f>E199/B199*100</f>
        <v>12.869042338212825</v>
      </c>
      <c r="G199" s="530">
        <v>2320</v>
      </c>
      <c r="H199" s="536">
        <f t="shared" si="15"/>
        <v>11.434767608063483</v>
      </c>
      <c r="I199" s="530">
        <v>2273</v>
      </c>
      <c r="J199" s="536">
        <f t="shared" si="16"/>
        <v>11.203114988417369</v>
      </c>
      <c r="K199" s="530">
        <v>2568</v>
      </c>
      <c r="L199" s="536">
        <f t="shared" si="23"/>
        <v>12.657104835132337</v>
      </c>
      <c r="M199" s="530">
        <v>2461</v>
      </c>
      <c r="N199" s="536">
        <f t="shared" si="21"/>
        <v>12.129725467001824</v>
      </c>
      <c r="O199" s="530">
        <v>2502</v>
      </c>
      <c r="P199" s="536">
        <f t="shared" si="18"/>
        <v>12.331805411799497</v>
      </c>
      <c r="Q199" s="530">
        <v>2078</v>
      </c>
      <c r="R199" s="536">
        <f>Q199/B199*100</f>
        <v>10.242003055843067</v>
      </c>
      <c r="S199" s="530">
        <v>1198</v>
      </c>
      <c r="T199" s="536">
        <f t="shared" si="22"/>
        <v>5.9046774114051948</v>
      </c>
      <c r="U199" s="530">
        <v>120</v>
      </c>
      <c r="V199" s="155">
        <f t="shared" si="20"/>
        <v>0.5914534969688009</v>
      </c>
    </row>
    <row r="200" spans="1:22" ht="15" customHeight="1" thickBot="1">
      <c r="A200" s="114" t="s">
        <v>42</v>
      </c>
      <c r="B200" s="7">
        <v>15415</v>
      </c>
      <c r="C200" s="528">
        <v>1142</v>
      </c>
      <c r="D200" s="535">
        <f t="shared" si="13"/>
        <v>7.4083684722672727</v>
      </c>
      <c r="E200" s="528">
        <v>2060</v>
      </c>
      <c r="F200" s="535">
        <f>E200/B200*100</f>
        <v>13.363606876419073</v>
      </c>
      <c r="G200" s="528">
        <v>2290</v>
      </c>
      <c r="H200" s="535">
        <f t="shared" si="15"/>
        <v>14.855660071359067</v>
      </c>
      <c r="I200" s="528">
        <v>1548</v>
      </c>
      <c r="J200" s="535">
        <f t="shared" si="16"/>
        <v>10.042166720726566</v>
      </c>
      <c r="K200" s="528">
        <v>1057</v>
      </c>
      <c r="L200" s="535">
        <f t="shared" si="23"/>
        <v>6.8569575089198835</v>
      </c>
      <c r="M200" s="528">
        <v>1502</v>
      </c>
      <c r="N200" s="535">
        <f t="shared" si="21"/>
        <v>9.7437560817385673</v>
      </c>
      <c r="O200" s="528">
        <v>2216</v>
      </c>
      <c r="P200" s="535">
        <f t="shared" si="18"/>
        <v>14.375608173856632</v>
      </c>
      <c r="Q200" s="528">
        <v>2105</v>
      </c>
      <c r="R200" s="535">
        <v>13.6</v>
      </c>
      <c r="S200" s="528">
        <v>1418</v>
      </c>
      <c r="T200" s="535">
        <f t="shared" si="22"/>
        <v>9.1988323061952642</v>
      </c>
      <c r="U200" s="528">
        <v>77</v>
      </c>
      <c r="V200" s="154">
        <f t="shared" si="20"/>
        <v>0.49951346091469351</v>
      </c>
    </row>
    <row r="201" spans="1:22" ht="15" customHeight="1">
      <c r="A201" s="128" t="s">
        <v>43</v>
      </c>
      <c r="B201" s="10">
        <v>488576</v>
      </c>
      <c r="C201" s="531">
        <v>69472</v>
      </c>
      <c r="D201" s="538">
        <f t="shared" si="13"/>
        <v>14.219282158763427</v>
      </c>
      <c r="E201" s="531">
        <v>66345</v>
      </c>
      <c r="F201" s="538">
        <f>E201/B201*100</f>
        <v>13.579258907518993</v>
      </c>
      <c r="G201" s="531">
        <v>54910</v>
      </c>
      <c r="H201" s="538">
        <f t="shared" si="15"/>
        <v>11.238783730678543</v>
      </c>
      <c r="I201" s="531">
        <v>55567</v>
      </c>
      <c r="J201" s="538">
        <f t="shared" si="16"/>
        <v>11.373256156667539</v>
      </c>
      <c r="K201" s="531">
        <v>58772</v>
      </c>
      <c r="L201" s="538">
        <f t="shared" si="23"/>
        <v>12.029244170814776</v>
      </c>
      <c r="M201" s="531">
        <v>51740</v>
      </c>
      <c r="N201" s="538">
        <f t="shared" si="21"/>
        <v>10.589959392192821</v>
      </c>
      <c r="O201" s="531">
        <v>52671</v>
      </c>
      <c r="P201" s="538">
        <f t="shared" si="18"/>
        <v>10.780513164789102</v>
      </c>
      <c r="Q201" s="531">
        <v>46164</v>
      </c>
      <c r="R201" s="538">
        <f>Q201/B201*100</f>
        <v>9.4486835210898601</v>
      </c>
      <c r="S201" s="531">
        <v>30325</v>
      </c>
      <c r="T201" s="538">
        <f t="shared" si="22"/>
        <v>6.2068132695834421</v>
      </c>
      <c r="U201" s="531">
        <v>2610</v>
      </c>
      <c r="V201" s="156">
        <f t="shared" si="20"/>
        <v>0.53420552790149334</v>
      </c>
    </row>
    <row r="202" spans="1:22" ht="15" customHeight="1">
      <c r="A202" s="128" t="s">
        <v>44</v>
      </c>
      <c r="B202" s="11">
        <v>121124</v>
      </c>
      <c r="C202" s="532">
        <v>9446</v>
      </c>
      <c r="D202" s="539">
        <f t="shared" si="13"/>
        <v>7.798619596446617</v>
      </c>
      <c r="E202" s="532">
        <v>14942</v>
      </c>
      <c r="F202" s="539">
        <f>E202/B202*100</f>
        <v>12.336118358046299</v>
      </c>
      <c r="G202" s="532">
        <v>17845</v>
      </c>
      <c r="H202" s="539">
        <f t="shared" si="15"/>
        <v>14.732835771605956</v>
      </c>
      <c r="I202" s="532">
        <v>13812</v>
      </c>
      <c r="J202" s="539">
        <f t="shared" si="16"/>
        <v>11.403190119216671</v>
      </c>
      <c r="K202" s="532">
        <v>10374</v>
      </c>
      <c r="L202" s="539">
        <f t="shared" si="23"/>
        <v>8.5647765925828079</v>
      </c>
      <c r="M202" s="532">
        <v>13258</v>
      </c>
      <c r="N202" s="539">
        <f t="shared" si="21"/>
        <v>10.945807602126747</v>
      </c>
      <c r="O202" s="532">
        <v>16193</v>
      </c>
      <c r="P202" s="539">
        <f t="shared" si="18"/>
        <v>13.368944222449722</v>
      </c>
      <c r="Q202" s="532">
        <v>14687</v>
      </c>
      <c r="R202" s="539">
        <f>Q202/B202*100</f>
        <v>12.125590304151117</v>
      </c>
      <c r="S202" s="532">
        <v>9875</v>
      </c>
      <c r="T202" s="539">
        <f t="shared" si="22"/>
        <v>8.152802087117335</v>
      </c>
      <c r="U202" s="532">
        <v>692</v>
      </c>
      <c r="V202" s="157">
        <f t="shared" si="20"/>
        <v>0.57131534625672864</v>
      </c>
    </row>
    <row r="203" spans="1:22" ht="15" customHeight="1">
      <c r="A203" s="129" t="s">
        <v>45</v>
      </c>
      <c r="B203" s="118">
        <v>609700</v>
      </c>
      <c r="C203" s="533">
        <v>78918</v>
      </c>
      <c r="D203" s="540">
        <f t="shared" si="13"/>
        <v>12.943742824339841</v>
      </c>
      <c r="E203" s="533">
        <v>81287</v>
      </c>
      <c r="F203" s="540">
        <f>E203/B203*100</f>
        <v>13.332294571100542</v>
      </c>
      <c r="G203" s="533">
        <v>72755</v>
      </c>
      <c r="H203" s="540">
        <f t="shared" si="15"/>
        <v>11.932917828440216</v>
      </c>
      <c r="I203" s="533">
        <v>69379</v>
      </c>
      <c r="J203" s="540">
        <f t="shared" si="16"/>
        <v>11.379202886665574</v>
      </c>
      <c r="K203" s="533">
        <v>69146</v>
      </c>
      <c r="L203" s="540">
        <f t="shared" si="23"/>
        <v>11.340987370838116</v>
      </c>
      <c r="M203" s="533">
        <v>64998</v>
      </c>
      <c r="N203" s="540">
        <f t="shared" si="21"/>
        <v>10.660652780055765</v>
      </c>
      <c r="O203" s="533">
        <v>68864</v>
      </c>
      <c r="P203" s="540">
        <f t="shared" si="18"/>
        <v>11.294735115630639</v>
      </c>
      <c r="Q203" s="533">
        <v>60851</v>
      </c>
      <c r="R203" s="540">
        <f>Q203/B203*100</f>
        <v>9.9804822043628025</v>
      </c>
      <c r="S203" s="533">
        <v>40200</v>
      </c>
      <c r="T203" s="540">
        <f t="shared" si="22"/>
        <v>6.593406593406594</v>
      </c>
      <c r="U203" s="533">
        <v>3302</v>
      </c>
      <c r="V203" s="158">
        <f t="shared" si="20"/>
        <v>0.54157782515991471</v>
      </c>
    </row>
    <row r="204" spans="1:22" ht="15" customHeight="1">
      <c r="A204" s="842" t="s">
        <v>259</v>
      </c>
      <c r="B204" s="842"/>
      <c r="C204" s="842"/>
      <c r="D204" s="842"/>
      <c r="E204" s="842"/>
      <c r="F204" s="842"/>
      <c r="G204" s="842"/>
      <c r="H204" s="842"/>
      <c r="I204" s="842"/>
      <c r="J204" s="842"/>
      <c r="K204" s="842"/>
      <c r="L204" s="842"/>
      <c r="M204" s="842"/>
      <c r="N204" s="842"/>
      <c r="O204" s="842"/>
      <c r="P204" s="842"/>
      <c r="Q204" s="842"/>
      <c r="R204" s="842"/>
      <c r="S204" s="842"/>
      <c r="T204" s="842"/>
      <c r="U204" s="842"/>
      <c r="V204" s="842"/>
    </row>
    <row r="205" spans="1:22" ht="15" customHeight="1">
      <c r="A205" s="837" t="s">
        <v>257</v>
      </c>
      <c r="B205" s="837"/>
      <c r="C205" s="837"/>
      <c r="D205" s="837"/>
      <c r="E205" s="837"/>
      <c r="F205" s="837"/>
      <c r="G205" s="837"/>
      <c r="H205" s="837"/>
      <c r="I205" s="837"/>
      <c r="J205" s="837"/>
      <c r="K205" s="837"/>
      <c r="L205" s="837"/>
      <c r="M205" s="837"/>
      <c r="N205" s="837"/>
      <c r="O205" s="837"/>
      <c r="P205" s="837"/>
      <c r="Q205" s="837"/>
      <c r="R205" s="837"/>
      <c r="S205" s="837"/>
      <c r="T205" s="837"/>
      <c r="U205" s="837"/>
      <c r="V205" s="837"/>
    </row>
    <row r="206" spans="1:22" ht="15" customHeight="1">
      <c r="D206" s="380"/>
      <c r="F206" s="380"/>
      <c r="H206" s="380"/>
      <c r="J206" s="380"/>
      <c r="K206" s="380"/>
      <c r="L206" s="380"/>
      <c r="M206" s="380"/>
      <c r="N206" s="380"/>
      <c r="O206" s="380"/>
      <c r="P206" s="380"/>
      <c r="R206" s="380"/>
      <c r="T206" s="380"/>
    </row>
    <row r="207" spans="1:22" ht="23.5" customHeight="1">
      <c r="A207" s="839">
        <v>2018</v>
      </c>
      <c r="B207" s="839"/>
      <c r="C207" s="839"/>
      <c r="D207" s="839"/>
      <c r="E207" s="839"/>
      <c r="F207" s="839"/>
      <c r="G207" s="839"/>
      <c r="H207" s="839"/>
      <c r="I207" s="839"/>
      <c r="J207" s="839"/>
      <c r="K207" s="839"/>
      <c r="L207" s="839"/>
      <c r="M207" s="839"/>
      <c r="N207" s="839"/>
      <c r="O207" s="839"/>
      <c r="P207" s="839"/>
      <c r="Q207" s="839"/>
      <c r="R207" s="839"/>
      <c r="S207" s="839"/>
      <c r="T207" s="839"/>
      <c r="U207" s="907"/>
      <c r="V207" s="907"/>
    </row>
    <row r="208" spans="1:22" ht="15" customHeight="1">
      <c r="A208" s="343"/>
      <c r="B208" s="343"/>
      <c r="C208" s="378"/>
      <c r="D208" s="381"/>
      <c r="E208" s="380"/>
      <c r="F208" s="380"/>
      <c r="G208" s="380"/>
      <c r="H208" s="380"/>
      <c r="I208" s="380"/>
      <c r="J208" s="380"/>
      <c r="K208" s="380"/>
      <c r="L208" s="380"/>
      <c r="M208" s="380"/>
      <c r="N208" s="380"/>
      <c r="O208" s="380"/>
      <c r="P208" s="380"/>
      <c r="Q208" s="380"/>
      <c r="R208" s="380"/>
      <c r="S208" s="380"/>
      <c r="T208" s="380"/>
      <c r="U208" s="343"/>
      <c r="V208" s="343"/>
    </row>
    <row r="209" spans="1:22" ht="15" customHeight="1">
      <c r="A209" s="881" t="s">
        <v>195</v>
      </c>
      <c r="B209" s="881"/>
      <c r="C209" s="881"/>
      <c r="D209" s="881"/>
      <c r="E209" s="881"/>
      <c r="F209" s="881"/>
      <c r="G209" s="881"/>
      <c r="H209" s="881"/>
      <c r="I209" s="881"/>
      <c r="J209" s="881"/>
      <c r="K209" s="881"/>
      <c r="L209" s="881"/>
      <c r="M209" s="881"/>
      <c r="N209" s="881"/>
      <c r="O209" s="881"/>
      <c r="P209" s="881"/>
      <c r="Q209" s="881"/>
      <c r="R209" s="881"/>
      <c r="S209" s="881"/>
      <c r="T209" s="881"/>
      <c r="U209" s="881"/>
      <c r="V209" s="881"/>
    </row>
    <row r="210" spans="1:22" ht="15" customHeight="1">
      <c r="A210" s="859" t="s">
        <v>47</v>
      </c>
      <c r="B210" s="900" t="s">
        <v>48</v>
      </c>
      <c r="C210" s="902" t="s">
        <v>50</v>
      </c>
      <c r="D210" s="903"/>
      <c r="E210" s="903"/>
      <c r="F210" s="903"/>
      <c r="G210" s="903"/>
      <c r="H210" s="903"/>
      <c r="I210" s="903"/>
      <c r="J210" s="903"/>
      <c r="K210" s="903"/>
      <c r="L210" s="903"/>
      <c r="M210" s="903"/>
      <c r="N210" s="903"/>
      <c r="O210" s="903"/>
      <c r="P210" s="903"/>
      <c r="Q210" s="903"/>
      <c r="R210" s="903"/>
      <c r="S210" s="903"/>
      <c r="T210" s="903"/>
      <c r="U210" s="903"/>
      <c r="V210" s="904"/>
    </row>
    <row r="211" spans="1:22" ht="27" customHeight="1">
      <c r="A211" s="860"/>
      <c r="B211" s="901"/>
      <c r="C211" s="905" t="s">
        <v>60</v>
      </c>
      <c r="D211" s="906"/>
      <c r="E211" s="905" t="s">
        <v>61</v>
      </c>
      <c r="F211" s="906"/>
      <c r="G211" s="905" t="s">
        <v>68</v>
      </c>
      <c r="H211" s="906"/>
      <c r="I211" s="905" t="s">
        <v>69</v>
      </c>
      <c r="J211" s="906"/>
      <c r="K211" s="905" t="s">
        <v>70</v>
      </c>
      <c r="L211" s="906"/>
      <c r="M211" s="905" t="s">
        <v>71</v>
      </c>
      <c r="N211" s="906"/>
      <c r="O211" s="905" t="s">
        <v>72</v>
      </c>
      <c r="P211" s="906"/>
      <c r="Q211" s="905" t="s">
        <v>73</v>
      </c>
      <c r="R211" s="906"/>
      <c r="S211" s="905" t="s">
        <v>74</v>
      </c>
      <c r="T211" s="906"/>
      <c r="U211" s="897" t="s">
        <v>75</v>
      </c>
      <c r="V211" s="898"/>
    </row>
    <row r="212" spans="1:22" ht="15" customHeight="1" thickBot="1">
      <c r="A212" s="861"/>
      <c r="B212" s="418" t="s">
        <v>49</v>
      </c>
      <c r="C212" s="425" t="s">
        <v>49</v>
      </c>
      <c r="D212" s="426" t="s">
        <v>53</v>
      </c>
      <c r="E212" s="405" t="s">
        <v>49</v>
      </c>
      <c r="F212" s="422" t="s">
        <v>53</v>
      </c>
      <c r="G212" s="405" t="s">
        <v>49</v>
      </c>
      <c r="H212" s="422" t="s">
        <v>53</v>
      </c>
      <c r="I212" s="477" t="s">
        <v>49</v>
      </c>
      <c r="J212" s="421" t="s">
        <v>53</v>
      </c>
      <c r="K212" s="405" t="s">
        <v>49</v>
      </c>
      <c r="L212" s="422" t="s">
        <v>53</v>
      </c>
      <c r="M212" s="420" t="s">
        <v>49</v>
      </c>
      <c r="N212" s="421" t="s">
        <v>53</v>
      </c>
      <c r="O212" s="405" t="s">
        <v>49</v>
      </c>
      <c r="P212" s="422" t="s">
        <v>53</v>
      </c>
      <c r="Q212" s="405" t="s">
        <v>49</v>
      </c>
      <c r="R212" s="422" t="s">
        <v>53</v>
      </c>
      <c r="S212" s="405" t="s">
        <v>49</v>
      </c>
      <c r="T212" s="422" t="s">
        <v>53</v>
      </c>
      <c r="U212" s="427" t="s">
        <v>49</v>
      </c>
      <c r="V212" s="424" t="s">
        <v>53</v>
      </c>
    </row>
    <row r="213" spans="1:22" ht="15" customHeight="1">
      <c r="A213" s="111" t="s">
        <v>27</v>
      </c>
      <c r="B213" s="6">
        <v>89453</v>
      </c>
      <c r="C213" s="546">
        <v>12490</v>
      </c>
      <c r="D213" s="553">
        <f t="shared" ref="D213:D231" si="24">C213/B213*100</f>
        <v>13.962639598448348</v>
      </c>
      <c r="E213" s="546">
        <v>12977</v>
      </c>
      <c r="F213" s="553">
        <f t="shared" ref="F213:F231" si="25">E213/B213*100</f>
        <v>14.507059573183684</v>
      </c>
      <c r="G213" s="546">
        <v>10491</v>
      </c>
      <c r="H213" s="553">
        <f t="shared" ref="H213:H231" si="26">G213/B213*100</f>
        <v>11.72794651940125</v>
      </c>
      <c r="I213" s="546">
        <v>10437</v>
      </c>
      <c r="J213" s="553">
        <f t="shared" ref="J213:J231" si="27">I213/B213*100</f>
        <v>11.667579622818687</v>
      </c>
      <c r="K213" s="546">
        <v>9925</v>
      </c>
      <c r="L213" s="553">
        <f t="shared" ref="L213:L231" si="28">K213/B213*100</f>
        <v>11.095212010776608</v>
      </c>
      <c r="M213" s="546">
        <v>9738</v>
      </c>
      <c r="N213" s="553">
        <f t="shared" ref="N213:N231" si="29">M213/B213*100</f>
        <v>10.886163683722177</v>
      </c>
      <c r="O213" s="546">
        <v>10062</v>
      </c>
      <c r="P213" s="553">
        <f t="shared" ref="P213:P231" si="30">O213/B213*100</f>
        <v>11.248365063217555</v>
      </c>
      <c r="Q213" s="546">
        <v>8087</v>
      </c>
      <c r="R213" s="553">
        <f t="shared" ref="R213:R231" si="31">Q213/B213*100</f>
        <v>9.0405017159849308</v>
      </c>
      <c r="S213" s="546">
        <v>4795</v>
      </c>
      <c r="T213" s="553">
        <f t="shared" ref="T213:T231" si="32">S213/B213*100</f>
        <v>5.3603568354331328</v>
      </c>
      <c r="U213" s="546">
        <v>451</v>
      </c>
      <c r="V213" s="148">
        <f t="shared" ref="V213:V231" si="33">U213/B213*100</f>
        <v>0.50417537701362725</v>
      </c>
    </row>
    <row r="214" spans="1:22" ht="15" customHeight="1">
      <c r="A214" s="112" t="s">
        <v>28</v>
      </c>
      <c r="B214" s="7">
        <v>87737</v>
      </c>
      <c r="C214" s="547">
        <v>15689</v>
      </c>
      <c r="D214" s="554">
        <f t="shared" si="24"/>
        <v>17.881851442378931</v>
      </c>
      <c r="E214" s="547">
        <v>11781</v>
      </c>
      <c r="F214" s="554">
        <f t="shared" si="25"/>
        <v>13.427630304204611</v>
      </c>
      <c r="G214" s="547">
        <v>9571</v>
      </c>
      <c r="H214" s="554">
        <f t="shared" si="26"/>
        <v>10.908738616547181</v>
      </c>
      <c r="I214" s="547">
        <v>10887</v>
      </c>
      <c r="J214" s="554">
        <f t="shared" si="27"/>
        <v>12.408675929197488</v>
      </c>
      <c r="K214" s="547">
        <v>10849</v>
      </c>
      <c r="L214" s="554">
        <f t="shared" si="28"/>
        <v>12.365364669409713</v>
      </c>
      <c r="M214" s="547">
        <v>8845</v>
      </c>
      <c r="N214" s="554">
        <f t="shared" si="29"/>
        <v>10.0812656006018</v>
      </c>
      <c r="O214" s="547">
        <v>8258</v>
      </c>
      <c r="P214" s="554">
        <f t="shared" si="30"/>
        <v>9.4122206138801197</v>
      </c>
      <c r="Q214" s="547">
        <v>7171</v>
      </c>
      <c r="R214" s="554">
        <f t="shared" si="31"/>
        <v>8.1732906299508752</v>
      </c>
      <c r="S214" s="547">
        <v>4293</v>
      </c>
      <c r="T214" s="554">
        <f t="shared" si="32"/>
        <v>4.8930325860241402</v>
      </c>
      <c r="U214" s="547">
        <v>393</v>
      </c>
      <c r="V214" s="149">
        <f t="shared" si="33"/>
        <v>0.44792960780514496</v>
      </c>
    </row>
    <row r="215" spans="1:22" ht="15" customHeight="1">
      <c r="A215" s="113" t="s">
        <v>29</v>
      </c>
      <c r="B215" s="8">
        <v>30545</v>
      </c>
      <c r="C215" s="548">
        <v>2471</v>
      </c>
      <c r="D215" s="555">
        <f t="shared" si="24"/>
        <v>8.0897037158291045</v>
      </c>
      <c r="E215" s="548">
        <v>4274</v>
      </c>
      <c r="F215" s="555">
        <f t="shared" si="25"/>
        <v>13.992470126043543</v>
      </c>
      <c r="G215" s="548">
        <v>4478</v>
      </c>
      <c r="H215" s="555">
        <f t="shared" si="26"/>
        <v>14.660337207398918</v>
      </c>
      <c r="I215" s="548">
        <v>3975</v>
      </c>
      <c r="J215" s="555">
        <f t="shared" si="27"/>
        <v>13.013586511704043</v>
      </c>
      <c r="K215" s="548">
        <v>3003</v>
      </c>
      <c r="L215" s="555">
        <f t="shared" si="28"/>
        <v>9.8313963005401863</v>
      </c>
      <c r="M215" s="548">
        <v>3354</v>
      </c>
      <c r="N215" s="555">
        <f t="shared" si="29"/>
        <v>10.980520543460468</v>
      </c>
      <c r="O215" s="548">
        <v>4053</v>
      </c>
      <c r="P215" s="555">
        <f t="shared" si="30"/>
        <v>13.268947454575217</v>
      </c>
      <c r="Q215" s="548">
        <v>2985</v>
      </c>
      <c r="R215" s="555">
        <f t="shared" si="31"/>
        <v>9.7724668521852998</v>
      </c>
      <c r="S215" s="548">
        <v>1729</v>
      </c>
      <c r="T215" s="555">
        <f t="shared" si="32"/>
        <v>5.6605009003110158</v>
      </c>
      <c r="U215" s="548">
        <v>223</v>
      </c>
      <c r="V215" s="150">
        <f t="shared" si="33"/>
        <v>0.73007038795220169</v>
      </c>
    </row>
    <row r="216" spans="1:22" ht="15" customHeight="1">
      <c r="A216" s="112" t="s">
        <v>30</v>
      </c>
      <c r="B216" s="7">
        <v>16761</v>
      </c>
      <c r="C216" s="547">
        <v>993</v>
      </c>
      <c r="D216" s="554">
        <f t="shared" si="24"/>
        <v>5.9244675138714875</v>
      </c>
      <c r="E216" s="547">
        <v>2139</v>
      </c>
      <c r="F216" s="554">
        <f t="shared" si="25"/>
        <v>12.761768390907463</v>
      </c>
      <c r="G216" s="547">
        <v>2345</v>
      </c>
      <c r="H216" s="554">
        <f t="shared" si="26"/>
        <v>13.990812004057037</v>
      </c>
      <c r="I216" s="547">
        <v>1856</v>
      </c>
      <c r="J216" s="554">
        <f t="shared" si="27"/>
        <v>11.073324980609749</v>
      </c>
      <c r="K216" s="547">
        <v>1410</v>
      </c>
      <c r="L216" s="554">
        <f t="shared" si="28"/>
        <v>8.4123858958296047</v>
      </c>
      <c r="M216" s="547">
        <v>2045</v>
      </c>
      <c r="N216" s="554">
        <f t="shared" si="29"/>
        <v>12.200942664518823</v>
      </c>
      <c r="O216" s="547">
        <v>2395</v>
      </c>
      <c r="P216" s="554">
        <f t="shared" si="30"/>
        <v>14.289123560646738</v>
      </c>
      <c r="Q216" s="547">
        <v>2137</v>
      </c>
      <c r="R216" s="554">
        <f t="shared" si="31"/>
        <v>12.749835928643877</v>
      </c>
      <c r="S216" s="547">
        <v>1359</v>
      </c>
      <c r="T216" s="554">
        <f t="shared" si="32"/>
        <v>8.1081081081081088</v>
      </c>
      <c r="U216" s="547">
        <v>82</v>
      </c>
      <c r="V216" s="149">
        <f t="shared" si="33"/>
        <v>0.48923095280711171</v>
      </c>
    </row>
    <row r="217" spans="1:22" ht="15" customHeight="1">
      <c r="A217" s="113" t="s">
        <v>31</v>
      </c>
      <c r="B217" s="8">
        <v>4757</v>
      </c>
      <c r="C217" s="548">
        <v>461</v>
      </c>
      <c r="D217" s="555">
        <f t="shared" si="24"/>
        <v>9.6909817111624967</v>
      </c>
      <c r="E217" s="548">
        <v>720</v>
      </c>
      <c r="F217" s="555">
        <f t="shared" si="25"/>
        <v>15.135589657347067</v>
      </c>
      <c r="G217" s="548">
        <v>656</v>
      </c>
      <c r="H217" s="555">
        <f t="shared" si="26"/>
        <v>13.79020391002733</v>
      </c>
      <c r="I217" s="548">
        <v>515</v>
      </c>
      <c r="J217" s="555">
        <f t="shared" si="27"/>
        <v>10.826150935463527</v>
      </c>
      <c r="K217" s="548">
        <v>521</v>
      </c>
      <c r="L217" s="555">
        <f t="shared" si="28"/>
        <v>10.952280849274754</v>
      </c>
      <c r="M217" s="548">
        <v>522</v>
      </c>
      <c r="N217" s="555">
        <f t="shared" si="29"/>
        <v>10.973302501576624</v>
      </c>
      <c r="O217" s="548">
        <v>575</v>
      </c>
      <c r="P217" s="555">
        <f t="shared" si="30"/>
        <v>12.087450073575782</v>
      </c>
      <c r="Q217" s="548">
        <v>414</v>
      </c>
      <c r="R217" s="555">
        <f t="shared" si="31"/>
        <v>8.7029640529745649</v>
      </c>
      <c r="S217" s="548">
        <v>347</v>
      </c>
      <c r="T217" s="555">
        <f t="shared" si="32"/>
        <v>7.2945133487492111</v>
      </c>
      <c r="U217" s="548">
        <v>26</v>
      </c>
      <c r="V217" s="150">
        <f t="shared" si="33"/>
        <v>0.54656295984864411</v>
      </c>
    </row>
    <row r="218" spans="1:22" ht="15" customHeight="1">
      <c r="A218" s="112" t="s">
        <v>32</v>
      </c>
      <c r="B218" s="7">
        <v>15217</v>
      </c>
      <c r="C218" s="547">
        <v>1755</v>
      </c>
      <c r="D218" s="554">
        <f t="shared" si="24"/>
        <v>11.53315370966682</v>
      </c>
      <c r="E218" s="547">
        <v>2581</v>
      </c>
      <c r="F218" s="554">
        <f t="shared" si="25"/>
        <v>16.961293290398896</v>
      </c>
      <c r="G218" s="547">
        <v>2279</v>
      </c>
      <c r="H218" s="554">
        <f t="shared" si="26"/>
        <v>14.976670828678451</v>
      </c>
      <c r="I218" s="547">
        <v>1836</v>
      </c>
      <c r="J218" s="554">
        <f t="shared" si="27"/>
        <v>12.065453111651442</v>
      </c>
      <c r="K218" s="547">
        <v>1573</v>
      </c>
      <c r="L218" s="554">
        <f t="shared" si="28"/>
        <v>10.33712295459026</v>
      </c>
      <c r="M218" s="547">
        <v>1419</v>
      </c>
      <c r="N218" s="554">
        <f t="shared" si="29"/>
        <v>9.3250969310639427</v>
      </c>
      <c r="O218" s="547">
        <v>1533</v>
      </c>
      <c r="P218" s="554">
        <f t="shared" si="30"/>
        <v>10.074259052375632</v>
      </c>
      <c r="Q218" s="547">
        <v>1308</v>
      </c>
      <c r="R218" s="554">
        <f t="shared" si="31"/>
        <v>8.595649602418348</v>
      </c>
      <c r="S218" s="547">
        <v>804</v>
      </c>
      <c r="T218" s="554">
        <f t="shared" si="32"/>
        <v>5.2835644345140302</v>
      </c>
      <c r="U218" s="547">
        <v>129</v>
      </c>
      <c r="V218" s="149">
        <f t="shared" si="33"/>
        <v>0.84773608464217654</v>
      </c>
    </row>
    <row r="219" spans="1:22" ht="15" customHeight="1">
      <c r="A219" s="113" t="s">
        <v>33</v>
      </c>
      <c r="B219" s="8">
        <v>47577</v>
      </c>
      <c r="C219" s="548">
        <v>6042</v>
      </c>
      <c r="D219" s="555">
        <f t="shared" si="24"/>
        <v>12.699413582193076</v>
      </c>
      <c r="E219" s="548">
        <v>6297</v>
      </c>
      <c r="F219" s="555">
        <f t="shared" si="25"/>
        <v>13.235386846585534</v>
      </c>
      <c r="G219" s="548">
        <v>5216</v>
      </c>
      <c r="H219" s="555">
        <f t="shared" si="26"/>
        <v>10.96328057674927</v>
      </c>
      <c r="I219" s="548">
        <v>5713</v>
      </c>
      <c r="J219" s="555">
        <f t="shared" si="27"/>
        <v>12.007902978329865</v>
      </c>
      <c r="K219" s="548">
        <v>5450</v>
      </c>
      <c r="L219" s="555">
        <f t="shared" si="28"/>
        <v>11.455114866427055</v>
      </c>
      <c r="M219" s="548">
        <v>4962</v>
      </c>
      <c r="N219" s="555">
        <f t="shared" si="29"/>
        <v>10.429409168295605</v>
      </c>
      <c r="O219" s="548">
        <v>5794</v>
      </c>
      <c r="P219" s="555">
        <f t="shared" si="30"/>
        <v>12.178153309372174</v>
      </c>
      <c r="Q219" s="548">
        <v>4993</v>
      </c>
      <c r="R219" s="555">
        <f t="shared" si="31"/>
        <v>10.494566702398217</v>
      </c>
      <c r="S219" s="548">
        <v>2799</v>
      </c>
      <c r="T219" s="555">
        <f t="shared" si="32"/>
        <v>5.8830947726842799</v>
      </c>
      <c r="U219" s="548">
        <v>311</v>
      </c>
      <c r="V219" s="150">
        <f t="shared" si="33"/>
        <v>0.6536771969649201</v>
      </c>
    </row>
    <row r="220" spans="1:22" ht="15" customHeight="1">
      <c r="A220" s="112" t="s">
        <v>34</v>
      </c>
      <c r="B220" s="7">
        <v>10582</v>
      </c>
      <c r="C220" s="547">
        <v>729</v>
      </c>
      <c r="D220" s="554">
        <f t="shared" si="24"/>
        <v>6.8890568890568895</v>
      </c>
      <c r="E220" s="547">
        <v>1262</v>
      </c>
      <c r="F220" s="554">
        <f t="shared" si="25"/>
        <v>11.925911925911926</v>
      </c>
      <c r="G220" s="547">
        <v>1398</v>
      </c>
      <c r="H220" s="554">
        <f t="shared" si="26"/>
        <v>13.211113211113211</v>
      </c>
      <c r="I220" s="547">
        <v>1057</v>
      </c>
      <c r="J220" s="554">
        <f t="shared" si="27"/>
        <v>9.9886599886599878</v>
      </c>
      <c r="K220" s="547">
        <v>883</v>
      </c>
      <c r="L220" s="554">
        <f t="shared" si="28"/>
        <v>8.3443583443583442</v>
      </c>
      <c r="M220" s="547">
        <v>1187</v>
      </c>
      <c r="N220" s="554">
        <f t="shared" si="29"/>
        <v>11.217161217161218</v>
      </c>
      <c r="O220" s="547">
        <v>1528</v>
      </c>
      <c r="P220" s="554">
        <f t="shared" si="30"/>
        <v>14.43961443961444</v>
      </c>
      <c r="Q220" s="547">
        <v>1435</v>
      </c>
      <c r="R220" s="554">
        <f t="shared" si="31"/>
        <v>13.560763560763561</v>
      </c>
      <c r="S220" s="547">
        <v>1004</v>
      </c>
      <c r="T220" s="554">
        <f t="shared" si="32"/>
        <v>9.4878094878094892</v>
      </c>
      <c r="U220" s="547">
        <v>99</v>
      </c>
      <c r="V220" s="149">
        <f t="shared" si="33"/>
        <v>0.9355509355509356</v>
      </c>
    </row>
    <row r="221" spans="1:22" ht="15" customHeight="1">
      <c r="A221" s="113" t="s">
        <v>35</v>
      </c>
      <c r="B221" s="8">
        <v>52425</v>
      </c>
      <c r="C221" s="548">
        <v>6708</v>
      </c>
      <c r="D221" s="555">
        <f t="shared" si="24"/>
        <v>12.795422031473533</v>
      </c>
      <c r="E221" s="548">
        <v>6873</v>
      </c>
      <c r="F221" s="555">
        <f t="shared" si="25"/>
        <v>13.110157367668096</v>
      </c>
      <c r="G221" s="548">
        <v>5462</v>
      </c>
      <c r="H221" s="555">
        <f t="shared" si="26"/>
        <v>10.418693371483071</v>
      </c>
      <c r="I221" s="548">
        <v>5936</v>
      </c>
      <c r="J221" s="555">
        <f t="shared" si="27"/>
        <v>11.322842155460181</v>
      </c>
      <c r="K221" s="548">
        <v>5954</v>
      </c>
      <c r="L221" s="555">
        <f t="shared" si="28"/>
        <v>11.35717691940868</v>
      </c>
      <c r="M221" s="548">
        <v>6141</v>
      </c>
      <c r="N221" s="555">
        <f t="shared" si="29"/>
        <v>11.713876967095851</v>
      </c>
      <c r="O221" s="548">
        <v>6566</v>
      </c>
      <c r="P221" s="555">
        <f t="shared" si="30"/>
        <v>12.524558893657606</v>
      </c>
      <c r="Q221" s="548">
        <v>5375</v>
      </c>
      <c r="R221" s="555">
        <f t="shared" si="31"/>
        <v>10.252742012398665</v>
      </c>
      <c r="S221" s="548">
        <v>3221</v>
      </c>
      <c r="T221" s="555">
        <f t="shared" si="32"/>
        <v>6.1440152598950881</v>
      </c>
      <c r="U221" s="548">
        <v>189</v>
      </c>
      <c r="V221" s="150">
        <f t="shared" si="33"/>
        <v>0.36051502145922748</v>
      </c>
    </row>
    <row r="222" spans="1:22" ht="15" customHeight="1">
      <c r="A222" s="112" t="s">
        <v>36</v>
      </c>
      <c r="B222" s="7">
        <v>114224</v>
      </c>
      <c r="C222" s="547">
        <v>14530</v>
      </c>
      <c r="D222" s="554">
        <f t="shared" si="24"/>
        <v>12.720619134332539</v>
      </c>
      <c r="E222" s="547">
        <v>15457</v>
      </c>
      <c r="F222" s="554">
        <f t="shared" si="25"/>
        <v>13.53218237848438</v>
      </c>
      <c r="G222" s="547">
        <v>12085</v>
      </c>
      <c r="H222" s="554">
        <f t="shared" si="26"/>
        <v>10.580088247653734</v>
      </c>
      <c r="I222" s="547">
        <v>13030</v>
      </c>
      <c r="J222" s="554">
        <f t="shared" si="27"/>
        <v>11.407410001400757</v>
      </c>
      <c r="K222" s="547">
        <v>13977</v>
      </c>
      <c r="L222" s="554">
        <f t="shared" si="28"/>
        <v>12.236482700658355</v>
      </c>
      <c r="M222" s="547">
        <v>12248</v>
      </c>
      <c r="N222" s="554">
        <f t="shared" si="29"/>
        <v>10.722790306765653</v>
      </c>
      <c r="O222" s="547">
        <v>13105</v>
      </c>
      <c r="P222" s="554">
        <f t="shared" si="30"/>
        <v>11.473070458047346</v>
      </c>
      <c r="Q222" s="547">
        <v>11999</v>
      </c>
      <c r="R222" s="554">
        <f t="shared" si="31"/>
        <v>10.504797590698978</v>
      </c>
      <c r="S222" s="547">
        <v>7421</v>
      </c>
      <c r="T222" s="554">
        <f t="shared" si="32"/>
        <v>6.4968833169911751</v>
      </c>
      <c r="U222" s="547">
        <v>372</v>
      </c>
      <c r="V222" s="149">
        <f t="shared" si="33"/>
        <v>0.32567586496708223</v>
      </c>
    </row>
    <row r="223" spans="1:22" ht="15" customHeight="1">
      <c r="A223" s="113" t="s">
        <v>37</v>
      </c>
      <c r="B223" s="8">
        <v>30674</v>
      </c>
      <c r="C223" s="548">
        <v>3533</v>
      </c>
      <c r="D223" s="555">
        <f t="shared" si="24"/>
        <v>11.517897893981873</v>
      </c>
      <c r="E223" s="548">
        <v>3922</v>
      </c>
      <c r="F223" s="555">
        <f t="shared" si="25"/>
        <v>12.78607289561192</v>
      </c>
      <c r="G223" s="548">
        <v>3235</v>
      </c>
      <c r="H223" s="555">
        <f t="shared" si="26"/>
        <v>10.546391080393819</v>
      </c>
      <c r="I223" s="548">
        <v>3820</v>
      </c>
      <c r="J223" s="555">
        <f t="shared" si="27"/>
        <v>12.453543717806612</v>
      </c>
      <c r="K223" s="548">
        <v>3874</v>
      </c>
      <c r="L223" s="555">
        <f t="shared" si="28"/>
        <v>12.629588576644716</v>
      </c>
      <c r="M223" s="548">
        <v>3379</v>
      </c>
      <c r="N223" s="555">
        <f t="shared" si="29"/>
        <v>11.015844037295428</v>
      </c>
      <c r="O223" s="548">
        <v>3587</v>
      </c>
      <c r="P223" s="555">
        <f t="shared" si="30"/>
        <v>11.693942752819977</v>
      </c>
      <c r="Q223" s="548">
        <v>3334</v>
      </c>
      <c r="R223" s="555">
        <f t="shared" si="31"/>
        <v>10.869139988263676</v>
      </c>
      <c r="S223" s="548">
        <v>1911</v>
      </c>
      <c r="T223" s="555">
        <f t="shared" si="32"/>
        <v>6.2300319488817886</v>
      </c>
      <c r="U223" s="548">
        <v>79</v>
      </c>
      <c r="V223" s="150">
        <f t="shared" si="33"/>
        <v>0.25754710830018906</v>
      </c>
    </row>
    <row r="224" spans="1:22" ht="15" customHeight="1">
      <c r="A224" s="112" t="s">
        <v>38</v>
      </c>
      <c r="B224" s="7">
        <v>6396</v>
      </c>
      <c r="C224" s="547">
        <v>956</v>
      </c>
      <c r="D224" s="554">
        <f t="shared" si="24"/>
        <v>14.946841776110068</v>
      </c>
      <c r="E224" s="547">
        <v>889</v>
      </c>
      <c r="F224" s="554">
        <f t="shared" si="25"/>
        <v>13.899312070043775</v>
      </c>
      <c r="G224" s="547">
        <v>680</v>
      </c>
      <c r="H224" s="554">
        <f t="shared" si="26"/>
        <v>10.631644777986242</v>
      </c>
      <c r="I224" s="547">
        <v>697</v>
      </c>
      <c r="J224" s="554">
        <f t="shared" si="27"/>
        <v>10.897435897435898</v>
      </c>
      <c r="K224" s="547">
        <v>770</v>
      </c>
      <c r="L224" s="554">
        <f t="shared" si="28"/>
        <v>12.038774233896184</v>
      </c>
      <c r="M224" s="547">
        <v>673</v>
      </c>
      <c r="N224" s="554">
        <f t="shared" si="29"/>
        <v>10.522201375859913</v>
      </c>
      <c r="O224" s="547">
        <v>705</v>
      </c>
      <c r="P224" s="554">
        <f t="shared" si="30"/>
        <v>11.022514071294559</v>
      </c>
      <c r="Q224" s="547">
        <v>607</v>
      </c>
      <c r="R224" s="554">
        <f t="shared" si="31"/>
        <v>9.4903064415259522</v>
      </c>
      <c r="S224" s="547">
        <v>402</v>
      </c>
      <c r="T224" s="554">
        <f t="shared" si="32"/>
        <v>6.2851782363977478</v>
      </c>
      <c r="U224" s="547">
        <v>17</v>
      </c>
      <c r="V224" s="149">
        <f t="shared" si="33"/>
        <v>0.26579111944965605</v>
      </c>
    </row>
    <row r="225" spans="1:22" ht="15" customHeight="1">
      <c r="A225" s="113" t="s">
        <v>39</v>
      </c>
      <c r="B225" s="8">
        <v>27455</v>
      </c>
      <c r="C225" s="548">
        <v>1794</v>
      </c>
      <c r="D225" s="555">
        <f t="shared" si="24"/>
        <v>6.5343289018393733</v>
      </c>
      <c r="E225" s="548">
        <v>3610</v>
      </c>
      <c r="F225" s="555">
        <f t="shared" si="25"/>
        <v>13.148788927335639</v>
      </c>
      <c r="G225" s="548">
        <v>3645</v>
      </c>
      <c r="H225" s="555">
        <f t="shared" si="26"/>
        <v>13.276270260426152</v>
      </c>
      <c r="I225" s="548">
        <v>2746</v>
      </c>
      <c r="J225" s="555">
        <f t="shared" si="27"/>
        <v>10.001821161901294</v>
      </c>
      <c r="K225" s="548">
        <v>2555</v>
      </c>
      <c r="L225" s="555">
        <f t="shared" si="28"/>
        <v>9.3061373156073568</v>
      </c>
      <c r="M225" s="548">
        <v>3551</v>
      </c>
      <c r="N225" s="555">
        <f t="shared" si="29"/>
        <v>12.933891822983062</v>
      </c>
      <c r="O225" s="548">
        <v>3793</v>
      </c>
      <c r="P225" s="555">
        <f t="shared" si="30"/>
        <v>13.815334183208888</v>
      </c>
      <c r="Q225" s="548">
        <v>3355</v>
      </c>
      <c r="R225" s="555">
        <f t="shared" si="31"/>
        <v>12.219996357676198</v>
      </c>
      <c r="S225" s="548">
        <v>2339</v>
      </c>
      <c r="T225" s="555">
        <f t="shared" si="32"/>
        <v>8.5193953742487718</v>
      </c>
      <c r="U225" s="548">
        <v>67</v>
      </c>
      <c r="V225" s="150">
        <f t="shared" si="33"/>
        <v>0.24403569477326534</v>
      </c>
    </row>
    <row r="226" spans="1:22" ht="15" customHeight="1">
      <c r="A226" s="112" t="s">
        <v>40</v>
      </c>
      <c r="B226" s="7">
        <v>15665</v>
      </c>
      <c r="C226" s="547">
        <v>1257</v>
      </c>
      <c r="D226" s="554">
        <f t="shared" si="24"/>
        <v>8.0242578997765719</v>
      </c>
      <c r="E226" s="547">
        <v>2010</v>
      </c>
      <c r="F226" s="554">
        <f t="shared" si="25"/>
        <v>12.831152250239386</v>
      </c>
      <c r="G226" s="547">
        <v>1805</v>
      </c>
      <c r="H226" s="554">
        <f t="shared" si="26"/>
        <v>11.522502393871688</v>
      </c>
      <c r="I226" s="547">
        <v>1128</v>
      </c>
      <c r="J226" s="554">
        <f t="shared" si="27"/>
        <v>7.2007660389403121</v>
      </c>
      <c r="K226" s="547">
        <v>1079</v>
      </c>
      <c r="L226" s="554">
        <f t="shared" si="28"/>
        <v>6.8879668049792535</v>
      </c>
      <c r="M226" s="547">
        <v>1968</v>
      </c>
      <c r="N226" s="554">
        <f t="shared" si="29"/>
        <v>12.563038621129907</v>
      </c>
      <c r="O226" s="547">
        <v>2392</v>
      </c>
      <c r="P226" s="554">
        <f t="shared" si="30"/>
        <v>15.269709543568466</v>
      </c>
      <c r="Q226" s="547">
        <v>2295</v>
      </c>
      <c r="R226" s="554">
        <f t="shared" si="31"/>
        <v>14.650494733482287</v>
      </c>
      <c r="S226" s="547">
        <v>1681</v>
      </c>
      <c r="T226" s="554">
        <f t="shared" si="32"/>
        <v>10.730928822215128</v>
      </c>
      <c r="U226" s="547">
        <v>50</v>
      </c>
      <c r="V226" s="149">
        <f t="shared" si="33"/>
        <v>0.31918289179699966</v>
      </c>
    </row>
    <row r="227" spans="1:22" ht="15" customHeight="1">
      <c r="A227" s="113" t="s">
        <v>41</v>
      </c>
      <c r="B227" s="8">
        <v>19310</v>
      </c>
      <c r="C227" s="549">
        <v>2043</v>
      </c>
      <c r="D227" s="555">
        <f t="shared" si="24"/>
        <v>10.58001035732781</v>
      </c>
      <c r="E227" s="549">
        <v>2480</v>
      </c>
      <c r="F227" s="555">
        <f t="shared" si="25"/>
        <v>12.843086483687207</v>
      </c>
      <c r="G227" s="549">
        <v>2088</v>
      </c>
      <c r="H227" s="555">
        <f t="shared" si="26"/>
        <v>10.813050233039876</v>
      </c>
      <c r="I227" s="549">
        <v>2183</v>
      </c>
      <c r="J227" s="555">
        <f t="shared" si="27"/>
        <v>11.305023303987571</v>
      </c>
      <c r="K227" s="549">
        <v>2473</v>
      </c>
      <c r="L227" s="555">
        <f t="shared" si="28"/>
        <v>12.806835836354221</v>
      </c>
      <c r="M227" s="549">
        <v>2417</v>
      </c>
      <c r="N227" s="555">
        <f t="shared" si="29"/>
        <v>12.516830657690317</v>
      </c>
      <c r="O227" s="549">
        <v>2500</v>
      </c>
      <c r="P227" s="555">
        <f t="shared" si="30"/>
        <v>12.94665976178146</v>
      </c>
      <c r="Q227" s="549">
        <v>1957</v>
      </c>
      <c r="R227" s="555">
        <f t="shared" si="31"/>
        <v>10.134645261522527</v>
      </c>
      <c r="S227" s="549">
        <v>1063</v>
      </c>
      <c r="T227" s="555">
        <f t="shared" si="32"/>
        <v>5.504919730709477</v>
      </c>
      <c r="U227" s="549">
        <v>106</v>
      </c>
      <c r="V227" s="150">
        <f t="shared" si="33"/>
        <v>0.54893837389953393</v>
      </c>
    </row>
    <row r="228" spans="1:22" ht="15" customHeight="1" thickBot="1">
      <c r="A228" s="114" t="s">
        <v>42</v>
      </c>
      <c r="B228" s="7">
        <v>15199</v>
      </c>
      <c r="C228" s="547">
        <v>1079</v>
      </c>
      <c r="D228" s="554">
        <f t="shared" si="24"/>
        <v>7.0991512599513129</v>
      </c>
      <c r="E228" s="547">
        <v>2229</v>
      </c>
      <c r="F228" s="554">
        <f t="shared" si="25"/>
        <v>14.665438515691823</v>
      </c>
      <c r="G228" s="547">
        <v>2026</v>
      </c>
      <c r="H228" s="554">
        <f t="shared" si="26"/>
        <v>13.329824330548062</v>
      </c>
      <c r="I228" s="547">
        <v>1344</v>
      </c>
      <c r="J228" s="554">
        <f t="shared" si="27"/>
        <v>8.8426870188828204</v>
      </c>
      <c r="K228" s="547">
        <v>1030</v>
      </c>
      <c r="L228" s="554">
        <f t="shared" si="28"/>
        <v>6.7767616290545423</v>
      </c>
      <c r="M228" s="547">
        <v>1652</v>
      </c>
      <c r="N228" s="554">
        <f t="shared" si="29"/>
        <v>10.869136127376802</v>
      </c>
      <c r="O228" s="547">
        <v>2313</v>
      </c>
      <c r="P228" s="554">
        <f t="shared" si="30"/>
        <v>15.218106454371998</v>
      </c>
      <c r="Q228" s="547">
        <v>2083</v>
      </c>
      <c r="R228" s="554">
        <f t="shared" si="31"/>
        <v>13.704849003223895</v>
      </c>
      <c r="S228" s="547">
        <v>1385</v>
      </c>
      <c r="T228" s="554">
        <f t="shared" si="32"/>
        <v>9.1124416080005268</v>
      </c>
      <c r="U228" s="547">
        <v>58</v>
      </c>
      <c r="V228" s="149">
        <f t="shared" si="33"/>
        <v>0.38160405289821697</v>
      </c>
    </row>
    <row r="229" spans="1:22" ht="15" customHeight="1">
      <c r="A229" s="115" t="s">
        <v>43</v>
      </c>
      <c r="B229" s="10">
        <v>467770</v>
      </c>
      <c r="C229" s="550">
        <v>64207</v>
      </c>
      <c r="D229" s="556">
        <f t="shared" si="24"/>
        <v>13.726190221690146</v>
      </c>
      <c r="E229" s="550">
        <v>63977</v>
      </c>
      <c r="F229" s="556">
        <f t="shared" si="25"/>
        <v>13.677020758064861</v>
      </c>
      <c r="G229" s="550">
        <v>51763</v>
      </c>
      <c r="H229" s="556">
        <f t="shared" si="26"/>
        <v>11.065908459285547</v>
      </c>
      <c r="I229" s="550">
        <v>55054</v>
      </c>
      <c r="J229" s="556">
        <f t="shared" si="27"/>
        <v>11.769459349680398</v>
      </c>
      <c r="K229" s="550">
        <v>55366</v>
      </c>
      <c r="L229" s="556">
        <f t="shared" si="28"/>
        <v>11.836158795989482</v>
      </c>
      <c r="M229" s="550">
        <v>50344</v>
      </c>
      <c r="N229" s="556">
        <f t="shared" si="29"/>
        <v>10.762554246745196</v>
      </c>
      <c r="O229" s="550">
        <v>52685</v>
      </c>
      <c r="P229" s="556">
        <f t="shared" si="30"/>
        <v>11.263013874339952</v>
      </c>
      <c r="Q229" s="550">
        <v>45245</v>
      </c>
      <c r="R229" s="556">
        <f t="shared" si="31"/>
        <v>9.672488616200269</v>
      </c>
      <c r="S229" s="550">
        <v>27056</v>
      </c>
      <c r="T229" s="556">
        <f t="shared" si="32"/>
        <v>5.7840391645466793</v>
      </c>
      <c r="U229" s="550">
        <v>2073</v>
      </c>
      <c r="V229" s="151">
        <f t="shared" si="33"/>
        <v>0.44316651345746844</v>
      </c>
    </row>
    <row r="230" spans="1:22" ht="15" customHeight="1">
      <c r="A230" s="116" t="s">
        <v>44</v>
      </c>
      <c r="B230" s="11">
        <v>116207</v>
      </c>
      <c r="C230" s="551">
        <v>8323</v>
      </c>
      <c r="D230" s="557">
        <f t="shared" si="24"/>
        <v>7.1622191434250944</v>
      </c>
      <c r="E230" s="551">
        <v>15524</v>
      </c>
      <c r="F230" s="557">
        <f t="shared" si="25"/>
        <v>13.358919858528315</v>
      </c>
      <c r="G230" s="551">
        <v>15697</v>
      </c>
      <c r="H230" s="557">
        <f t="shared" si="26"/>
        <v>13.507792129561903</v>
      </c>
      <c r="I230" s="551">
        <v>12106</v>
      </c>
      <c r="J230" s="557">
        <f t="shared" si="27"/>
        <v>10.417616838916761</v>
      </c>
      <c r="K230" s="551">
        <v>9960</v>
      </c>
      <c r="L230" s="557">
        <f t="shared" si="28"/>
        <v>8.5709122514134268</v>
      </c>
      <c r="M230" s="551">
        <v>13757</v>
      </c>
      <c r="N230" s="557">
        <f t="shared" si="29"/>
        <v>11.83835741392515</v>
      </c>
      <c r="O230" s="551">
        <v>16474</v>
      </c>
      <c r="P230" s="557">
        <f t="shared" si="30"/>
        <v>14.176426549175178</v>
      </c>
      <c r="Q230" s="551">
        <v>14290</v>
      </c>
      <c r="R230" s="557">
        <f t="shared" si="31"/>
        <v>12.29702169404597</v>
      </c>
      <c r="S230" s="551">
        <v>9497</v>
      </c>
      <c r="T230" s="557">
        <f t="shared" si="32"/>
        <v>8.1724853063929022</v>
      </c>
      <c r="U230" s="551">
        <v>579</v>
      </c>
      <c r="V230" s="152">
        <f t="shared" si="33"/>
        <v>0.49824881461529857</v>
      </c>
    </row>
    <row r="231" spans="1:22" ht="15" customHeight="1">
      <c r="A231" s="117" t="s">
        <v>45</v>
      </c>
      <c r="B231" s="118">
        <v>583977</v>
      </c>
      <c r="C231" s="552">
        <v>72530</v>
      </c>
      <c r="D231" s="558">
        <f t="shared" si="24"/>
        <v>12.420009692162534</v>
      </c>
      <c r="E231" s="552">
        <v>79501</v>
      </c>
      <c r="F231" s="558">
        <f t="shared" si="25"/>
        <v>13.613721088330532</v>
      </c>
      <c r="G231" s="552">
        <v>67460</v>
      </c>
      <c r="H231" s="558">
        <f t="shared" si="26"/>
        <v>11.551824815018399</v>
      </c>
      <c r="I231" s="552">
        <v>67160</v>
      </c>
      <c r="J231" s="558">
        <f t="shared" si="27"/>
        <v>11.500452928796854</v>
      </c>
      <c r="K231" s="552">
        <v>65326</v>
      </c>
      <c r="L231" s="558">
        <f t="shared" si="28"/>
        <v>11.186399464362466</v>
      </c>
      <c r="M231" s="552">
        <v>64101</v>
      </c>
      <c r="N231" s="558">
        <f t="shared" si="29"/>
        <v>10.976630928957819</v>
      </c>
      <c r="O231" s="552">
        <v>69159</v>
      </c>
      <c r="P231" s="558">
        <f t="shared" si="30"/>
        <v>11.842760930653091</v>
      </c>
      <c r="Q231" s="552">
        <v>59535</v>
      </c>
      <c r="R231" s="558">
        <f t="shared" si="31"/>
        <v>10.194750820665883</v>
      </c>
      <c r="S231" s="552">
        <v>36553</v>
      </c>
      <c r="T231" s="558">
        <f t="shared" si="32"/>
        <v>6.2593218568539513</v>
      </c>
      <c r="U231" s="552">
        <v>2652</v>
      </c>
      <c r="V231" s="159">
        <f t="shared" si="33"/>
        <v>0.45412747419847016</v>
      </c>
    </row>
    <row r="232" spans="1:22" ht="15" customHeight="1">
      <c r="A232" s="842" t="s">
        <v>259</v>
      </c>
      <c r="B232" s="842"/>
      <c r="C232" s="842"/>
      <c r="D232" s="842"/>
      <c r="E232" s="842"/>
      <c r="F232" s="842"/>
      <c r="G232" s="842"/>
      <c r="H232" s="842"/>
      <c r="I232" s="842"/>
      <c r="J232" s="842"/>
      <c r="K232" s="842"/>
      <c r="L232" s="842"/>
      <c r="M232" s="842"/>
      <c r="N232" s="842"/>
      <c r="O232" s="842"/>
      <c r="P232" s="842"/>
      <c r="Q232" s="842"/>
      <c r="R232" s="842"/>
      <c r="S232" s="842"/>
      <c r="T232" s="842"/>
      <c r="U232" s="842"/>
      <c r="V232" s="842"/>
    </row>
    <row r="233" spans="1:22" ht="15" customHeight="1">
      <c r="A233" s="837" t="s">
        <v>258</v>
      </c>
      <c r="B233" s="837"/>
      <c r="C233" s="837"/>
      <c r="D233" s="837"/>
      <c r="E233" s="837"/>
      <c r="F233" s="837"/>
      <c r="G233" s="837"/>
      <c r="H233" s="837"/>
      <c r="I233" s="837"/>
      <c r="J233" s="837"/>
      <c r="K233" s="837"/>
      <c r="L233" s="837"/>
      <c r="M233" s="837"/>
      <c r="N233" s="837"/>
      <c r="O233" s="837"/>
      <c r="P233" s="837"/>
      <c r="Q233" s="837"/>
      <c r="R233" s="837"/>
      <c r="S233" s="837"/>
      <c r="T233" s="837"/>
      <c r="U233" s="837"/>
      <c r="V233" s="837"/>
    </row>
  </sheetData>
  <mergeCells count="120">
    <mergeCell ref="A181:V181"/>
    <mergeCell ref="A119:L119"/>
    <mergeCell ref="A209:V209"/>
    <mergeCell ref="A232:V232"/>
    <mergeCell ref="A118:L118"/>
    <mergeCell ref="A147:L147"/>
    <mergeCell ref="A124:L124"/>
    <mergeCell ref="A153:V153"/>
    <mergeCell ref="A176:V176"/>
    <mergeCell ref="S211:T211"/>
    <mergeCell ref="U155:V155"/>
    <mergeCell ref="C155:D155"/>
    <mergeCell ref="E155:F155"/>
    <mergeCell ref="G155:H155"/>
    <mergeCell ref="A120:L120"/>
    <mergeCell ref="A122:L122"/>
    <mergeCell ref="A125:A127"/>
    <mergeCell ref="B125:B126"/>
    <mergeCell ref="C125:L125"/>
    <mergeCell ref="C126:D126"/>
    <mergeCell ref="E126:F126"/>
    <mergeCell ref="G183:H183"/>
    <mergeCell ref="B154:B155"/>
    <mergeCell ref="C154:V154"/>
    <mergeCell ref="G126:H126"/>
    <mergeCell ref="A205:V205"/>
    <mergeCell ref="A58:L58"/>
    <mergeCell ref="A35:L35"/>
    <mergeCell ref="A65:L65"/>
    <mergeCell ref="A88:L88"/>
    <mergeCell ref="A95:L95"/>
    <mergeCell ref="K211:L211"/>
    <mergeCell ref="M211:N211"/>
    <mergeCell ref="O211:P211"/>
    <mergeCell ref="Q211:R211"/>
    <mergeCell ref="A178:B178"/>
    <mergeCell ref="A179:V179"/>
    <mergeCell ref="I155:J155"/>
    <mergeCell ref="K155:L155"/>
    <mergeCell ref="M155:N155"/>
    <mergeCell ref="O155:P155"/>
    <mergeCell ref="Q155:R155"/>
    <mergeCell ref="S155:T155"/>
    <mergeCell ref="I126:J126"/>
    <mergeCell ref="K126:L126"/>
    <mergeCell ref="A149:L149"/>
    <mergeCell ref="A151:V151"/>
    <mergeCell ref="A154:A156"/>
    <mergeCell ref="A148:L148"/>
    <mergeCell ref="A90:L90"/>
    <mergeCell ref="A233:V233"/>
    <mergeCell ref="U211:V211"/>
    <mergeCell ref="U183:V183"/>
    <mergeCell ref="A207:V207"/>
    <mergeCell ref="A210:A212"/>
    <mergeCell ref="B210:B211"/>
    <mergeCell ref="C210:V210"/>
    <mergeCell ref="C211:D211"/>
    <mergeCell ref="E211:F211"/>
    <mergeCell ref="G211:H211"/>
    <mergeCell ref="I211:J211"/>
    <mergeCell ref="I183:J183"/>
    <mergeCell ref="K183:L183"/>
    <mergeCell ref="M183:N183"/>
    <mergeCell ref="O183:P183"/>
    <mergeCell ref="Q183:R183"/>
    <mergeCell ref="S183:T183"/>
    <mergeCell ref="A182:A184"/>
    <mergeCell ref="B182:B183"/>
    <mergeCell ref="C182:V182"/>
    <mergeCell ref="C183:D183"/>
    <mergeCell ref="E183:F183"/>
    <mergeCell ref="A204:V204"/>
    <mergeCell ref="A177:V177"/>
    <mergeCell ref="A59:L59"/>
    <mergeCell ref="A61:L61"/>
    <mergeCell ref="A63:L63"/>
    <mergeCell ref="A66:A68"/>
    <mergeCell ref="B66:B67"/>
    <mergeCell ref="C66:L66"/>
    <mergeCell ref="C67:D67"/>
    <mergeCell ref="E67:F67"/>
    <mergeCell ref="G67:H67"/>
    <mergeCell ref="I67:J67"/>
    <mergeCell ref="K67:L67"/>
    <mergeCell ref="A60:L60"/>
    <mergeCell ref="A89:L89"/>
    <mergeCell ref="A91:L91"/>
    <mergeCell ref="A93:L93"/>
    <mergeCell ref="A96:A98"/>
    <mergeCell ref="B96:B97"/>
    <mergeCell ref="C96:L96"/>
    <mergeCell ref="C97:D97"/>
    <mergeCell ref="E97:F97"/>
    <mergeCell ref="G97:H97"/>
    <mergeCell ref="I97:J97"/>
    <mergeCell ref="K97:L97"/>
    <mergeCell ref="A28:L28"/>
    <mergeCell ref="A29:L29"/>
    <mergeCell ref="A30:L30"/>
    <mergeCell ref="A31:L31"/>
    <mergeCell ref="A3:L3"/>
    <mergeCell ref="A5:L5"/>
    <mergeCell ref="A6:A8"/>
    <mergeCell ref="B6:B7"/>
    <mergeCell ref="C6:L6"/>
    <mergeCell ref="C7:D7"/>
    <mergeCell ref="E7:F7"/>
    <mergeCell ref="G7:H7"/>
    <mergeCell ref="I7:J7"/>
    <mergeCell ref="K7:L7"/>
    <mergeCell ref="A33:L33"/>
    <mergeCell ref="A36:A38"/>
    <mergeCell ref="B36:B37"/>
    <mergeCell ref="C36:L36"/>
    <mergeCell ref="C37:D37"/>
    <mergeCell ref="E37:F37"/>
    <mergeCell ref="G37:H37"/>
    <mergeCell ref="I37:J37"/>
    <mergeCell ref="K37:L37"/>
  </mergeCells>
  <hyperlinks>
    <hyperlink ref="A1" location="Inhalt!A9" display="Zurück zum Inhalt" xr:uid="{00000000-0004-0000-0400-000000000000}"/>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J116"/>
  <sheetViews>
    <sheetView zoomScale="80" zoomScaleNormal="80" workbookViewId="0"/>
  </sheetViews>
  <sheetFormatPr baseColWidth="10" defaultColWidth="11.08203125" defaultRowHeight="14.5" customHeight="1"/>
  <cols>
    <col min="1" max="1" width="23.5" style="377" customWidth="1"/>
    <col min="2" max="8" width="11.08203125" style="377" customWidth="1"/>
    <col min="9" max="16384" width="11.08203125" style="377"/>
  </cols>
  <sheetData>
    <row r="1" spans="1:10" ht="14.5" customHeight="1">
      <c r="A1" s="736" t="s">
        <v>163</v>
      </c>
      <c r="D1" s="382"/>
      <c r="F1" s="382"/>
      <c r="H1" s="382"/>
    </row>
    <row r="2" spans="1:10" ht="14.5" customHeight="1">
      <c r="A2" s="311"/>
      <c r="D2" s="382"/>
      <c r="F2" s="382"/>
      <c r="H2" s="382"/>
    </row>
    <row r="3" spans="1:10" s="416" customFormat="1" ht="23.5">
      <c r="A3" s="832">
        <v>2023</v>
      </c>
      <c r="B3" s="832"/>
      <c r="C3" s="832"/>
      <c r="D3" s="832"/>
      <c r="E3" s="832"/>
      <c r="F3" s="832"/>
      <c r="G3" s="832"/>
      <c r="H3" s="832"/>
    </row>
    <row r="4" spans="1:10" s="416" customFormat="1">
      <c r="A4" s="403"/>
      <c r="D4" s="428"/>
      <c r="F4" s="428"/>
      <c r="H4" s="428"/>
    </row>
    <row r="5" spans="1:10" s="416" customFormat="1" ht="16.5">
      <c r="A5" s="910" t="s">
        <v>196</v>
      </c>
      <c r="B5" s="910"/>
      <c r="C5" s="910"/>
      <c r="D5" s="910"/>
      <c r="E5" s="910"/>
      <c r="F5" s="910"/>
      <c r="G5" s="910"/>
      <c r="H5" s="910"/>
    </row>
    <row r="6" spans="1:10" s="416" customFormat="1" ht="15" thickBot="1">
      <c r="A6" s="911" t="s">
        <v>47</v>
      </c>
      <c r="B6" s="846" t="s">
        <v>48</v>
      </c>
      <c r="C6" s="848" t="s">
        <v>50</v>
      </c>
      <c r="D6" s="848"/>
      <c r="E6" s="848"/>
      <c r="F6" s="848"/>
      <c r="G6" s="848"/>
      <c r="H6" s="849"/>
    </row>
    <row r="7" spans="1:10" s="416" customFormat="1">
      <c r="A7" s="912"/>
      <c r="B7" s="847"/>
      <c r="C7" s="850" t="s">
        <v>76</v>
      </c>
      <c r="D7" s="850"/>
      <c r="E7" s="850" t="s">
        <v>77</v>
      </c>
      <c r="F7" s="850"/>
      <c r="G7" s="850" t="s">
        <v>78</v>
      </c>
      <c r="H7" s="914"/>
    </row>
    <row r="8" spans="1:10" s="416" customFormat="1" ht="15" thickBot="1">
      <c r="A8" s="913"/>
      <c r="B8" s="915" t="s">
        <v>49</v>
      </c>
      <c r="C8" s="916"/>
      <c r="D8" s="429" t="s">
        <v>53</v>
      </c>
      <c r="E8" s="420" t="s">
        <v>49</v>
      </c>
      <c r="F8" s="429" t="s">
        <v>53</v>
      </c>
      <c r="G8" s="405" t="s">
        <v>49</v>
      </c>
      <c r="H8" s="430" t="s">
        <v>53</v>
      </c>
    </row>
    <row r="9" spans="1:10" s="416" customFormat="1">
      <c r="A9" s="168" t="s">
        <v>27</v>
      </c>
      <c r="B9" s="562">
        <v>107779</v>
      </c>
      <c r="C9" s="55">
        <v>11910</v>
      </c>
      <c r="D9" s="492">
        <v>11.05039015021479</v>
      </c>
      <c r="E9" s="569">
        <v>59595</v>
      </c>
      <c r="F9" s="492">
        <v>55.293702854916084</v>
      </c>
      <c r="G9" s="569">
        <v>36274</v>
      </c>
      <c r="H9" s="52">
        <v>33.655906994869127</v>
      </c>
      <c r="J9" s="431"/>
    </row>
    <row r="10" spans="1:10" s="416" customFormat="1">
      <c r="A10" s="169" t="s">
        <v>28</v>
      </c>
      <c r="B10" s="563">
        <v>109193</v>
      </c>
      <c r="C10" s="559">
        <v>8928</v>
      </c>
      <c r="D10" s="493">
        <v>8.1763483007152473</v>
      </c>
      <c r="E10" s="570">
        <v>45644</v>
      </c>
      <c r="F10" s="493">
        <v>41.801214363558103</v>
      </c>
      <c r="G10" s="570">
        <v>54621</v>
      </c>
      <c r="H10" s="16">
        <v>50.022437335726643</v>
      </c>
      <c r="J10" s="431"/>
    </row>
    <row r="11" spans="1:10" s="416" customFormat="1">
      <c r="A11" s="170" t="s">
        <v>29</v>
      </c>
      <c r="B11" s="564">
        <v>36204</v>
      </c>
      <c r="C11" s="560">
        <v>4576</v>
      </c>
      <c r="D11" s="494">
        <v>12.639487349464149</v>
      </c>
      <c r="E11" s="571">
        <v>10577</v>
      </c>
      <c r="F11" s="494">
        <v>29.215003866976026</v>
      </c>
      <c r="G11" s="571">
        <v>21051</v>
      </c>
      <c r="H11" s="13">
        <v>58.145508783559826</v>
      </c>
      <c r="J11" s="431"/>
    </row>
    <row r="12" spans="1:10" s="416" customFormat="1">
      <c r="A12" s="169" t="s">
        <v>30</v>
      </c>
      <c r="B12" s="563">
        <v>20150</v>
      </c>
      <c r="C12" s="559">
        <v>646</v>
      </c>
      <c r="D12" s="493">
        <v>3.2059553349875931</v>
      </c>
      <c r="E12" s="570">
        <v>6276</v>
      </c>
      <c r="F12" s="493">
        <v>31.146401985111659</v>
      </c>
      <c r="G12" s="570">
        <v>13228</v>
      </c>
      <c r="H12" s="16">
        <v>65.647642679900741</v>
      </c>
      <c r="J12" s="431"/>
    </row>
    <row r="13" spans="1:10" s="416" customFormat="1">
      <c r="A13" s="170" t="s">
        <v>31</v>
      </c>
      <c r="B13" s="564">
        <v>5932</v>
      </c>
      <c r="C13" s="560">
        <v>497</v>
      </c>
      <c r="D13" s="494">
        <v>8.3782872555630483</v>
      </c>
      <c r="E13" s="571">
        <v>1968</v>
      </c>
      <c r="F13" s="494">
        <v>33.175994605529333</v>
      </c>
      <c r="G13" s="571">
        <v>3467</v>
      </c>
      <c r="H13" s="13">
        <v>58.445718138907623</v>
      </c>
      <c r="J13" s="431"/>
    </row>
    <row r="14" spans="1:10" s="416" customFormat="1">
      <c r="A14" s="169" t="s">
        <v>32</v>
      </c>
      <c r="B14" s="563">
        <v>18200</v>
      </c>
      <c r="C14" s="490" t="s">
        <v>54</v>
      </c>
      <c r="D14" s="576" t="s">
        <v>54</v>
      </c>
      <c r="E14" s="17" t="s">
        <v>54</v>
      </c>
      <c r="F14" s="576" t="s">
        <v>54</v>
      </c>
      <c r="G14" s="17">
        <v>11333</v>
      </c>
      <c r="H14" s="16">
        <v>62.269230769230766</v>
      </c>
      <c r="J14" s="431"/>
    </row>
    <row r="15" spans="1:10" s="416" customFormat="1">
      <c r="A15" s="170" t="s">
        <v>33</v>
      </c>
      <c r="B15" s="564">
        <v>58111</v>
      </c>
      <c r="C15" s="560">
        <v>4341</v>
      </c>
      <c r="D15" s="494">
        <v>7.4701863674691529</v>
      </c>
      <c r="E15" s="571">
        <v>23592</v>
      </c>
      <c r="F15" s="494">
        <v>40.5981655796665</v>
      </c>
      <c r="G15" s="571">
        <v>30178</v>
      </c>
      <c r="H15" s="13">
        <v>51.931648052864347</v>
      </c>
      <c r="J15" s="431"/>
    </row>
    <row r="16" spans="1:10" s="416" customFormat="1">
      <c r="A16" s="169" t="s">
        <v>34</v>
      </c>
      <c r="B16" s="563">
        <v>11835</v>
      </c>
      <c r="C16" s="490" t="s">
        <v>54</v>
      </c>
      <c r="D16" s="576" t="s">
        <v>54</v>
      </c>
      <c r="E16" s="17" t="s">
        <v>54</v>
      </c>
      <c r="F16" s="576" t="s">
        <v>54</v>
      </c>
      <c r="G16" s="17" t="s">
        <v>54</v>
      </c>
      <c r="H16" s="53" t="s">
        <v>54</v>
      </c>
      <c r="J16" s="431"/>
    </row>
    <row r="17" spans="1:10" s="416" customFormat="1">
      <c r="A17" s="170" t="s">
        <v>35</v>
      </c>
      <c r="B17" s="564">
        <v>66744</v>
      </c>
      <c r="C17" s="560">
        <v>5015</v>
      </c>
      <c r="D17" s="494">
        <v>7.5137840105477656</v>
      </c>
      <c r="E17" s="571">
        <v>23934</v>
      </c>
      <c r="F17" s="494">
        <v>35.859403092412798</v>
      </c>
      <c r="G17" s="571">
        <v>37795</v>
      </c>
      <c r="H17" s="13">
        <v>56.626812897039436</v>
      </c>
      <c r="J17" s="431"/>
    </row>
    <row r="18" spans="1:10" s="416" customFormat="1">
      <c r="A18" s="169" t="s">
        <v>36</v>
      </c>
      <c r="B18" s="563">
        <v>139220</v>
      </c>
      <c r="C18" s="559">
        <v>4642</v>
      </c>
      <c r="D18" s="493">
        <v>3.3342910501364744</v>
      </c>
      <c r="E18" s="570">
        <v>77852</v>
      </c>
      <c r="F18" s="493">
        <v>55.920126418618011</v>
      </c>
      <c r="G18" s="570">
        <v>56726</v>
      </c>
      <c r="H18" s="16">
        <v>40.74558253124551</v>
      </c>
      <c r="J18" s="431"/>
    </row>
    <row r="19" spans="1:10" s="416" customFormat="1">
      <c r="A19" s="170" t="s">
        <v>37</v>
      </c>
      <c r="B19" s="564">
        <v>36505</v>
      </c>
      <c r="C19" s="560">
        <v>1011</v>
      </c>
      <c r="D19" s="494">
        <v>2.7694836323791261</v>
      </c>
      <c r="E19" s="571">
        <v>16742</v>
      </c>
      <c r="F19" s="494">
        <v>45.86221065607451</v>
      </c>
      <c r="G19" s="571">
        <v>18752</v>
      </c>
      <c r="H19" s="13">
        <v>51.368305711546355</v>
      </c>
      <c r="J19" s="431"/>
    </row>
    <row r="20" spans="1:10" s="416" customFormat="1">
      <c r="A20" s="169" t="s">
        <v>38</v>
      </c>
      <c r="B20" s="563">
        <v>7409</v>
      </c>
      <c r="C20" s="490" t="s">
        <v>54</v>
      </c>
      <c r="D20" s="576" t="s">
        <v>54</v>
      </c>
      <c r="E20" s="17" t="s">
        <v>54</v>
      </c>
      <c r="F20" s="576" t="s">
        <v>54</v>
      </c>
      <c r="G20" s="17">
        <v>4477</v>
      </c>
      <c r="H20" s="16">
        <v>60.426508300715341</v>
      </c>
      <c r="J20" s="431"/>
    </row>
    <row r="21" spans="1:10" s="416" customFormat="1">
      <c r="A21" s="170" t="s">
        <v>39</v>
      </c>
      <c r="B21" s="564">
        <v>30946</v>
      </c>
      <c r="C21" s="560">
        <v>520</v>
      </c>
      <c r="D21" s="494">
        <v>1.6803464098752667</v>
      </c>
      <c r="E21" s="571">
        <v>8514</v>
      </c>
      <c r="F21" s="494">
        <v>27.512441026303886</v>
      </c>
      <c r="G21" s="571">
        <v>21912</v>
      </c>
      <c r="H21" s="13">
        <v>70.807212563820855</v>
      </c>
      <c r="J21" s="431"/>
    </row>
    <row r="22" spans="1:10" s="416" customFormat="1">
      <c r="A22" s="169" t="s">
        <v>40</v>
      </c>
      <c r="B22" s="563">
        <v>16364</v>
      </c>
      <c r="C22" s="559">
        <v>511</v>
      </c>
      <c r="D22" s="493">
        <v>3.1227083842581274</v>
      </c>
      <c r="E22" s="570">
        <v>5952</v>
      </c>
      <c r="F22" s="493">
        <v>36.372525054998775</v>
      </c>
      <c r="G22" s="570">
        <v>9901</v>
      </c>
      <c r="H22" s="16">
        <v>60.504766560743093</v>
      </c>
      <c r="J22" s="431"/>
    </row>
    <row r="23" spans="1:10" s="416" customFormat="1">
      <c r="A23" s="170" t="s">
        <v>41</v>
      </c>
      <c r="B23" s="564">
        <v>23865</v>
      </c>
      <c r="C23" s="560">
        <v>1265</v>
      </c>
      <c r="D23" s="494">
        <v>5.3006494866959981</v>
      </c>
      <c r="E23" s="571">
        <v>9221</v>
      </c>
      <c r="F23" s="494">
        <v>38.63817305677771</v>
      </c>
      <c r="G23" s="571">
        <v>13379</v>
      </c>
      <c r="H23" s="13">
        <v>56.061177456526288</v>
      </c>
      <c r="J23" s="431"/>
    </row>
    <row r="24" spans="1:10" s="416" customFormat="1" ht="15" thickBot="1">
      <c r="A24" s="169" t="s">
        <v>42</v>
      </c>
      <c r="B24" s="565">
        <v>16134</v>
      </c>
      <c r="C24" s="56" t="s">
        <v>54</v>
      </c>
      <c r="D24" s="576" t="s">
        <v>54</v>
      </c>
      <c r="E24" s="572" t="s">
        <v>54</v>
      </c>
      <c r="F24" s="576" t="s">
        <v>54</v>
      </c>
      <c r="G24" s="572" t="s">
        <v>54</v>
      </c>
      <c r="H24" s="53" t="s">
        <v>54</v>
      </c>
      <c r="J24" s="431"/>
    </row>
    <row r="25" spans="1:10" s="416" customFormat="1">
      <c r="A25" s="171" t="s">
        <v>43</v>
      </c>
      <c r="B25" s="566">
        <v>572958</v>
      </c>
      <c r="C25" s="54">
        <v>38568</v>
      </c>
      <c r="D25" s="495">
        <v>6.7313834521902134</v>
      </c>
      <c r="E25" s="573">
        <v>267388</v>
      </c>
      <c r="F25" s="495">
        <v>46.667993116423887</v>
      </c>
      <c r="G25" s="573">
        <v>267002</v>
      </c>
      <c r="H25" s="19">
        <v>46.600623431385898</v>
      </c>
      <c r="J25" s="431"/>
    </row>
    <row r="26" spans="1:10" s="416" customFormat="1">
      <c r="A26" s="172" t="s">
        <v>44</v>
      </c>
      <c r="B26" s="567">
        <v>131633</v>
      </c>
      <c r="C26" s="561">
        <v>7116</v>
      </c>
      <c r="D26" s="496">
        <v>5.4059392401601425</v>
      </c>
      <c r="E26" s="574">
        <v>41505</v>
      </c>
      <c r="F26" s="496">
        <v>31.530847127999817</v>
      </c>
      <c r="G26" s="574">
        <v>83012</v>
      </c>
      <c r="H26" s="21">
        <v>63.063213631840043</v>
      </c>
      <c r="J26" s="431"/>
    </row>
    <row r="27" spans="1:10" s="416" customFormat="1">
      <c r="A27" s="174" t="s">
        <v>45</v>
      </c>
      <c r="B27" s="568">
        <v>704591</v>
      </c>
      <c r="C27" s="175">
        <v>45684</v>
      </c>
      <c r="D27" s="497">
        <v>6.4837615013532677</v>
      </c>
      <c r="E27" s="575">
        <v>308893</v>
      </c>
      <c r="F27" s="497">
        <v>43.840043372680036</v>
      </c>
      <c r="G27" s="575">
        <v>350014</v>
      </c>
      <c r="H27" s="167">
        <v>49.676195125966693</v>
      </c>
      <c r="J27" s="431"/>
    </row>
    <row r="28" spans="1:10" s="416" customFormat="1">
      <c r="A28" s="909" t="s">
        <v>260</v>
      </c>
      <c r="B28" s="909"/>
      <c r="C28" s="909"/>
      <c r="D28" s="909"/>
      <c r="E28" s="909"/>
      <c r="F28" s="909"/>
      <c r="G28" s="909"/>
      <c r="H28" s="909"/>
    </row>
    <row r="29" spans="1:10" s="416" customFormat="1">
      <c r="A29" s="909" t="s">
        <v>287</v>
      </c>
      <c r="B29" s="909"/>
      <c r="C29" s="909"/>
      <c r="D29" s="909"/>
      <c r="E29" s="909"/>
      <c r="F29" s="909"/>
      <c r="G29" s="909"/>
      <c r="H29" s="909"/>
    </row>
    <row r="30" spans="1:10" s="416" customFormat="1" ht="30.75" customHeight="1">
      <c r="A30" s="845" t="s">
        <v>253</v>
      </c>
      <c r="B30" s="845"/>
      <c r="C30" s="845"/>
      <c r="D30" s="845"/>
      <c r="E30" s="845"/>
      <c r="F30" s="845"/>
      <c r="G30" s="845"/>
      <c r="H30" s="845"/>
    </row>
    <row r="32" spans="1:10" ht="24" customHeight="1">
      <c r="A32" s="839">
        <v>2022</v>
      </c>
      <c r="B32" s="839"/>
      <c r="C32" s="839"/>
      <c r="D32" s="839"/>
      <c r="E32" s="839"/>
      <c r="F32" s="839"/>
      <c r="G32" s="839"/>
      <c r="H32" s="839"/>
    </row>
    <row r="33" spans="1:10" ht="14.5" customHeight="1">
      <c r="A33" s="311"/>
      <c r="D33" s="382"/>
      <c r="F33" s="382"/>
      <c r="H33" s="382"/>
    </row>
    <row r="34" spans="1:10" ht="14.5" customHeight="1">
      <c r="A34" s="910" t="s">
        <v>197</v>
      </c>
      <c r="B34" s="910"/>
      <c r="C34" s="910"/>
      <c r="D34" s="910"/>
      <c r="E34" s="910"/>
      <c r="F34" s="910"/>
      <c r="G34" s="910"/>
      <c r="H34" s="910"/>
    </row>
    <row r="35" spans="1:10" ht="14.5" customHeight="1" thickBot="1">
      <c r="A35" s="911" t="s">
        <v>47</v>
      </c>
      <c r="B35" s="846" t="s">
        <v>48</v>
      </c>
      <c r="C35" s="848" t="s">
        <v>50</v>
      </c>
      <c r="D35" s="848"/>
      <c r="E35" s="848"/>
      <c r="F35" s="848"/>
      <c r="G35" s="848"/>
      <c r="H35" s="849"/>
    </row>
    <row r="36" spans="1:10" ht="14.5" customHeight="1">
      <c r="A36" s="912"/>
      <c r="B36" s="847"/>
      <c r="C36" s="850" t="s">
        <v>76</v>
      </c>
      <c r="D36" s="850"/>
      <c r="E36" s="850" t="s">
        <v>77</v>
      </c>
      <c r="F36" s="850"/>
      <c r="G36" s="850" t="s">
        <v>78</v>
      </c>
      <c r="H36" s="914"/>
    </row>
    <row r="37" spans="1:10" ht="14.5" customHeight="1" thickBot="1">
      <c r="A37" s="913"/>
      <c r="B37" s="915" t="s">
        <v>49</v>
      </c>
      <c r="C37" s="916"/>
      <c r="D37" s="429" t="s">
        <v>53</v>
      </c>
      <c r="E37" s="420" t="s">
        <v>49</v>
      </c>
      <c r="F37" s="429" t="s">
        <v>53</v>
      </c>
      <c r="G37" s="405" t="s">
        <v>49</v>
      </c>
      <c r="H37" s="430" t="s">
        <v>53</v>
      </c>
    </row>
    <row r="38" spans="1:10" ht="14.5" customHeight="1">
      <c r="A38" s="168" t="s">
        <v>27</v>
      </c>
      <c r="B38" s="562">
        <v>103129</v>
      </c>
      <c r="C38" s="55">
        <v>11435</v>
      </c>
      <c r="D38" s="492">
        <f>C38/B38*100</f>
        <v>11.088054766360578</v>
      </c>
      <c r="E38" s="569">
        <v>58540</v>
      </c>
      <c r="F38" s="492">
        <f>E38/B38*100</f>
        <v>56.763858856383756</v>
      </c>
      <c r="G38" s="569">
        <v>33154</v>
      </c>
      <c r="H38" s="52">
        <f>G38/B38*100</f>
        <v>32.148086377255666</v>
      </c>
      <c r="J38" s="383"/>
    </row>
    <row r="39" spans="1:10" ht="14.5" customHeight="1">
      <c r="A39" s="169" t="s">
        <v>28</v>
      </c>
      <c r="B39" s="563">
        <v>105010</v>
      </c>
      <c r="C39" s="559">
        <v>8921</v>
      </c>
      <c r="D39" s="493">
        <f t="shared" ref="D39:D55" si="0">C39/B39*100</f>
        <v>8.4953813922483583</v>
      </c>
      <c r="E39" s="570">
        <v>43868</v>
      </c>
      <c r="F39" s="493">
        <f t="shared" ref="F39:F56" si="1">E39/B39*100</f>
        <v>41.775069041043707</v>
      </c>
      <c r="G39" s="570">
        <v>52221</v>
      </c>
      <c r="H39" s="16">
        <f t="shared" ref="H39:H56" si="2">G39/B39*100</f>
        <v>49.729549566707931</v>
      </c>
      <c r="J39" s="383"/>
    </row>
    <row r="40" spans="1:10" ht="14.5" customHeight="1">
      <c r="A40" s="170" t="s">
        <v>29</v>
      </c>
      <c r="B40" s="564">
        <v>35692</v>
      </c>
      <c r="C40" s="560">
        <v>4521</v>
      </c>
      <c r="D40" s="494">
        <f t="shared" si="0"/>
        <v>12.666704023310546</v>
      </c>
      <c r="E40" s="571">
        <v>10239</v>
      </c>
      <c r="F40" s="494">
        <f t="shared" si="1"/>
        <v>28.687100750868545</v>
      </c>
      <c r="G40" s="571">
        <v>20932</v>
      </c>
      <c r="H40" s="13">
        <f t="shared" si="2"/>
        <v>58.646195225820904</v>
      </c>
      <c r="J40" s="383"/>
    </row>
    <row r="41" spans="1:10" ht="14.5" customHeight="1">
      <c r="A41" s="169" t="s">
        <v>30</v>
      </c>
      <c r="B41" s="563">
        <v>19398</v>
      </c>
      <c r="C41" s="559">
        <v>577</v>
      </c>
      <c r="D41" s="493">
        <f t="shared" si="0"/>
        <v>2.9745334570574289</v>
      </c>
      <c r="E41" s="570">
        <v>6103</v>
      </c>
      <c r="F41" s="493">
        <f t="shared" si="1"/>
        <v>31.462006392411588</v>
      </c>
      <c r="G41" s="570">
        <v>12718</v>
      </c>
      <c r="H41" s="16">
        <f t="shared" si="2"/>
        <v>65.563460150530986</v>
      </c>
      <c r="J41" s="383"/>
    </row>
    <row r="42" spans="1:10" ht="14.5" customHeight="1">
      <c r="A42" s="170" t="s">
        <v>31</v>
      </c>
      <c r="B42" s="564">
        <v>5853</v>
      </c>
      <c r="C42" s="560">
        <v>511</v>
      </c>
      <c r="D42" s="494">
        <f t="shared" si="0"/>
        <v>8.7305655219545528</v>
      </c>
      <c r="E42" s="571">
        <v>1991</v>
      </c>
      <c r="F42" s="494">
        <f t="shared" si="1"/>
        <v>34.016743550316079</v>
      </c>
      <c r="G42" s="571">
        <v>3351</v>
      </c>
      <c r="H42" s="13">
        <f t="shared" si="2"/>
        <v>57.252690927729368</v>
      </c>
      <c r="J42" s="383"/>
    </row>
    <row r="43" spans="1:10" ht="14.5" customHeight="1">
      <c r="A43" s="169" t="s">
        <v>32</v>
      </c>
      <c r="B43" s="563">
        <v>18456</v>
      </c>
      <c r="C43" s="490" t="s">
        <v>54</v>
      </c>
      <c r="D43" s="576" t="s">
        <v>54</v>
      </c>
      <c r="E43" s="17" t="s">
        <v>54</v>
      </c>
      <c r="F43" s="576" t="s">
        <v>54</v>
      </c>
      <c r="G43" s="17">
        <v>11417</v>
      </c>
      <c r="H43" s="16">
        <f t="shared" si="2"/>
        <v>61.860641525791074</v>
      </c>
      <c r="J43" s="383"/>
    </row>
    <row r="44" spans="1:10" ht="14.5" customHeight="1">
      <c r="A44" s="170" t="s">
        <v>33</v>
      </c>
      <c r="B44" s="564">
        <v>55939</v>
      </c>
      <c r="C44" s="560">
        <v>4234</v>
      </c>
      <c r="D44" s="494">
        <f t="shared" si="0"/>
        <v>7.5689590446736617</v>
      </c>
      <c r="E44" s="571">
        <v>22299</v>
      </c>
      <c r="F44" s="494">
        <f t="shared" si="1"/>
        <v>39.863065124510626</v>
      </c>
      <c r="G44" s="571">
        <v>29406</v>
      </c>
      <c r="H44" s="13">
        <f t="shared" si="2"/>
        <v>52.567975830815705</v>
      </c>
      <c r="J44" s="383"/>
    </row>
    <row r="45" spans="1:10" ht="14.5" customHeight="1">
      <c r="A45" s="169" t="s">
        <v>34</v>
      </c>
      <c r="B45" s="563">
        <v>11599</v>
      </c>
      <c r="C45" s="490" t="s">
        <v>54</v>
      </c>
      <c r="D45" s="576" t="s">
        <v>54</v>
      </c>
      <c r="E45" s="17" t="s">
        <v>54</v>
      </c>
      <c r="F45" s="576" t="s">
        <v>54</v>
      </c>
      <c r="G45" s="17" t="s">
        <v>54</v>
      </c>
      <c r="H45" s="53" t="s">
        <v>54</v>
      </c>
      <c r="J45" s="383"/>
    </row>
    <row r="46" spans="1:10" ht="14.5" customHeight="1">
      <c r="A46" s="170" t="s">
        <v>35</v>
      </c>
      <c r="B46" s="564">
        <v>64329</v>
      </c>
      <c r="C46" s="560">
        <v>4937</v>
      </c>
      <c r="D46" s="494">
        <f t="shared" si="0"/>
        <v>7.674610206905129</v>
      </c>
      <c r="E46" s="571">
        <v>23111</v>
      </c>
      <c r="F46" s="494">
        <f t="shared" si="1"/>
        <v>35.926254100017104</v>
      </c>
      <c r="G46" s="571">
        <v>36281</v>
      </c>
      <c r="H46" s="13">
        <f t="shared" si="2"/>
        <v>56.399135693077774</v>
      </c>
      <c r="J46" s="383"/>
    </row>
    <row r="47" spans="1:10" ht="14.5" customHeight="1">
      <c r="A47" s="169" t="s">
        <v>36</v>
      </c>
      <c r="B47" s="563">
        <v>135114</v>
      </c>
      <c r="C47" s="559">
        <v>4648</v>
      </c>
      <c r="D47" s="493">
        <f t="shared" si="0"/>
        <v>3.440058025075122</v>
      </c>
      <c r="E47" s="570">
        <v>75649</v>
      </c>
      <c r="F47" s="493">
        <f t="shared" si="1"/>
        <v>55.989016682209105</v>
      </c>
      <c r="G47" s="570">
        <v>54817</v>
      </c>
      <c r="H47" s="16">
        <f t="shared" si="2"/>
        <v>40.570925292715785</v>
      </c>
      <c r="J47" s="383"/>
    </row>
    <row r="48" spans="1:10" ht="14.5" customHeight="1">
      <c r="A48" s="170" t="s">
        <v>37</v>
      </c>
      <c r="B48" s="564">
        <v>35121</v>
      </c>
      <c r="C48" s="560">
        <v>1052</v>
      </c>
      <c r="D48" s="494">
        <f t="shared" si="0"/>
        <v>2.9953589020813758</v>
      </c>
      <c r="E48" s="571">
        <v>15967</v>
      </c>
      <c r="F48" s="494">
        <f t="shared" si="1"/>
        <v>45.462828507160957</v>
      </c>
      <c r="G48" s="571">
        <v>18102</v>
      </c>
      <c r="H48" s="13">
        <f t="shared" si="2"/>
        <v>51.541812590757665</v>
      </c>
      <c r="J48" s="383"/>
    </row>
    <row r="49" spans="1:10" ht="14.5" customHeight="1">
      <c r="A49" s="169" t="s">
        <v>38</v>
      </c>
      <c r="B49" s="563">
        <v>7075</v>
      </c>
      <c r="C49" s="490" t="s">
        <v>54</v>
      </c>
      <c r="D49" s="576" t="s">
        <v>54</v>
      </c>
      <c r="E49" s="17" t="s">
        <v>54</v>
      </c>
      <c r="F49" s="576" t="s">
        <v>54</v>
      </c>
      <c r="G49" s="17">
        <v>4248</v>
      </c>
      <c r="H49" s="16">
        <f t="shared" si="2"/>
        <v>60.042402826855124</v>
      </c>
      <c r="J49" s="383"/>
    </row>
    <row r="50" spans="1:10" ht="14.5" customHeight="1">
      <c r="A50" s="170" t="s">
        <v>39</v>
      </c>
      <c r="B50" s="564">
        <v>30886</v>
      </c>
      <c r="C50" s="560">
        <v>530</v>
      </c>
      <c r="D50" s="494">
        <f t="shared" si="0"/>
        <v>1.7159878261995727</v>
      </c>
      <c r="E50" s="571">
        <v>8511</v>
      </c>
      <c r="F50" s="494">
        <f t="shared" si="1"/>
        <v>27.556174318461441</v>
      </c>
      <c r="G50" s="571">
        <v>21845</v>
      </c>
      <c r="H50" s="13">
        <f t="shared" si="2"/>
        <v>70.72783785533899</v>
      </c>
      <c r="J50" s="383"/>
    </row>
    <row r="51" spans="1:10" ht="14.5" customHeight="1">
      <c r="A51" s="169" t="s">
        <v>40</v>
      </c>
      <c r="B51" s="563">
        <v>16279</v>
      </c>
      <c r="C51" s="559">
        <v>496</v>
      </c>
      <c r="D51" s="493">
        <f t="shared" si="0"/>
        <v>3.0468702008722892</v>
      </c>
      <c r="E51" s="570">
        <v>6078</v>
      </c>
      <c r="F51" s="493">
        <f t="shared" si="1"/>
        <v>37.336445727624543</v>
      </c>
      <c r="G51" s="570">
        <v>9705</v>
      </c>
      <c r="H51" s="16">
        <f t="shared" si="2"/>
        <v>59.616684071503165</v>
      </c>
      <c r="J51" s="383"/>
    </row>
    <row r="52" spans="1:10" ht="14.5" customHeight="1">
      <c r="A52" s="170" t="s">
        <v>41</v>
      </c>
      <c r="B52" s="564">
        <v>23230</v>
      </c>
      <c r="C52" s="560">
        <v>1241</v>
      </c>
      <c r="D52" s="494">
        <f t="shared" si="0"/>
        <v>5.3422298751614292</v>
      </c>
      <c r="E52" s="571">
        <v>9111</v>
      </c>
      <c r="F52" s="494">
        <f t="shared" si="1"/>
        <v>39.220835126990963</v>
      </c>
      <c r="G52" s="571">
        <v>12878</v>
      </c>
      <c r="H52" s="13">
        <f t="shared" si="2"/>
        <v>55.436934997847608</v>
      </c>
      <c r="J52" s="383"/>
    </row>
    <row r="53" spans="1:10" ht="14.5" customHeight="1" thickBot="1">
      <c r="A53" s="169" t="s">
        <v>42</v>
      </c>
      <c r="B53" s="565">
        <v>16001</v>
      </c>
      <c r="C53" s="56" t="s">
        <v>54</v>
      </c>
      <c r="D53" s="576" t="s">
        <v>54</v>
      </c>
      <c r="E53" s="572" t="s">
        <v>54</v>
      </c>
      <c r="F53" s="576" t="s">
        <v>54</v>
      </c>
      <c r="G53" s="572" t="s">
        <v>54</v>
      </c>
      <c r="H53" s="53" t="s">
        <v>54</v>
      </c>
      <c r="J53" s="383"/>
    </row>
    <row r="54" spans="1:10" ht="14.5" customHeight="1">
      <c r="A54" s="171" t="s">
        <v>43</v>
      </c>
      <c r="B54" s="566">
        <v>553256</v>
      </c>
      <c r="C54" s="54">
        <v>37864</v>
      </c>
      <c r="D54" s="495">
        <f t="shared" si="0"/>
        <v>6.8438480558728685</v>
      </c>
      <c r="E54" s="573">
        <v>259517</v>
      </c>
      <c r="F54" s="495">
        <f t="shared" si="1"/>
        <v>46.907218358228384</v>
      </c>
      <c r="G54" s="573">
        <v>255875</v>
      </c>
      <c r="H54" s="19">
        <f t="shared" si="2"/>
        <v>46.248933585898747</v>
      </c>
      <c r="J54" s="383"/>
    </row>
    <row r="55" spans="1:10" ht="14.5" customHeight="1">
      <c r="A55" s="172" t="s">
        <v>44</v>
      </c>
      <c r="B55" s="567">
        <v>129855</v>
      </c>
      <c r="C55" s="561">
        <v>6929</v>
      </c>
      <c r="D55" s="496">
        <f t="shared" si="0"/>
        <v>5.3359516383658701</v>
      </c>
      <c r="E55" s="574">
        <v>41100</v>
      </c>
      <c r="F55" s="496">
        <f t="shared" si="1"/>
        <v>31.650687305071042</v>
      </c>
      <c r="G55" s="574">
        <v>81826</v>
      </c>
      <c r="H55" s="21">
        <f t="shared" si="2"/>
        <v>63.013361056563092</v>
      </c>
      <c r="J55" s="383"/>
    </row>
    <row r="56" spans="1:10" ht="14.5" customHeight="1">
      <c r="A56" s="174" t="s">
        <v>45</v>
      </c>
      <c r="B56" s="568">
        <v>683111</v>
      </c>
      <c r="C56" s="175">
        <v>44793</v>
      </c>
      <c r="D56" s="497">
        <f>C56/B56*100</f>
        <v>6.5572066618748632</v>
      </c>
      <c r="E56" s="575">
        <v>300617</v>
      </c>
      <c r="F56" s="497">
        <f t="shared" si="1"/>
        <v>44.007050098739441</v>
      </c>
      <c r="G56" s="575">
        <v>337701</v>
      </c>
      <c r="H56" s="167">
        <f t="shared" si="2"/>
        <v>49.435743239385694</v>
      </c>
      <c r="J56" s="383"/>
    </row>
    <row r="57" spans="1:10" ht="14.5" customHeight="1">
      <c r="A57" s="917" t="s">
        <v>260</v>
      </c>
      <c r="B57" s="917"/>
      <c r="C57" s="917"/>
      <c r="D57" s="917"/>
      <c r="E57" s="917"/>
      <c r="F57" s="917"/>
      <c r="G57" s="917"/>
      <c r="H57" s="917"/>
    </row>
    <row r="58" spans="1:10" ht="14.5" customHeight="1">
      <c r="A58" s="845" t="s">
        <v>287</v>
      </c>
      <c r="B58" s="845"/>
      <c r="C58" s="845"/>
      <c r="D58" s="845"/>
      <c r="E58" s="845"/>
      <c r="F58" s="845"/>
      <c r="G58" s="845"/>
      <c r="H58" s="845"/>
    </row>
    <row r="59" spans="1:10" ht="22.5" customHeight="1">
      <c r="A59" s="845" t="s">
        <v>254</v>
      </c>
      <c r="B59" s="845"/>
      <c r="C59" s="845"/>
      <c r="D59" s="845"/>
      <c r="E59" s="845"/>
      <c r="F59" s="845"/>
      <c r="G59" s="845"/>
      <c r="H59" s="845"/>
    </row>
    <row r="61" spans="1:10" ht="24" customHeight="1">
      <c r="A61" s="839">
        <v>2021</v>
      </c>
      <c r="B61" s="839"/>
      <c r="C61" s="839"/>
      <c r="D61" s="839"/>
      <c r="E61" s="839"/>
      <c r="F61" s="839"/>
      <c r="G61" s="839"/>
      <c r="H61" s="839"/>
    </row>
    <row r="62" spans="1:10" ht="14.5" customHeight="1">
      <c r="A62" s="105"/>
      <c r="D62" s="382"/>
      <c r="F62" s="382"/>
      <c r="H62" s="382"/>
    </row>
    <row r="63" spans="1:10" ht="14.5" customHeight="1">
      <c r="A63" s="910" t="s">
        <v>198</v>
      </c>
      <c r="B63" s="910"/>
      <c r="C63" s="910"/>
      <c r="D63" s="910"/>
      <c r="E63" s="910"/>
      <c r="F63" s="910"/>
      <c r="G63" s="910"/>
      <c r="H63" s="910"/>
    </row>
    <row r="64" spans="1:10" ht="14.5" customHeight="1" thickBot="1">
      <c r="A64" s="911" t="s">
        <v>47</v>
      </c>
      <c r="B64" s="846" t="s">
        <v>48</v>
      </c>
      <c r="C64" s="848" t="s">
        <v>50</v>
      </c>
      <c r="D64" s="848"/>
      <c r="E64" s="848"/>
      <c r="F64" s="848"/>
      <c r="G64" s="848"/>
      <c r="H64" s="849"/>
    </row>
    <row r="65" spans="1:8" ht="14.5" customHeight="1">
      <c r="A65" s="912"/>
      <c r="B65" s="847"/>
      <c r="C65" s="850" t="s">
        <v>76</v>
      </c>
      <c r="D65" s="850"/>
      <c r="E65" s="850" t="s">
        <v>77</v>
      </c>
      <c r="F65" s="850"/>
      <c r="G65" s="850" t="s">
        <v>78</v>
      </c>
      <c r="H65" s="914"/>
    </row>
    <row r="66" spans="1:8" ht="14.5" customHeight="1" thickBot="1">
      <c r="A66" s="913"/>
      <c r="B66" s="915" t="s">
        <v>49</v>
      </c>
      <c r="C66" s="916"/>
      <c r="D66" s="429" t="s">
        <v>53</v>
      </c>
      <c r="E66" s="420" t="s">
        <v>49</v>
      </c>
      <c r="F66" s="429" t="s">
        <v>53</v>
      </c>
      <c r="G66" s="405" t="s">
        <v>49</v>
      </c>
      <c r="H66" s="430" t="s">
        <v>53</v>
      </c>
    </row>
    <row r="67" spans="1:8" ht="14.5" customHeight="1">
      <c r="A67" s="168" t="s">
        <v>27</v>
      </c>
      <c r="B67" s="562">
        <v>99803</v>
      </c>
      <c r="C67" s="55">
        <v>11232</v>
      </c>
      <c r="D67" s="577">
        <v>11.2541707163111</v>
      </c>
      <c r="E67" s="578">
        <v>56986</v>
      </c>
      <c r="F67" s="492">
        <v>57.098484013506614</v>
      </c>
      <c r="G67" s="55">
        <v>31585</v>
      </c>
      <c r="H67" s="52">
        <v>31.64734527018226</v>
      </c>
    </row>
    <row r="68" spans="1:8" ht="14.5" customHeight="1">
      <c r="A68" s="169" t="s">
        <v>28</v>
      </c>
      <c r="B68" s="563">
        <v>100886</v>
      </c>
      <c r="C68" s="559">
        <v>8659</v>
      </c>
      <c r="D68" s="493">
        <v>8.5829550185357739</v>
      </c>
      <c r="E68" s="176">
        <v>42709</v>
      </c>
      <c r="F68" s="493">
        <v>42.333921455900722</v>
      </c>
      <c r="G68" s="176">
        <v>49518</v>
      </c>
      <c r="H68" s="16">
        <v>49.083123525563508</v>
      </c>
    </row>
    <row r="69" spans="1:8" ht="14.5" customHeight="1">
      <c r="A69" s="170" t="s">
        <v>29</v>
      </c>
      <c r="B69" s="564">
        <v>35076</v>
      </c>
      <c r="C69" s="560">
        <v>4207</v>
      </c>
      <c r="D69" s="494">
        <v>11.993955981297754</v>
      </c>
      <c r="E69" s="177">
        <v>10362</v>
      </c>
      <c r="F69" s="494">
        <v>29.541566883339037</v>
      </c>
      <c r="G69" s="177">
        <v>20507</v>
      </c>
      <c r="H69" s="13">
        <v>58.464477135363211</v>
      </c>
    </row>
    <row r="70" spans="1:8" ht="14.5" customHeight="1">
      <c r="A70" s="169" t="s">
        <v>30</v>
      </c>
      <c r="B70" s="563">
        <v>19178</v>
      </c>
      <c r="C70" s="559">
        <v>548</v>
      </c>
      <c r="D70" s="493">
        <v>2.8574408176035</v>
      </c>
      <c r="E70" s="176">
        <v>5889</v>
      </c>
      <c r="F70" s="493">
        <v>30.707060173115025</v>
      </c>
      <c r="G70" s="176">
        <v>12741</v>
      </c>
      <c r="H70" s="16">
        <v>66.435499009281472</v>
      </c>
    </row>
    <row r="71" spans="1:8" ht="14.5" customHeight="1">
      <c r="A71" s="170" t="s">
        <v>31</v>
      </c>
      <c r="B71" s="564">
        <v>5843</v>
      </c>
      <c r="C71" s="560">
        <v>572</v>
      </c>
      <c r="D71" s="494">
        <v>9.7894916994694512</v>
      </c>
      <c r="E71" s="177">
        <v>2110</v>
      </c>
      <c r="F71" s="494">
        <v>36.111586513777169</v>
      </c>
      <c r="G71" s="177">
        <v>3161</v>
      </c>
      <c r="H71" s="13">
        <v>54.098921786753387</v>
      </c>
    </row>
    <row r="72" spans="1:8" ht="14.5" customHeight="1">
      <c r="A72" s="169" t="s">
        <v>32</v>
      </c>
      <c r="B72" s="563">
        <v>17982</v>
      </c>
      <c r="C72" s="490" t="s">
        <v>54</v>
      </c>
      <c r="D72" s="493" t="s">
        <v>54</v>
      </c>
      <c r="E72" s="178" t="s">
        <v>54</v>
      </c>
      <c r="F72" s="493" t="s">
        <v>54</v>
      </c>
      <c r="G72" s="178" t="s">
        <v>54</v>
      </c>
      <c r="H72" s="16" t="s">
        <v>54</v>
      </c>
    </row>
    <row r="73" spans="1:8" ht="14.5" customHeight="1">
      <c r="A73" s="170" t="s">
        <v>33</v>
      </c>
      <c r="B73" s="564">
        <v>53738</v>
      </c>
      <c r="C73" s="560">
        <v>4241</v>
      </c>
      <c r="D73" s="494">
        <v>7.8919944917935165</v>
      </c>
      <c r="E73" s="177">
        <v>21434</v>
      </c>
      <c r="F73" s="494">
        <v>39.886114109196477</v>
      </c>
      <c r="G73" s="177">
        <v>28063</v>
      </c>
      <c r="H73" s="13">
        <v>52.221891399010012</v>
      </c>
    </row>
    <row r="74" spans="1:8" ht="14.5" customHeight="1">
      <c r="A74" s="169" t="s">
        <v>34</v>
      </c>
      <c r="B74" s="563">
        <v>11288</v>
      </c>
      <c r="C74" s="490" t="s">
        <v>54</v>
      </c>
      <c r="D74" s="493" t="s">
        <v>54</v>
      </c>
      <c r="E74" s="178" t="s">
        <v>54</v>
      </c>
      <c r="F74" s="493" t="s">
        <v>54</v>
      </c>
      <c r="G74" s="178" t="s">
        <v>54</v>
      </c>
      <c r="H74" s="16" t="s">
        <v>54</v>
      </c>
    </row>
    <row r="75" spans="1:8" ht="14.5" customHeight="1">
      <c r="A75" s="170" t="s">
        <v>35</v>
      </c>
      <c r="B75" s="564">
        <v>61661</v>
      </c>
      <c r="C75" s="560">
        <v>5057</v>
      </c>
      <c r="D75" s="494">
        <v>8.2012941729780575</v>
      </c>
      <c r="E75" s="177">
        <v>22521</v>
      </c>
      <c r="F75" s="494">
        <v>36.523896790515884</v>
      </c>
      <c r="G75" s="177">
        <v>34083</v>
      </c>
      <c r="H75" s="13">
        <v>55.274809036506056</v>
      </c>
    </row>
    <row r="76" spans="1:8" ht="14.5" customHeight="1">
      <c r="A76" s="169" t="s">
        <v>36</v>
      </c>
      <c r="B76" s="563">
        <v>130477</v>
      </c>
      <c r="C76" s="559">
        <v>4833</v>
      </c>
      <c r="D76" s="493">
        <v>3.7041011059420432</v>
      </c>
      <c r="E76" s="176">
        <v>72604</v>
      </c>
      <c r="F76" s="493">
        <v>55.645056216804491</v>
      </c>
      <c r="G76" s="176">
        <v>53040</v>
      </c>
      <c r="H76" s="16">
        <v>40.650842677253465</v>
      </c>
    </row>
    <row r="77" spans="1:8" ht="14.5" customHeight="1">
      <c r="A77" s="170" t="s">
        <v>37</v>
      </c>
      <c r="B77" s="564">
        <v>33813</v>
      </c>
      <c r="C77" s="560">
        <v>1082</v>
      </c>
      <c r="D77" s="494">
        <v>3.1999526809215388</v>
      </c>
      <c r="E77" s="177">
        <v>15740</v>
      </c>
      <c r="F77" s="494">
        <v>46.550143435956585</v>
      </c>
      <c r="G77" s="177">
        <v>16991</v>
      </c>
      <c r="H77" s="13">
        <v>50.249903883121874</v>
      </c>
    </row>
    <row r="78" spans="1:8" ht="14.5" customHeight="1">
      <c r="A78" s="169" t="s">
        <v>38</v>
      </c>
      <c r="B78" s="563">
        <v>6927</v>
      </c>
      <c r="C78" s="490" t="s">
        <v>54</v>
      </c>
      <c r="D78" s="493" t="s">
        <v>54</v>
      </c>
      <c r="E78" s="178" t="s">
        <v>54</v>
      </c>
      <c r="F78" s="493" t="s">
        <v>54</v>
      </c>
      <c r="G78" s="178" t="s">
        <v>54</v>
      </c>
      <c r="H78" s="16" t="s">
        <v>54</v>
      </c>
    </row>
    <row r="79" spans="1:8" ht="14.5" customHeight="1">
      <c r="A79" s="170" t="s">
        <v>39</v>
      </c>
      <c r="B79" s="564">
        <v>30774</v>
      </c>
      <c r="C79" s="560">
        <v>498</v>
      </c>
      <c r="D79" s="494">
        <v>1.6182491713784362</v>
      </c>
      <c r="E79" s="177">
        <v>8396</v>
      </c>
      <c r="F79" s="494">
        <v>27.282771170468578</v>
      </c>
      <c r="G79" s="177">
        <v>21880</v>
      </c>
      <c r="H79" s="13">
        <v>71.098979658152984</v>
      </c>
    </row>
    <row r="80" spans="1:8" ht="14.5" customHeight="1">
      <c r="A80" s="169" t="s">
        <v>40</v>
      </c>
      <c r="B80" s="563">
        <v>16136</v>
      </c>
      <c r="C80" s="559">
        <v>473</v>
      </c>
      <c r="D80" s="493">
        <v>2.9313336638572141</v>
      </c>
      <c r="E80" s="176">
        <v>5933</v>
      </c>
      <c r="F80" s="493">
        <v>36.768715914724837</v>
      </c>
      <c r="G80" s="176">
        <v>9730</v>
      </c>
      <c r="H80" s="16">
        <v>60.299950421417947</v>
      </c>
    </row>
    <row r="81" spans="1:8" ht="14.5" customHeight="1">
      <c r="A81" s="170" t="s">
        <v>41</v>
      </c>
      <c r="B81" s="564">
        <v>22071</v>
      </c>
      <c r="C81" s="560">
        <v>1198</v>
      </c>
      <c r="D81" s="494">
        <v>5.4279371120474833</v>
      </c>
      <c r="E81" s="177">
        <v>8827</v>
      </c>
      <c r="F81" s="494">
        <v>39.993656834760543</v>
      </c>
      <c r="G81" s="177">
        <v>12046</v>
      </c>
      <c r="H81" s="13">
        <v>54.578406053191976</v>
      </c>
    </row>
    <row r="82" spans="1:8" ht="14.5" customHeight="1" thickBot="1">
      <c r="A82" s="169" t="s">
        <v>42</v>
      </c>
      <c r="B82" s="565">
        <v>15895</v>
      </c>
      <c r="C82" s="56" t="s">
        <v>54</v>
      </c>
      <c r="D82" s="493" t="s">
        <v>54</v>
      </c>
      <c r="E82" s="56" t="s">
        <v>54</v>
      </c>
      <c r="F82" s="493" t="s">
        <v>54</v>
      </c>
      <c r="G82" s="56" t="s">
        <v>54</v>
      </c>
      <c r="H82" s="16" t="s">
        <v>54</v>
      </c>
    </row>
    <row r="83" spans="1:8" ht="14.5" customHeight="1">
      <c r="A83" s="171" t="s">
        <v>43</v>
      </c>
      <c r="B83" s="566">
        <v>533201</v>
      </c>
      <c r="C83" s="54">
        <v>37774</v>
      </c>
      <c r="D83" s="495">
        <v>7.0843828124853472</v>
      </c>
      <c r="E83" s="54">
        <v>251633</v>
      </c>
      <c r="F83" s="495">
        <v>47.192897237627086</v>
      </c>
      <c r="G83" s="54">
        <v>243794</v>
      </c>
      <c r="H83" s="19">
        <v>45.722719949887562</v>
      </c>
    </row>
    <row r="84" spans="1:8" ht="14.5" customHeight="1">
      <c r="A84" s="172" t="s">
        <v>44</v>
      </c>
      <c r="B84" s="567">
        <v>128347</v>
      </c>
      <c r="C84" s="561">
        <v>6474</v>
      </c>
      <c r="D84" s="496">
        <v>5.0441381567157784</v>
      </c>
      <c r="E84" s="173">
        <v>40449</v>
      </c>
      <c r="F84" s="496">
        <v>31.515345119091215</v>
      </c>
      <c r="G84" s="173">
        <v>81424</v>
      </c>
      <c r="H84" s="21">
        <v>63.44051672419301</v>
      </c>
    </row>
    <row r="85" spans="1:8" ht="14.5" customHeight="1">
      <c r="A85" s="174" t="s">
        <v>45</v>
      </c>
      <c r="B85" s="568">
        <v>661548</v>
      </c>
      <c r="C85" s="175">
        <v>44248</v>
      </c>
      <c r="D85" s="497">
        <v>6.6885547231644571</v>
      </c>
      <c r="E85" s="175">
        <v>292082</v>
      </c>
      <c r="F85" s="497">
        <v>44.151293632510416</v>
      </c>
      <c r="G85" s="175">
        <v>325218</v>
      </c>
      <c r="H85" s="167">
        <v>49.160151644325126</v>
      </c>
    </row>
    <row r="86" spans="1:8" ht="14.5" customHeight="1">
      <c r="A86" s="917" t="s">
        <v>335</v>
      </c>
      <c r="B86" s="917"/>
      <c r="C86" s="917"/>
      <c r="D86" s="917"/>
      <c r="E86" s="917"/>
      <c r="F86" s="917"/>
      <c r="G86" s="917"/>
      <c r="H86" s="917"/>
    </row>
    <row r="87" spans="1:8" ht="14.5" customHeight="1">
      <c r="A87" s="845" t="s">
        <v>287</v>
      </c>
      <c r="B87" s="845"/>
      <c r="C87" s="845"/>
      <c r="D87" s="845"/>
      <c r="E87" s="845"/>
      <c r="F87" s="845"/>
      <c r="G87" s="845"/>
      <c r="H87" s="845"/>
    </row>
    <row r="88" spans="1:8" ht="22.5" customHeight="1">
      <c r="A88" s="845" t="s">
        <v>255</v>
      </c>
      <c r="B88" s="845"/>
      <c r="C88" s="845"/>
      <c r="D88" s="845"/>
      <c r="E88" s="845"/>
      <c r="F88" s="845"/>
      <c r="G88" s="845"/>
      <c r="H88" s="845"/>
    </row>
    <row r="90" spans="1:8" ht="24" customHeight="1">
      <c r="A90" s="839">
        <v>2020</v>
      </c>
      <c r="B90" s="839"/>
      <c r="C90" s="839"/>
      <c r="D90" s="839"/>
      <c r="E90" s="839"/>
      <c r="F90" s="839"/>
      <c r="G90" s="839"/>
      <c r="H90" s="839"/>
    </row>
    <row r="91" spans="1:8" ht="14.5" customHeight="1">
      <c r="A91" s="105"/>
      <c r="D91" s="382"/>
      <c r="F91" s="382"/>
      <c r="H91" s="382"/>
    </row>
    <row r="92" spans="1:8" ht="14.5" customHeight="1">
      <c r="A92" s="910" t="s">
        <v>199</v>
      </c>
      <c r="B92" s="910"/>
      <c r="C92" s="910"/>
      <c r="D92" s="910"/>
      <c r="E92" s="910"/>
      <c r="F92" s="910"/>
      <c r="G92" s="910"/>
      <c r="H92" s="910"/>
    </row>
    <row r="93" spans="1:8" ht="14.5" customHeight="1" thickBot="1">
      <c r="A93" s="911" t="s">
        <v>47</v>
      </c>
      <c r="B93" s="846" t="s">
        <v>48</v>
      </c>
      <c r="C93" s="848" t="s">
        <v>50</v>
      </c>
      <c r="D93" s="848"/>
      <c r="E93" s="848"/>
      <c r="F93" s="848"/>
      <c r="G93" s="848"/>
      <c r="H93" s="849"/>
    </row>
    <row r="94" spans="1:8" ht="14.5" customHeight="1">
      <c r="A94" s="912"/>
      <c r="B94" s="847"/>
      <c r="C94" s="850" t="s">
        <v>76</v>
      </c>
      <c r="D94" s="850"/>
      <c r="E94" s="850" t="s">
        <v>77</v>
      </c>
      <c r="F94" s="850"/>
      <c r="G94" s="850" t="s">
        <v>78</v>
      </c>
      <c r="H94" s="914"/>
    </row>
    <row r="95" spans="1:8" ht="14.5" customHeight="1" thickBot="1">
      <c r="A95" s="913"/>
      <c r="B95" s="915" t="s">
        <v>49</v>
      </c>
      <c r="C95" s="916"/>
      <c r="D95" s="429" t="s">
        <v>53</v>
      </c>
      <c r="E95" s="420" t="s">
        <v>49</v>
      </c>
      <c r="F95" s="429" t="s">
        <v>53</v>
      </c>
      <c r="G95" s="405" t="s">
        <v>49</v>
      </c>
      <c r="H95" s="430" t="s">
        <v>53</v>
      </c>
    </row>
    <row r="96" spans="1:8" ht="14.5" customHeight="1">
      <c r="A96" s="168" t="s">
        <v>27</v>
      </c>
      <c r="B96" s="562">
        <v>96434</v>
      </c>
      <c r="C96" s="55">
        <v>10440</v>
      </c>
      <c r="D96" s="492">
        <v>10.8</v>
      </c>
      <c r="E96" s="55">
        <v>54858</v>
      </c>
      <c r="F96" s="492">
        <v>56.899999999999991</v>
      </c>
      <c r="G96" s="55">
        <v>31136</v>
      </c>
      <c r="H96" s="52">
        <v>32.300000000000004</v>
      </c>
    </row>
    <row r="97" spans="1:8" ht="14.5" customHeight="1">
      <c r="A97" s="169" t="s">
        <v>28</v>
      </c>
      <c r="B97" s="563">
        <v>97317</v>
      </c>
      <c r="C97" s="559">
        <v>8392</v>
      </c>
      <c r="D97" s="493">
        <v>8.6</v>
      </c>
      <c r="E97" s="176">
        <v>40977</v>
      </c>
      <c r="F97" s="493">
        <v>42.1</v>
      </c>
      <c r="G97" s="176">
        <v>47948</v>
      </c>
      <c r="H97" s="16">
        <v>49.3</v>
      </c>
    </row>
    <row r="98" spans="1:8" ht="14.5" customHeight="1">
      <c r="A98" s="170" t="s">
        <v>29</v>
      </c>
      <c r="B98" s="564">
        <v>34098</v>
      </c>
      <c r="C98" s="560">
        <v>3879</v>
      </c>
      <c r="D98" s="494">
        <v>11.4</v>
      </c>
      <c r="E98" s="177">
        <v>10060</v>
      </c>
      <c r="F98" s="494">
        <v>29.5</v>
      </c>
      <c r="G98" s="177">
        <v>20159</v>
      </c>
      <c r="H98" s="13">
        <v>59.099999999999994</v>
      </c>
    </row>
    <row r="99" spans="1:8" ht="14.5" customHeight="1">
      <c r="A99" s="169" t="s">
        <v>30</v>
      </c>
      <c r="B99" s="563">
        <v>18500</v>
      </c>
      <c r="C99" s="559">
        <v>529</v>
      </c>
      <c r="D99" s="493">
        <v>2.9000000000000004</v>
      </c>
      <c r="E99" s="176">
        <v>5589</v>
      </c>
      <c r="F99" s="493">
        <v>30.2</v>
      </c>
      <c r="G99" s="176">
        <v>12382</v>
      </c>
      <c r="H99" s="16">
        <v>66.900000000000006</v>
      </c>
    </row>
    <row r="100" spans="1:8" ht="14.5" customHeight="1">
      <c r="A100" s="170" t="s">
        <v>31</v>
      </c>
      <c r="B100" s="564">
        <v>5714</v>
      </c>
      <c r="C100" s="560">
        <v>544</v>
      </c>
      <c r="D100" s="494">
        <v>9.5</v>
      </c>
      <c r="E100" s="177">
        <v>2014</v>
      </c>
      <c r="F100" s="494">
        <v>35.199999999999996</v>
      </c>
      <c r="G100" s="177">
        <v>3156</v>
      </c>
      <c r="H100" s="13">
        <v>55.2</v>
      </c>
    </row>
    <row r="101" spans="1:8" ht="14.5" customHeight="1">
      <c r="A101" s="169" t="s">
        <v>32</v>
      </c>
      <c r="B101" s="563">
        <v>17629</v>
      </c>
      <c r="C101" s="559">
        <v>666</v>
      </c>
      <c r="D101" s="493">
        <v>3.8</v>
      </c>
      <c r="E101" s="176">
        <v>5720</v>
      </c>
      <c r="F101" s="493">
        <v>32.4</v>
      </c>
      <c r="G101" s="176">
        <v>11243</v>
      </c>
      <c r="H101" s="16">
        <v>63.800000000000004</v>
      </c>
    </row>
    <row r="102" spans="1:8" ht="14.5" customHeight="1">
      <c r="A102" s="170" t="s">
        <v>33</v>
      </c>
      <c r="B102" s="564">
        <v>51302</v>
      </c>
      <c r="C102" s="560">
        <v>3838</v>
      </c>
      <c r="D102" s="494">
        <v>7.5</v>
      </c>
      <c r="E102" s="177">
        <v>20221</v>
      </c>
      <c r="F102" s="494">
        <v>39.4</v>
      </c>
      <c r="G102" s="177">
        <v>27243</v>
      </c>
      <c r="H102" s="13">
        <v>53.1</v>
      </c>
    </row>
    <row r="103" spans="1:8" ht="14.5" customHeight="1">
      <c r="A103" s="169" t="s">
        <v>34</v>
      </c>
      <c r="B103" s="563">
        <v>11206</v>
      </c>
      <c r="C103" s="559">
        <v>335</v>
      </c>
      <c r="D103" s="493">
        <v>3</v>
      </c>
      <c r="E103" s="176">
        <v>3246</v>
      </c>
      <c r="F103" s="493">
        <v>28.999999999999996</v>
      </c>
      <c r="G103" s="176">
        <v>7625</v>
      </c>
      <c r="H103" s="16">
        <v>68</v>
      </c>
    </row>
    <row r="104" spans="1:8" ht="14.5" customHeight="1">
      <c r="A104" s="170" t="s">
        <v>35</v>
      </c>
      <c r="B104" s="564">
        <v>58547</v>
      </c>
      <c r="C104" s="560">
        <v>4790</v>
      </c>
      <c r="D104" s="494">
        <v>8.2000000000000011</v>
      </c>
      <c r="E104" s="177">
        <v>20966</v>
      </c>
      <c r="F104" s="494">
        <v>35.799999999999997</v>
      </c>
      <c r="G104" s="177">
        <v>32791</v>
      </c>
      <c r="H104" s="13">
        <v>56.000000000000007</v>
      </c>
    </row>
    <row r="105" spans="1:8" ht="14.5" customHeight="1">
      <c r="A105" s="169" t="s">
        <v>36</v>
      </c>
      <c r="B105" s="563">
        <v>124265</v>
      </c>
      <c r="C105" s="559">
        <v>4779</v>
      </c>
      <c r="D105" s="493">
        <v>3.8</v>
      </c>
      <c r="E105" s="176">
        <v>68980</v>
      </c>
      <c r="F105" s="493">
        <v>55.500000000000007</v>
      </c>
      <c r="G105" s="176">
        <v>50506</v>
      </c>
      <c r="H105" s="16">
        <v>40.6</v>
      </c>
    </row>
    <row r="106" spans="1:8" ht="14.5" customHeight="1">
      <c r="A106" s="170" t="s">
        <v>37</v>
      </c>
      <c r="B106" s="564">
        <v>32960</v>
      </c>
      <c r="C106" s="560">
        <v>1050</v>
      </c>
      <c r="D106" s="494">
        <v>3.2</v>
      </c>
      <c r="E106" s="177">
        <v>15165</v>
      </c>
      <c r="F106" s="494">
        <v>46</v>
      </c>
      <c r="G106" s="177">
        <v>16745</v>
      </c>
      <c r="H106" s="13">
        <v>50.8</v>
      </c>
    </row>
    <row r="107" spans="1:8" ht="14.5" customHeight="1">
      <c r="A107" s="169" t="s">
        <v>38</v>
      </c>
      <c r="B107" s="563">
        <v>6708</v>
      </c>
      <c r="C107" s="559">
        <v>164</v>
      </c>
      <c r="D107" s="493">
        <v>2.4</v>
      </c>
      <c r="E107" s="176">
        <v>2744</v>
      </c>
      <c r="F107" s="493">
        <v>40.9</v>
      </c>
      <c r="G107" s="176">
        <v>3800</v>
      </c>
      <c r="H107" s="16">
        <v>56.599999999999994</v>
      </c>
    </row>
    <row r="108" spans="1:8" ht="14.5" customHeight="1">
      <c r="A108" s="170" t="s">
        <v>39</v>
      </c>
      <c r="B108" s="564">
        <v>30191</v>
      </c>
      <c r="C108" s="560">
        <v>495</v>
      </c>
      <c r="D108" s="494">
        <v>1.6</v>
      </c>
      <c r="E108" s="177">
        <v>7997</v>
      </c>
      <c r="F108" s="494">
        <v>26.5</v>
      </c>
      <c r="G108" s="177">
        <v>21699</v>
      </c>
      <c r="H108" s="13">
        <v>71.899999999999991</v>
      </c>
    </row>
    <row r="109" spans="1:8" ht="14.5" customHeight="1">
      <c r="A109" s="169" t="s">
        <v>40</v>
      </c>
      <c r="B109" s="563">
        <v>16111</v>
      </c>
      <c r="C109" s="559">
        <v>463</v>
      </c>
      <c r="D109" s="493">
        <v>2.9000000000000004</v>
      </c>
      <c r="E109" s="176">
        <v>5795</v>
      </c>
      <c r="F109" s="493">
        <v>36</v>
      </c>
      <c r="G109" s="176">
        <v>9853</v>
      </c>
      <c r="H109" s="16">
        <v>61.199999999999996</v>
      </c>
    </row>
    <row r="110" spans="1:8" ht="14.5" customHeight="1">
      <c r="A110" s="170" t="s">
        <v>41</v>
      </c>
      <c r="B110" s="564">
        <v>21039</v>
      </c>
      <c r="C110" s="560">
        <v>1204</v>
      </c>
      <c r="D110" s="494">
        <v>5.7</v>
      </c>
      <c r="E110" s="177">
        <v>8406</v>
      </c>
      <c r="F110" s="494">
        <v>40</v>
      </c>
      <c r="G110" s="177">
        <v>11429</v>
      </c>
      <c r="H110" s="13">
        <v>54.300000000000004</v>
      </c>
    </row>
    <row r="111" spans="1:8" ht="14.5" customHeight="1" thickBot="1">
      <c r="A111" s="169" t="s">
        <v>42</v>
      </c>
      <c r="B111" s="565">
        <v>15609</v>
      </c>
      <c r="C111" s="57">
        <v>366</v>
      </c>
      <c r="D111" s="493">
        <v>2.2999999999999998</v>
      </c>
      <c r="E111" s="57">
        <v>6251</v>
      </c>
      <c r="F111" s="493">
        <v>40</v>
      </c>
      <c r="G111" s="57">
        <v>8992</v>
      </c>
      <c r="H111" s="16">
        <v>57.599999999999994</v>
      </c>
    </row>
    <row r="112" spans="1:8" ht="14.5" customHeight="1">
      <c r="A112" s="171" t="s">
        <v>43</v>
      </c>
      <c r="B112" s="566">
        <v>511915</v>
      </c>
      <c r="C112" s="54">
        <v>35867</v>
      </c>
      <c r="D112" s="495">
        <v>7.0000000000000009</v>
      </c>
      <c r="E112" s="54">
        <v>240051</v>
      </c>
      <c r="F112" s="495">
        <v>46.9</v>
      </c>
      <c r="G112" s="54">
        <v>235997</v>
      </c>
      <c r="H112" s="19">
        <v>46.1</v>
      </c>
    </row>
    <row r="113" spans="1:8" ht="14.5" customHeight="1">
      <c r="A113" s="172" t="s">
        <v>44</v>
      </c>
      <c r="B113" s="567">
        <v>125715</v>
      </c>
      <c r="C113" s="561">
        <v>6067</v>
      </c>
      <c r="D113" s="496">
        <v>4.8</v>
      </c>
      <c r="E113" s="173">
        <v>38938</v>
      </c>
      <c r="F113" s="496">
        <v>31</v>
      </c>
      <c r="G113" s="173">
        <v>80710</v>
      </c>
      <c r="H113" s="21">
        <v>64.2</v>
      </c>
    </row>
    <row r="114" spans="1:8" ht="14.5" customHeight="1">
      <c r="A114" s="174" t="s">
        <v>45</v>
      </c>
      <c r="B114" s="568">
        <v>637630</v>
      </c>
      <c r="C114" s="175">
        <v>41934</v>
      </c>
      <c r="D114" s="497">
        <v>6.6000000000000005</v>
      </c>
      <c r="E114" s="175">
        <v>278989</v>
      </c>
      <c r="F114" s="497">
        <v>43.8</v>
      </c>
      <c r="G114" s="175">
        <v>316707</v>
      </c>
      <c r="H114" s="167">
        <v>49.7</v>
      </c>
    </row>
    <row r="115" spans="1:8" ht="14.5" customHeight="1">
      <c r="A115" s="917" t="s">
        <v>335</v>
      </c>
      <c r="B115" s="917"/>
      <c r="C115" s="917"/>
      <c r="D115" s="917"/>
      <c r="E115" s="917"/>
      <c r="F115" s="917"/>
      <c r="G115" s="917"/>
      <c r="H115" s="917"/>
    </row>
    <row r="116" spans="1:8" ht="22.5" customHeight="1">
      <c r="A116" s="845" t="s">
        <v>256</v>
      </c>
      <c r="B116" s="845"/>
      <c r="C116" s="845"/>
      <c r="D116" s="845"/>
      <c r="E116" s="845"/>
      <c r="F116" s="845"/>
      <c r="G116" s="845"/>
      <c r="H116" s="845"/>
    </row>
  </sheetData>
  <mergeCells count="47">
    <mergeCell ref="A57:H57"/>
    <mergeCell ref="A86:H86"/>
    <mergeCell ref="A115:H115"/>
    <mergeCell ref="A58:H58"/>
    <mergeCell ref="A87:H87"/>
    <mergeCell ref="A59:H59"/>
    <mergeCell ref="A61:H61"/>
    <mergeCell ref="A63:H63"/>
    <mergeCell ref="A64:A66"/>
    <mergeCell ref="B64:B65"/>
    <mergeCell ref="C64:H64"/>
    <mergeCell ref="C65:D65"/>
    <mergeCell ref="E65:F65"/>
    <mergeCell ref="G65:H65"/>
    <mergeCell ref="B66:C66"/>
    <mergeCell ref="A116:H116"/>
    <mergeCell ref="A88:H88"/>
    <mergeCell ref="A90:H90"/>
    <mergeCell ref="A92:H92"/>
    <mergeCell ref="A93:A95"/>
    <mergeCell ref="B93:B94"/>
    <mergeCell ref="C93:H93"/>
    <mergeCell ref="C94:D94"/>
    <mergeCell ref="E94:F94"/>
    <mergeCell ref="G94:H94"/>
    <mergeCell ref="B95:C95"/>
    <mergeCell ref="A32:H32"/>
    <mergeCell ref="A34:H34"/>
    <mergeCell ref="A35:A37"/>
    <mergeCell ref="B35:B36"/>
    <mergeCell ref="C35:H35"/>
    <mergeCell ref="C36:D36"/>
    <mergeCell ref="E36:F36"/>
    <mergeCell ref="G36:H36"/>
    <mergeCell ref="B37:C37"/>
    <mergeCell ref="A28:H28"/>
    <mergeCell ref="A29:H29"/>
    <mergeCell ref="A30:H30"/>
    <mergeCell ref="A3:H3"/>
    <mergeCell ref="A5:H5"/>
    <mergeCell ref="A6:A8"/>
    <mergeCell ref="B6:B7"/>
    <mergeCell ref="C6:H6"/>
    <mergeCell ref="C7:D7"/>
    <mergeCell ref="E7:F7"/>
    <mergeCell ref="G7:H7"/>
    <mergeCell ref="B8:C8"/>
  </mergeCells>
  <hyperlinks>
    <hyperlink ref="A1" location="Inhalt!A9" display="Zurück zum Inhalt" xr:uid="{00000000-0004-0000-0500-000000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U163"/>
  <sheetViews>
    <sheetView zoomScale="80" zoomScaleNormal="80" workbookViewId="0"/>
  </sheetViews>
  <sheetFormatPr baseColWidth="10" defaultColWidth="11.08203125" defaultRowHeight="14.5" customHeight="1"/>
  <cols>
    <col min="1" max="1" width="23.5" style="377" customWidth="1"/>
    <col min="2" max="6" width="11.08203125" style="377" customWidth="1"/>
    <col min="7" max="16384" width="11.08203125" style="377"/>
  </cols>
  <sheetData>
    <row r="1" spans="1:6" ht="14.5" customHeight="1">
      <c r="A1" s="736" t="s">
        <v>163</v>
      </c>
      <c r="B1" s="343"/>
      <c r="C1" s="343"/>
      <c r="D1" s="343"/>
      <c r="E1" s="345"/>
      <c r="F1" s="343"/>
    </row>
    <row r="2" spans="1:6" ht="14.5" customHeight="1">
      <c r="A2" s="311"/>
      <c r="B2" s="343"/>
      <c r="C2" s="343"/>
      <c r="D2" s="343"/>
      <c r="E2" s="345"/>
      <c r="F2" s="343"/>
    </row>
    <row r="3" spans="1:6" s="416" customFormat="1" ht="23.5">
      <c r="A3" s="832">
        <v>2023</v>
      </c>
      <c r="B3" s="832"/>
      <c r="C3" s="832"/>
      <c r="D3" s="832"/>
      <c r="E3" s="832"/>
      <c r="F3" s="832"/>
    </row>
    <row r="4" spans="1:6" s="416" customFormat="1">
      <c r="A4" s="403"/>
      <c r="B4" s="399"/>
      <c r="C4" s="399"/>
      <c r="D4" s="399"/>
      <c r="E4" s="404"/>
      <c r="F4" s="399"/>
    </row>
    <row r="5" spans="1:6" s="416" customFormat="1">
      <c r="A5" s="919" t="s">
        <v>200</v>
      </c>
      <c r="B5" s="919"/>
      <c r="C5" s="919"/>
      <c r="D5" s="919"/>
      <c r="E5" s="919"/>
      <c r="F5" s="919"/>
    </row>
    <row r="6" spans="1:6" s="416" customFormat="1" ht="16.5">
      <c r="A6" s="920" t="s">
        <v>47</v>
      </c>
      <c r="B6" s="923" t="s">
        <v>164</v>
      </c>
      <c r="C6" s="924"/>
      <c r="D6" s="924"/>
      <c r="E6" s="924"/>
      <c r="F6" s="925"/>
    </row>
    <row r="7" spans="1:6" s="416" customFormat="1" ht="15" thickBot="1">
      <c r="A7" s="921"/>
      <c r="B7" s="846" t="s">
        <v>48</v>
      </c>
      <c r="C7" s="848" t="s">
        <v>50</v>
      </c>
      <c r="D7" s="848"/>
      <c r="E7" s="848"/>
      <c r="F7" s="849"/>
    </row>
    <row r="8" spans="1:6" s="416" customFormat="1" ht="15" thickBot="1">
      <c r="A8" s="921"/>
      <c r="B8" s="926"/>
      <c r="C8" s="927" t="s">
        <v>46</v>
      </c>
      <c r="D8" s="927"/>
      <c r="E8" s="928" t="s">
        <v>79</v>
      </c>
      <c r="F8" s="929"/>
    </row>
    <row r="9" spans="1:6" s="416" customFormat="1" ht="15" thickBot="1">
      <c r="A9" s="921"/>
      <c r="B9" s="926"/>
      <c r="C9" s="926"/>
      <c r="D9" s="926"/>
      <c r="E9" s="928"/>
      <c r="F9" s="929"/>
    </row>
    <row r="10" spans="1:6" s="416" customFormat="1">
      <c r="A10" s="921"/>
      <c r="B10" s="847"/>
      <c r="C10" s="847"/>
      <c r="D10" s="847"/>
      <c r="E10" s="905"/>
      <c r="F10" s="930"/>
    </row>
    <row r="11" spans="1:6" s="416" customFormat="1" ht="15" thickBot="1">
      <c r="A11" s="922"/>
      <c r="B11" s="915" t="s">
        <v>49</v>
      </c>
      <c r="C11" s="916"/>
      <c r="D11" s="421" t="s">
        <v>53</v>
      </c>
      <c r="E11" s="407" t="s">
        <v>49</v>
      </c>
      <c r="F11" s="432" t="s">
        <v>53</v>
      </c>
    </row>
    <row r="12" spans="1:6" s="416" customFormat="1">
      <c r="A12" s="163" t="s">
        <v>27</v>
      </c>
      <c r="B12" s="6">
        <v>107779</v>
      </c>
      <c r="C12" s="62">
        <v>47986</v>
      </c>
      <c r="D12" s="492">
        <v>44.522587888178592</v>
      </c>
      <c r="E12" s="62">
        <v>59793</v>
      </c>
      <c r="F12" s="52">
        <v>55.477412111821408</v>
      </c>
    </row>
    <row r="13" spans="1:6" s="416" customFormat="1">
      <c r="A13" s="164" t="s">
        <v>28</v>
      </c>
      <c r="B13" s="7">
        <v>109193</v>
      </c>
      <c r="C13" s="17">
        <v>32650</v>
      </c>
      <c r="D13" s="493">
        <v>29.901184141840591</v>
      </c>
      <c r="E13" s="17">
        <v>76543</v>
      </c>
      <c r="F13" s="16">
        <v>70.098815858159398</v>
      </c>
    </row>
    <row r="14" spans="1:6" s="416" customFormat="1">
      <c r="A14" s="165" t="s">
        <v>29</v>
      </c>
      <c r="B14" s="8">
        <v>36204</v>
      </c>
      <c r="C14" s="14">
        <v>7139</v>
      </c>
      <c r="D14" s="494">
        <v>19.718815600486135</v>
      </c>
      <c r="E14" s="14">
        <v>29065</v>
      </c>
      <c r="F14" s="13">
        <v>80.281184399513862</v>
      </c>
    </row>
    <row r="15" spans="1:6" s="416" customFormat="1">
      <c r="A15" s="164" t="s">
        <v>30</v>
      </c>
      <c r="B15" s="7">
        <v>20150</v>
      </c>
      <c r="C15" s="17">
        <v>10232</v>
      </c>
      <c r="D15" s="493">
        <v>50.779156327543426</v>
      </c>
      <c r="E15" s="17">
        <v>9918</v>
      </c>
      <c r="F15" s="16">
        <v>49.220843672456574</v>
      </c>
    </row>
    <row r="16" spans="1:6" s="416" customFormat="1">
      <c r="A16" s="165" t="s">
        <v>31</v>
      </c>
      <c r="B16" s="8">
        <v>5932</v>
      </c>
      <c r="C16" s="14">
        <v>1951</v>
      </c>
      <c r="D16" s="494">
        <v>32.8894133513149</v>
      </c>
      <c r="E16" s="14">
        <v>3981</v>
      </c>
      <c r="F16" s="13">
        <v>67.1105866486851</v>
      </c>
    </row>
    <row r="17" spans="1:6" s="416" customFormat="1">
      <c r="A17" s="164" t="s">
        <v>32</v>
      </c>
      <c r="B17" s="7">
        <v>18200</v>
      </c>
      <c r="C17" s="17" t="s">
        <v>54</v>
      </c>
      <c r="D17" s="493" t="s">
        <v>54</v>
      </c>
      <c r="E17" s="17" t="s">
        <v>54</v>
      </c>
      <c r="F17" s="16" t="s">
        <v>54</v>
      </c>
    </row>
    <row r="18" spans="1:6" s="416" customFormat="1">
      <c r="A18" s="165" t="s">
        <v>33</v>
      </c>
      <c r="B18" s="8">
        <v>58111</v>
      </c>
      <c r="C18" s="14">
        <v>25701</v>
      </c>
      <c r="D18" s="494">
        <v>44.227426821083789</v>
      </c>
      <c r="E18" s="14">
        <v>32410</v>
      </c>
      <c r="F18" s="13">
        <v>55.772573178916204</v>
      </c>
    </row>
    <row r="19" spans="1:6" s="416" customFormat="1">
      <c r="A19" s="164" t="s">
        <v>34</v>
      </c>
      <c r="B19" s="7">
        <v>11835</v>
      </c>
      <c r="C19" s="17">
        <v>1392</v>
      </c>
      <c r="D19" s="493">
        <v>11.761723700887199</v>
      </c>
      <c r="E19" s="17">
        <v>10443</v>
      </c>
      <c r="F19" s="16">
        <v>88.238276299112812</v>
      </c>
    </row>
    <row r="20" spans="1:6" s="416" customFormat="1">
      <c r="A20" s="165" t="s">
        <v>35</v>
      </c>
      <c r="B20" s="8">
        <v>66744</v>
      </c>
      <c r="C20" s="14">
        <v>21179</v>
      </c>
      <c r="D20" s="494">
        <v>31.731691238163727</v>
      </c>
      <c r="E20" s="14">
        <v>45565</v>
      </c>
      <c r="F20" s="13">
        <v>68.268308761836266</v>
      </c>
    </row>
    <row r="21" spans="1:6" s="416" customFormat="1">
      <c r="A21" s="164" t="s">
        <v>36</v>
      </c>
      <c r="B21" s="7">
        <v>139220</v>
      </c>
      <c r="C21" s="17">
        <v>36892</v>
      </c>
      <c r="D21" s="493">
        <v>26.499066226116934</v>
      </c>
      <c r="E21" s="17">
        <v>102328</v>
      </c>
      <c r="F21" s="16">
        <v>73.500933773883062</v>
      </c>
    </row>
    <row r="22" spans="1:6" s="416" customFormat="1">
      <c r="A22" s="165" t="s">
        <v>37</v>
      </c>
      <c r="B22" s="8">
        <v>36505</v>
      </c>
      <c r="C22" s="14">
        <v>18622</v>
      </c>
      <c r="D22" s="494">
        <v>51.012190110943713</v>
      </c>
      <c r="E22" s="14">
        <v>17883</v>
      </c>
      <c r="F22" s="13">
        <v>48.987809889056294</v>
      </c>
    </row>
    <row r="23" spans="1:6" s="416" customFormat="1">
      <c r="A23" s="164" t="s">
        <v>38</v>
      </c>
      <c r="B23" s="7">
        <v>7409</v>
      </c>
      <c r="C23" s="17" t="s">
        <v>54</v>
      </c>
      <c r="D23" s="493" t="s">
        <v>54</v>
      </c>
      <c r="E23" s="17" t="s">
        <v>54</v>
      </c>
      <c r="F23" s="16" t="s">
        <v>54</v>
      </c>
    </row>
    <row r="24" spans="1:6" s="416" customFormat="1">
      <c r="A24" s="165" t="s">
        <v>39</v>
      </c>
      <c r="B24" s="8">
        <v>30946</v>
      </c>
      <c r="C24" s="14">
        <v>11468</v>
      </c>
      <c r="D24" s="494">
        <v>37.058101208556842</v>
      </c>
      <c r="E24" s="14">
        <v>19478</v>
      </c>
      <c r="F24" s="13">
        <v>62.941898791443165</v>
      </c>
    </row>
    <row r="25" spans="1:6" s="416" customFormat="1">
      <c r="A25" s="164" t="s">
        <v>40</v>
      </c>
      <c r="B25" s="7">
        <v>16364</v>
      </c>
      <c r="C25" s="17">
        <v>8428</v>
      </c>
      <c r="D25" s="493">
        <v>51.503299926668298</v>
      </c>
      <c r="E25" s="17">
        <v>7936</v>
      </c>
      <c r="F25" s="16">
        <v>48.496700073331702</v>
      </c>
    </row>
    <row r="26" spans="1:6" s="416" customFormat="1">
      <c r="A26" s="165" t="s">
        <v>41</v>
      </c>
      <c r="B26" s="8">
        <v>23865</v>
      </c>
      <c r="C26" s="14">
        <v>5955</v>
      </c>
      <c r="D26" s="494">
        <v>24.952859836580767</v>
      </c>
      <c r="E26" s="14">
        <v>17910</v>
      </c>
      <c r="F26" s="13">
        <v>75.047140163419229</v>
      </c>
    </row>
    <row r="27" spans="1:6" s="416" customFormat="1" ht="15" thickBot="1">
      <c r="A27" s="166" t="s">
        <v>42</v>
      </c>
      <c r="B27" s="7">
        <v>16134</v>
      </c>
      <c r="C27" s="17">
        <v>5683</v>
      </c>
      <c r="D27" s="493">
        <v>35.223751084665921</v>
      </c>
      <c r="E27" s="17">
        <v>10451</v>
      </c>
      <c r="F27" s="16">
        <v>64.776248915334079</v>
      </c>
    </row>
    <row r="28" spans="1:6" s="416" customFormat="1">
      <c r="A28" s="128" t="s">
        <v>43</v>
      </c>
      <c r="B28" s="10">
        <v>572958</v>
      </c>
      <c r="C28" s="63">
        <v>193551</v>
      </c>
      <c r="D28" s="495">
        <v>33.781010126396701</v>
      </c>
      <c r="E28" s="63">
        <v>379407</v>
      </c>
      <c r="F28" s="19">
        <v>66.218989873603292</v>
      </c>
    </row>
    <row r="29" spans="1:6" s="416" customFormat="1">
      <c r="A29" s="128" t="s">
        <v>44</v>
      </c>
      <c r="B29" s="11">
        <v>131633</v>
      </c>
      <c r="C29" s="22">
        <v>44342</v>
      </c>
      <c r="D29" s="496">
        <v>33.68608175761397</v>
      </c>
      <c r="E29" s="22">
        <v>87291</v>
      </c>
      <c r="F29" s="21">
        <v>66.313918242386023</v>
      </c>
    </row>
    <row r="30" spans="1:6" s="416" customFormat="1">
      <c r="A30" s="129" t="s">
        <v>45</v>
      </c>
      <c r="B30" s="118">
        <v>704591</v>
      </c>
      <c r="C30" s="579">
        <v>237893</v>
      </c>
      <c r="D30" s="497">
        <v>33.763275432130129</v>
      </c>
      <c r="E30" s="179">
        <v>466698</v>
      </c>
      <c r="F30" s="167">
        <v>66.236724567869871</v>
      </c>
    </row>
    <row r="31" spans="1:6" s="416" customFormat="1">
      <c r="A31" s="917" t="s">
        <v>260</v>
      </c>
      <c r="B31" s="917"/>
      <c r="C31" s="917"/>
      <c r="D31" s="917"/>
      <c r="E31" s="917"/>
      <c r="F31" s="917"/>
    </row>
    <row r="32" spans="1:6" s="416" customFormat="1" ht="25.5" customHeight="1">
      <c r="A32" s="918" t="s">
        <v>127</v>
      </c>
      <c r="B32" s="918"/>
      <c r="C32" s="918"/>
      <c r="D32" s="918"/>
      <c r="E32" s="918"/>
      <c r="F32" s="918"/>
    </row>
    <row r="33" spans="1:21" s="416" customFormat="1" ht="15" customHeight="1">
      <c r="A33" s="837" t="s">
        <v>287</v>
      </c>
      <c r="B33" s="837"/>
      <c r="C33" s="837"/>
      <c r="D33" s="837"/>
      <c r="E33" s="837"/>
      <c r="F33" s="837"/>
    </row>
    <row r="34" spans="1:21" s="416" customFormat="1" ht="42" customHeight="1">
      <c r="A34" s="845" t="s">
        <v>253</v>
      </c>
      <c r="B34" s="845"/>
      <c r="C34" s="845"/>
      <c r="D34" s="845"/>
      <c r="E34" s="845"/>
      <c r="F34" s="845"/>
    </row>
    <row r="36" spans="1:21" ht="24" customHeight="1">
      <c r="A36" s="839">
        <v>2022</v>
      </c>
      <c r="B36" s="839"/>
      <c r="C36" s="839"/>
      <c r="D36" s="839"/>
      <c r="E36" s="839"/>
      <c r="F36" s="839"/>
      <c r="G36" s="383"/>
      <c r="H36" s="383"/>
      <c r="I36" s="383"/>
      <c r="J36" s="383"/>
      <c r="K36" s="383"/>
      <c r="L36" s="383"/>
      <c r="M36" s="383"/>
      <c r="N36" s="383"/>
      <c r="O36" s="383"/>
      <c r="P36" s="383"/>
      <c r="Q36" s="383"/>
      <c r="R36" s="383"/>
    </row>
    <row r="37" spans="1:21" ht="14.5" customHeight="1">
      <c r="A37" s="105"/>
      <c r="B37" s="343"/>
      <c r="C37" s="343"/>
      <c r="D37" s="343"/>
      <c r="E37" s="345"/>
      <c r="F37" s="343"/>
    </row>
    <row r="38" spans="1:21" ht="14.5" customHeight="1">
      <c r="A38" s="919" t="s">
        <v>201</v>
      </c>
      <c r="B38" s="919"/>
      <c r="C38" s="919"/>
      <c r="D38" s="919"/>
      <c r="E38" s="919"/>
      <c r="F38" s="919"/>
      <c r="G38" s="383"/>
      <c r="H38" s="383"/>
      <c r="I38" s="383"/>
      <c r="J38" s="383"/>
      <c r="K38" s="383"/>
      <c r="L38" s="383"/>
      <c r="M38" s="383"/>
      <c r="N38" s="383"/>
      <c r="O38" s="383"/>
      <c r="P38" s="383"/>
      <c r="Q38" s="383"/>
      <c r="R38" s="383"/>
    </row>
    <row r="39" spans="1:21" ht="14.5" customHeight="1">
      <c r="A39" s="920" t="s">
        <v>47</v>
      </c>
      <c r="B39" s="923" t="s">
        <v>164</v>
      </c>
      <c r="C39" s="924"/>
      <c r="D39" s="924"/>
      <c r="E39" s="924"/>
      <c r="F39" s="925"/>
      <c r="G39" s="383"/>
      <c r="H39" s="383"/>
      <c r="I39" s="383"/>
      <c r="J39" s="383"/>
      <c r="K39" s="383"/>
      <c r="L39" s="383"/>
      <c r="M39" s="383"/>
      <c r="N39" s="383"/>
      <c r="O39" s="383"/>
      <c r="P39" s="383"/>
      <c r="Q39" s="383"/>
      <c r="R39" s="383"/>
      <c r="U39" s="162"/>
    </row>
    <row r="40" spans="1:21" ht="14.5" customHeight="1" thickBot="1">
      <c r="A40" s="921"/>
      <c r="B40" s="846" t="s">
        <v>48</v>
      </c>
      <c r="C40" s="848" t="s">
        <v>50</v>
      </c>
      <c r="D40" s="848"/>
      <c r="E40" s="848"/>
      <c r="F40" s="849"/>
      <c r="G40" s="383"/>
      <c r="H40" s="383"/>
      <c r="I40" s="383"/>
      <c r="J40" s="383"/>
      <c r="K40" s="383"/>
      <c r="L40" s="383"/>
      <c r="M40" s="383"/>
      <c r="N40" s="383"/>
      <c r="O40" s="383"/>
      <c r="P40" s="383"/>
      <c r="Q40" s="383"/>
      <c r="R40" s="383"/>
      <c r="U40" s="162"/>
    </row>
    <row r="41" spans="1:21" ht="14.5" customHeight="1" thickBot="1">
      <c r="A41" s="921"/>
      <c r="B41" s="926"/>
      <c r="C41" s="927" t="s">
        <v>46</v>
      </c>
      <c r="D41" s="927"/>
      <c r="E41" s="928" t="s">
        <v>79</v>
      </c>
      <c r="F41" s="929"/>
      <c r="G41" s="383"/>
      <c r="H41" s="383"/>
      <c r="I41" s="383"/>
      <c r="J41" s="383"/>
      <c r="K41" s="383"/>
      <c r="L41" s="383"/>
      <c r="M41" s="383"/>
      <c r="N41" s="383"/>
      <c r="O41" s="383"/>
      <c r="P41" s="383"/>
      <c r="Q41" s="383"/>
      <c r="R41" s="383"/>
      <c r="U41" s="162"/>
    </row>
    <row r="42" spans="1:21" ht="14.5" customHeight="1" thickBot="1">
      <c r="A42" s="921"/>
      <c r="B42" s="926"/>
      <c r="C42" s="926"/>
      <c r="D42" s="926"/>
      <c r="E42" s="928"/>
      <c r="F42" s="929"/>
      <c r="G42" s="383"/>
      <c r="H42" s="383"/>
      <c r="I42" s="383"/>
      <c r="J42" s="383"/>
      <c r="K42" s="383"/>
      <c r="L42" s="383"/>
      <c r="M42" s="383"/>
      <c r="N42" s="383"/>
      <c r="O42" s="383"/>
      <c r="P42" s="383"/>
      <c r="Q42" s="383"/>
      <c r="R42" s="383"/>
    </row>
    <row r="43" spans="1:21" ht="14.5" customHeight="1">
      <c r="A43" s="921"/>
      <c r="B43" s="847"/>
      <c r="C43" s="847"/>
      <c r="D43" s="847"/>
      <c r="E43" s="905"/>
      <c r="F43" s="930"/>
      <c r="G43" s="383"/>
      <c r="H43" s="383"/>
      <c r="I43" s="383"/>
      <c r="J43" s="383"/>
      <c r="K43" s="383"/>
      <c r="L43" s="383"/>
      <c r="M43" s="383"/>
      <c r="N43" s="383"/>
      <c r="O43" s="383"/>
      <c r="P43" s="383"/>
      <c r="Q43" s="383"/>
      <c r="R43" s="383"/>
      <c r="S43" s="383"/>
    </row>
    <row r="44" spans="1:21" ht="14.5" customHeight="1" thickBot="1">
      <c r="A44" s="922"/>
      <c r="B44" s="915" t="s">
        <v>49</v>
      </c>
      <c r="C44" s="916"/>
      <c r="D44" s="421" t="s">
        <v>53</v>
      </c>
      <c r="E44" s="407" t="s">
        <v>49</v>
      </c>
      <c r="F44" s="432" t="s">
        <v>53</v>
      </c>
      <c r="G44" s="383"/>
      <c r="H44" s="383"/>
      <c r="I44" s="383"/>
      <c r="J44" s="383"/>
      <c r="K44" s="383"/>
      <c r="L44" s="383"/>
      <c r="M44" s="383"/>
      <c r="N44" s="383"/>
      <c r="O44" s="383"/>
      <c r="P44" s="383"/>
      <c r="Q44" s="383"/>
      <c r="R44" s="383"/>
      <c r="S44" s="383"/>
    </row>
    <row r="45" spans="1:21" ht="14.5" customHeight="1">
      <c r="A45" s="163" t="s">
        <v>27</v>
      </c>
      <c r="B45" s="6">
        <v>103129</v>
      </c>
      <c r="C45" s="62">
        <v>45498</v>
      </c>
      <c r="D45" s="492">
        <v>44.117561500644825</v>
      </c>
      <c r="E45" s="62">
        <v>57631</v>
      </c>
      <c r="F45" s="52">
        <v>55.882438499355167</v>
      </c>
      <c r="G45" s="383"/>
      <c r="H45" s="383"/>
      <c r="I45" s="383"/>
      <c r="J45" s="383"/>
      <c r="K45" s="383"/>
      <c r="L45" s="383"/>
      <c r="M45" s="383"/>
      <c r="N45" s="383"/>
      <c r="O45" s="383"/>
      <c r="P45" s="383"/>
      <c r="Q45" s="383"/>
      <c r="R45" s="383"/>
      <c r="S45" s="383"/>
    </row>
    <row r="46" spans="1:21" ht="14.5" customHeight="1">
      <c r="A46" s="164" t="s">
        <v>28</v>
      </c>
      <c r="B46" s="7">
        <v>105010</v>
      </c>
      <c r="C46" s="17">
        <v>31146</v>
      </c>
      <c r="D46" s="493">
        <v>29.660032377868774</v>
      </c>
      <c r="E46" s="17">
        <v>73864</v>
      </c>
      <c r="F46" s="16">
        <v>70.339967622131226</v>
      </c>
      <c r="G46" s="383"/>
      <c r="H46" s="383"/>
      <c r="I46" s="383"/>
      <c r="J46" s="383"/>
      <c r="K46" s="383"/>
      <c r="L46" s="383"/>
      <c r="M46" s="383"/>
      <c r="N46" s="383"/>
      <c r="O46" s="383"/>
      <c r="P46" s="383"/>
      <c r="Q46" s="383"/>
      <c r="R46" s="383"/>
      <c r="S46" s="383"/>
    </row>
    <row r="47" spans="1:21" ht="14.5" customHeight="1">
      <c r="A47" s="165" t="s">
        <v>29</v>
      </c>
      <c r="B47" s="8">
        <v>35692</v>
      </c>
      <c r="C47" s="14">
        <v>7077</v>
      </c>
      <c r="D47" s="494">
        <v>19.82797265493668</v>
      </c>
      <c r="E47" s="14">
        <v>28615</v>
      </c>
      <c r="F47" s="13">
        <v>80.172027345063313</v>
      </c>
      <c r="G47" s="383"/>
      <c r="H47" s="383"/>
      <c r="I47" s="383"/>
      <c r="J47" s="383"/>
      <c r="K47" s="383"/>
      <c r="L47" s="383"/>
      <c r="M47" s="383"/>
      <c r="N47" s="383"/>
      <c r="O47" s="383"/>
      <c r="P47" s="383"/>
      <c r="Q47" s="383"/>
      <c r="R47" s="383"/>
      <c r="S47" s="383"/>
    </row>
    <row r="48" spans="1:21" ht="14.5" customHeight="1">
      <c r="A48" s="164" t="s">
        <v>30</v>
      </c>
      <c r="B48" s="7">
        <v>19398</v>
      </c>
      <c r="C48" s="17">
        <v>9831</v>
      </c>
      <c r="D48" s="493">
        <v>50.680482523971534</v>
      </c>
      <c r="E48" s="17">
        <v>9567</v>
      </c>
      <c r="F48" s="16">
        <v>49.319517476028459</v>
      </c>
      <c r="G48" s="383"/>
      <c r="H48" s="383"/>
      <c r="I48" s="383"/>
      <c r="J48" s="383"/>
      <c r="K48" s="383"/>
      <c r="L48" s="383"/>
      <c r="M48" s="383"/>
      <c r="N48" s="383"/>
      <c r="O48" s="383"/>
      <c r="P48" s="383"/>
      <c r="Q48" s="383"/>
      <c r="R48" s="383"/>
      <c r="S48" s="383"/>
    </row>
    <row r="49" spans="1:19" ht="14.5" customHeight="1">
      <c r="A49" s="165" t="s">
        <v>31</v>
      </c>
      <c r="B49" s="8">
        <v>5853</v>
      </c>
      <c r="C49" s="14">
        <v>1888</v>
      </c>
      <c r="D49" s="494">
        <v>32.256962241585512</v>
      </c>
      <c r="E49" s="14">
        <v>3965</v>
      </c>
      <c r="F49" s="13">
        <v>67.743037758414488</v>
      </c>
      <c r="G49" s="383"/>
      <c r="H49" s="383"/>
      <c r="I49" s="383"/>
      <c r="J49" s="383"/>
      <c r="K49" s="383"/>
      <c r="L49" s="383"/>
      <c r="M49" s="383"/>
      <c r="N49" s="383"/>
      <c r="O49" s="383"/>
      <c r="P49" s="383"/>
      <c r="Q49" s="383"/>
      <c r="R49" s="383"/>
      <c r="S49" s="383"/>
    </row>
    <row r="50" spans="1:19" ht="14.5" customHeight="1">
      <c r="A50" s="164" t="s">
        <v>32</v>
      </c>
      <c r="B50" s="7">
        <v>18456</v>
      </c>
      <c r="C50" s="17" t="s">
        <v>54</v>
      </c>
      <c r="D50" s="493" t="s">
        <v>54</v>
      </c>
      <c r="E50" s="17" t="s">
        <v>54</v>
      </c>
      <c r="F50" s="16" t="s">
        <v>54</v>
      </c>
      <c r="G50" s="383"/>
      <c r="H50" s="383"/>
      <c r="I50" s="383"/>
      <c r="J50" s="383"/>
      <c r="K50" s="383"/>
      <c r="L50" s="383"/>
      <c r="M50" s="383"/>
      <c r="N50" s="383"/>
      <c r="O50" s="383"/>
      <c r="P50" s="383"/>
      <c r="Q50" s="383"/>
      <c r="R50" s="383"/>
      <c r="S50" s="383"/>
    </row>
    <row r="51" spans="1:19" ht="14.5" customHeight="1">
      <c r="A51" s="165" t="s">
        <v>33</v>
      </c>
      <c r="B51" s="8">
        <v>55939</v>
      </c>
      <c r="C51" s="14">
        <v>24455</v>
      </c>
      <c r="D51" s="494">
        <v>43.717263447684083</v>
      </c>
      <c r="E51" s="14">
        <v>31484</v>
      </c>
      <c r="F51" s="13">
        <v>56.282736552315917</v>
      </c>
      <c r="G51" s="383"/>
      <c r="H51" s="383"/>
      <c r="I51" s="383"/>
      <c r="J51" s="383"/>
      <c r="K51" s="383"/>
      <c r="L51" s="383"/>
      <c r="M51" s="383"/>
      <c r="N51" s="383"/>
      <c r="O51" s="383"/>
      <c r="P51" s="383"/>
      <c r="Q51" s="383"/>
      <c r="R51" s="383"/>
      <c r="S51" s="383"/>
    </row>
    <row r="52" spans="1:19" ht="14.5" customHeight="1">
      <c r="A52" s="164" t="s">
        <v>34</v>
      </c>
      <c r="B52" s="7">
        <v>11599</v>
      </c>
      <c r="C52" s="17" t="s">
        <v>54</v>
      </c>
      <c r="D52" s="493" t="s">
        <v>54</v>
      </c>
      <c r="E52" s="17" t="s">
        <v>54</v>
      </c>
      <c r="F52" s="16" t="s">
        <v>54</v>
      </c>
      <c r="G52" s="383"/>
      <c r="H52" s="383"/>
      <c r="I52" s="383"/>
      <c r="J52" s="383"/>
      <c r="K52" s="383"/>
      <c r="L52" s="383"/>
      <c r="M52" s="383"/>
      <c r="N52" s="383"/>
      <c r="O52" s="383"/>
      <c r="P52" s="383"/>
      <c r="Q52" s="383"/>
      <c r="R52" s="383"/>
      <c r="S52" s="383"/>
    </row>
    <row r="53" spans="1:19" ht="14.5" customHeight="1">
      <c r="A53" s="165" t="s">
        <v>35</v>
      </c>
      <c r="B53" s="8">
        <v>64329</v>
      </c>
      <c r="C53" s="14">
        <v>20186</v>
      </c>
      <c r="D53" s="494">
        <v>31.379315705202941</v>
      </c>
      <c r="E53" s="14">
        <v>44143</v>
      </c>
      <c r="F53" s="13">
        <v>68.620684294797059</v>
      </c>
      <c r="G53" s="383"/>
      <c r="H53" s="383"/>
      <c r="I53" s="383"/>
      <c r="J53" s="383"/>
      <c r="K53" s="383"/>
      <c r="L53" s="383"/>
      <c r="M53" s="383"/>
      <c r="N53" s="383"/>
      <c r="O53" s="383"/>
      <c r="P53" s="383"/>
      <c r="Q53" s="383"/>
      <c r="R53" s="383"/>
      <c r="S53" s="383"/>
    </row>
    <row r="54" spans="1:19" ht="14.5" customHeight="1">
      <c r="A54" s="164" t="s">
        <v>36</v>
      </c>
      <c r="B54" s="7">
        <v>135114</v>
      </c>
      <c r="C54" s="17">
        <v>36051</v>
      </c>
      <c r="D54" s="493">
        <v>26.681913051201207</v>
      </c>
      <c r="E54" s="17">
        <v>99063</v>
      </c>
      <c r="F54" s="16">
        <v>73.318086948798793</v>
      </c>
      <c r="G54" s="383"/>
      <c r="H54" s="383"/>
      <c r="I54" s="383"/>
      <c r="J54" s="383"/>
      <c r="K54" s="383"/>
      <c r="L54" s="383"/>
      <c r="M54" s="383"/>
      <c r="N54" s="383"/>
      <c r="O54" s="383"/>
      <c r="P54" s="383"/>
      <c r="Q54" s="383"/>
      <c r="R54" s="383"/>
      <c r="S54" s="383"/>
    </row>
    <row r="55" spans="1:19" ht="14.5" customHeight="1">
      <c r="A55" s="165" t="s">
        <v>37</v>
      </c>
      <c r="B55" s="8">
        <v>35121</v>
      </c>
      <c r="C55" s="14">
        <v>17934</v>
      </c>
      <c r="D55" s="494">
        <v>51.063466302212355</v>
      </c>
      <c r="E55" s="14">
        <v>17187</v>
      </c>
      <c r="F55" s="13">
        <v>48.936533697787645</v>
      </c>
      <c r="G55" s="383"/>
      <c r="H55" s="383"/>
      <c r="I55" s="383"/>
      <c r="J55" s="383"/>
      <c r="K55" s="383"/>
      <c r="L55" s="383"/>
      <c r="M55" s="383"/>
      <c r="N55" s="383"/>
      <c r="O55" s="383"/>
      <c r="P55" s="383"/>
      <c r="Q55" s="383"/>
      <c r="R55" s="383"/>
      <c r="S55" s="383"/>
    </row>
    <row r="56" spans="1:19" ht="14.5" customHeight="1">
      <c r="A56" s="164" t="s">
        <v>38</v>
      </c>
      <c r="B56" s="7">
        <v>7075</v>
      </c>
      <c r="C56" s="17" t="s">
        <v>54</v>
      </c>
      <c r="D56" s="493" t="s">
        <v>54</v>
      </c>
      <c r="E56" s="17" t="s">
        <v>54</v>
      </c>
      <c r="F56" s="16" t="s">
        <v>54</v>
      </c>
      <c r="G56" s="383"/>
      <c r="H56" s="383"/>
      <c r="I56" s="383"/>
      <c r="J56" s="383"/>
      <c r="K56" s="383"/>
      <c r="L56" s="383"/>
      <c r="M56" s="383"/>
      <c r="N56" s="383"/>
      <c r="O56" s="383"/>
      <c r="P56" s="383"/>
      <c r="Q56" s="383"/>
      <c r="R56" s="383"/>
      <c r="S56" s="383"/>
    </row>
    <row r="57" spans="1:19" ht="14.5" customHeight="1">
      <c r="A57" s="165" t="s">
        <v>39</v>
      </c>
      <c r="B57" s="8">
        <v>30886</v>
      </c>
      <c r="C57" s="14">
        <v>11264</v>
      </c>
      <c r="D57" s="494">
        <v>36.469597876060348</v>
      </c>
      <c r="E57" s="14">
        <v>19622</v>
      </c>
      <c r="F57" s="13">
        <v>63.530402123939652</v>
      </c>
      <c r="G57" s="383"/>
      <c r="H57" s="383"/>
      <c r="I57" s="383"/>
      <c r="J57" s="383"/>
      <c r="K57" s="383"/>
      <c r="L57" s="383"/>
      <c r="M57" s="383"/>
      <c r="N57" s="383"/>
      <c r="O57" s="383"/>
      <c r="P57" s="383"/>
      <c r="Q57" s="383"/>
      <c r="R57" s="383"/>
      <c r="S57" s="383"/>
    </row>
    <row r="58" spans="1:19" ht="14.5" customHeight="1">
      <c r="A58" s="164" t="s">
        <v>40</v>
      </c>
      <c r="B58" s="7">
        <v>16279</v>
      </c>
      <c r="C58" s="17">
        <v>8334</v>
      </c>
      <c r="D58" s="493">
        <v>51.194790834817859</v>
      </c>
      <c r="E58" s="17">
        <v>7945</v>
      </c>
      <c r="F58" s="16">
        <v>48.805209165182134</v>
      </c>
      <c r="G58" s="383"/>
      <c r="H58" s="383"/>
      <c r="I58" s="383"/>
      <c r="J58" s="383"/>
      <c r="K58" s="383"/>
      <c r="L58" s="383"/>
      <c r="M58" s="383"/>
      <c r="N58" s="383"/>
      <c r="O58" s="383"/>
      <c r="P58" s="383"/>
      <c r="Q58" s="383"/>
      <c r="R58" s="383"/>
      <c r="S58" s="383"/>
    </row>
    <row r="59" spans="1:19" ht="14.5" customHeight="1">
      <c r="A59" s="165" t="s">
        <v>41</v>
      </c>
      <c r="B59" s="8">
        <v>23230</v>
      </c>
      <c r="C59" s="14">
        <v>5812</v>
      </c>
      <c r="D59" s="494">
        <v>25.019371502367633</v>
      </c>
      <c r="E59" s="14">
        <v>17418</v>
      </c>
      <c r="F59" s="13">
        <v>74.980628497632367</v>
      </c>
      <c r="G59" s="383"/>
      <c r="H59" s="383"/>
      <c r="I59" s="383"/>
      <c r="J59" s="383"/>
      <c r="K59" s="383"/>
      <c r="L59" s="383"/>
      <c r="M59" s="383"/>
      <c r="N59" s="383"/>
      <c r="O59" s="383"/>
      <c r="P59" s="383"/>
      <c r="Q59" s="383"/>
      <c r="R59" s="383"/>
      <c r="S59" s="383"/>
    </row>
    <row r="60" spans="1:19" ht="14.5" customHeight="1" thickBot="1">
      <c r="A60" s="166" t="s">
        <v>42</v>
      </c>
      <c r="B60" s="7">
        <v>16001</v>
      </c>
      <c r="C60" s="17" t="s">
        <v>54</v>
      </c>
      <c r="D60" s="493" t="s">
        <v>54</v>
      </c>
      <c r="E60" s="17" t="s">
        <v>54</v>
      </c>
      <c r="F60" s="16" t="s">
        <v>54</v>
      </c>
      <c r="G60" s="383"/>
      <c r="H60" s="383"/>
      <c r="I60" s="383"/>
      <c r="J60" s="383"/>
      <c r="K60" s="383"/>
      <c r="L60" s="383"/>
      <c r="M60" s="383"/>
      <c r="N60" s="383"/>
      <c r="O60" s="383"/>
      <c r="P60" s="383"/>
      <c r="Q60" s="383"/>
      <c r="R60" s="383"/>
      <c r="S60" s="383"/>
    </row>
    <row r="61" spans="1:19" ht="14.5" customHeight="1">
      <c r="A61" s="128" t="s">
        <v>43</v>
      </c>
      <c r="B61" s="10">
        <v>553256</v>
      </c>
      <c r="C61" s="63">
        <v>185415</v>
      </c>
      <c r="D61" s="495">
        <v>33.513418742860445</v>
      </c>
      <c r="E61" s="63">
        <v>367841</v>
      </c>
      <c r="F61" s="19">
        <v>66.486581257139548</v>
      </c>
      <c r="G61" s="383"/>
      <c r="H61" s="383"/>
      <c r="I61" s="383"/>
      <c r="J61" s="383"/>
      <c r="K61" s="383"/>
      <c r="L61" s="383"/>
      <c r="M61" s="383"/>
      <c r="N61" s="383"/>
      <c r="O61" s="383"/>
      <c r="P61" s="383"/>
      <c r="Q61" s="383"/>
      <c r="R61" s="383"/>
      <c r="S61" s="383"/>
    </row>
    <row r="62" spans="1:19" ht="14.5" customHeight="1">
      <c r="A62" s="128" t="s">
        <v>44</v>
      </c>
      <c r="B62" s="11">
        <v>129855</v>
      </c>
      <c r="C62" s="22">
        <v>43485</v>
      </c>
      <c r="D62" s="496">
        <v>33.487351276423702</v>
      </c>
      <c r="E62" s="22">
        <v>86370</v>
      </c>
      <c r="F62" s="21">
        <v>66.512648723576291</v>
      </c>
      <c r="G62" s="383"/>
      <c r="H62" s="383"/>
      <c r="I62" s="383"/>
      <c r="J62" s="383"/>
      <c r="K62" s="383"/>
      <c r="L62" s="383"/>
      <c r="M62" s="383"/>
      <c r="N62" s="383"/>
      <c r="O62" s="383"/>
      <c r="P62" s="383"/>
      <c r="Q62" s="383"/>
      <c r="R62" s="383"/>
      <c r="S62" s="383"/>
    </row>
    <row r="63" spans="1:19" ht="14.5" customHeight="1">
      <c r="A63" s="129" t="s">
        <v>45</v>
      </c>
      <c r="B63" s="118">
        <v>683111</v>
      </c>
      <c r="C63" s="579">
        <v>228900</v>
      </c>
      <c r="D63" s="497">
        <v>33.508463485436479</v>
      </c>
      <c r="E63" s="179">
        <v>454211</v>
      </c>
      <c r="F63" s="167">
        <v>66.491536514563521</v>
      </c>
      <c r="G63" s="383"/>
      <c r="H63" s="383"/>
      <c r="I63" s="383"/>
      <c r="J63" s="383"/>
      <c r="K63" s="383"/>
      <c r="L63" s="383"/>
      <c r="M63" s="383"/>
      <c r="N63" s="383"/>
      <c r="O63" s="383"/>
      <c r="P63" s="383"/>
      <c r="Q63" s="383"/>
      <c r="R63" s="383"/>
      <c r="S63" s="383"/>
    </row>
    <row r="64" spans="1:19" ht="14.5" customHeight="1">
      <c r="A64" s="917" t="s">
        <v>260</v>
      </c>
      <c r="B64" s="917"/>
      <c r="C64" s="917"/>
      <c r="D64" s="917"/>
      <c r="E64" s="917"/>
      <c r="F64" s="917"/>
      <c r="H64" s="383"/>
      <c r="I64" s="383"/>
      <c r="J64" s="383"/>
      <c r="K64" s="383"/>
      <c r="L64" s="383"/>
      <c r="M64" s="383"/>
      <c r="N64" s="383"/>
      <c r="O64" s="383"/>
      <c r="P64" s="383"/>
      <c r="Q64" s="383"/>
      <c r="R64" s="383"/>
      <c r="S64" s="383"/>
    </row>
    <row r="65" spans="1:19" ht="22.5" customHeight="1">
      <c r="A65" s="837" t="s">
        <v>127</v>
      </c>
      <c r="B65" s="837"/>
      <c r="C65" s="837"/>
      <c r="D65" s="837"/>
      <c r="E65" s="837"/>
      <c r="F65" s="837"/>
      <c r="G65" s="104"/>
      <c r="H65" s="104"/>
      <c r="I65" s="104"/>
      <c r="J65" s="104"/>
      <c r="K65" s="104"/>
      <c r="L65" s="104"/>
      <c r="M65" s="383"/>
      <c r="N65" s="383"/>
      <c r="O65" s="383"/>
      <c r="P65" s="383"/>
      <c r="Q65" s="383"/>
      <c r="R65" s="383"/>
      <c r="S65" s="383"/>
    </row>
    <row r="66" spans="1:19">
      <c r="A66" s="845" t="s">
        <v>287</v>
      </c>
      <c r="B66" s="845"/>
      <c r="C66" s="845"/>
      <c r="D66" s="845"/>
      <c r="E66" s="845"/>
      <c r="F66" s="845"/>
      <c r="G66" s="104"/>
      <c r="H66" s="104"/>
      <c r="I66" s="104"/>
      <c r="J66" s="104"/>
      <c r="K66" s="104"/>
      <c r="L66" s="104"/>
      <c r="M66" s="383"/>
      <c r="N66" s="383"/>
      <c r="O66" s="383"/>
      <c r="P66" s="383"/>
      <c r="Q66" s="383"/>
      <c r="R66" s="383"/>
      <c r="S66" s="383"/>
    </row>
    <row r="67" spans="1:19" ht="37.5" customHeight="1">
      <c r="A67" s="845" t="s">
        <v>254</v>
      </c>
      <c r="B67" s="845"/>
      <c r="C67" s="845"/>
      <c r="D67" s="845"/>
      <c r="E67" s="845"/>
      <c r="F67" s="845"/>
    </row>
    <row r="69" spans="1:19" ht="24" customHeight="1">
      <c r="A69" s="839">
        <v>2021</v>
      </c>
      <c r="B69" s="839"/>
      <c r="C69" s="839"/>
      <c r="D69" s="839"/>
      <c r="E69" s="839"/>
      <c r="F69" s="839"/>
      <c r="G69" s="383"/>
      <c r="H69" s="383"/>
      <c r="I69" s="383"/>
      <c r="J69" s="383"/>
      <c r="K69" s="383"/>
      <c r="L69" s="383"/>
      <c r="M69" s="383"/>
      <c r="N69" s="383"/>
      <c r="O69" s="383"/>
      <c r="P69" s="383"/>
      <c r="Q69" s="383"/>
      <c r="R69" s="383"/>
    </row>
    <row r="70" spans="1:19" ht="14.5" customHeight="1">
      <c r="A70" s="105"/>
      <c r="B70" s="343"/>
      <c r="C70" s="343"/>
      <c r="D70" s="343"/>
      <c r="E70" s="345"/>
      <c r="F70" s="343"/>
    </row>
    <row r="71" spans="1:19" ht="14.5" customHeight="1">
      <c r="A71" s="919" t="s">
        <v>202</v>
      </c>
      <c r="B71" s="919"/>
      <c r="C71" s="919"/>
      <c r="D71" s="919"/>
      <c r="E71" s="919"/>
      <c r="F71" s="919"/>
      <c r="G71" s="383"/>
      <c r="H71" s="383"/>
      <c r="I71" s="383"/>
      <c r="J71" s="383"/>
      <c r="K71" s="383"/>
      <c r="L71" s="383"/>
      <c r="M71" s="383"/>
      <c r="N71" s="383"/>
      <c r="O71" s="383"/>
      <c r="P71" s="383"/>
      <c r="Q71" s="383"/>
      <c r="R71" s="383"/>
    </row>
    <row r="72" spans="1:19" ht="14.5" customHeight="1">
      <c r="A72" s="920" t="s">
        <v>47</v>
      </c>
      <c r="B72" s="923" t="s">
        <v>164</v>
      </c>
      <c r="C72" s="924"/>
      <c r="D72" s="924"/>
      <c r="E72" s="924"/>
      <c r="F72" s="925"/>
      <c r="G72" s="383"/>
      <c r="H72" s="383"/>
      <c r="I72" s="383"/>
      <c r="J72" s="383"/>
      <c r="K72" s="383"/>
      <c r="L72" s="383"/>
      <c r="M72" s="383"/>
      <c r="N72" s="383"/>
      <c r="O72" s="383"/>
      <c r="P72" s="383"/>
      <c r="Q72" s="383"/>
      <c r="R72" s="383"/>
    </row>
    <row r="73" spans="1:19" ht="14.5" customHeight="1" thickBot="1">
      <c r="A73" s="921"/>
      <c r="B73" s="846" t="s">
        <v>48</v>
      </c>
      <c r="C73" s="848" t="s">
        <v>50</v>
      </c>
      <c r="D73" s="848"/>
      <c r="E73" s="848"/>
      <c r="F73" s="849"/>
      <c r="G73" s="383"/>
      <c r="H73" s="383"/>
      <c r="I73" s="383"/>
      <c r="J73" s="383"/>
      <c r="K73" s="383"/>
      <c r="L73" s="383"/>
      <c r="M73" s="383"/>
      <c r="N73" s="383"/>
      <c r="O73" s="383"/>
      <c r="P73" s="383"/>
      <c r="Q73" s="383"/>
      <c r="R73" s="383"/>
    </row>
    <row r="74" spans="1:19" ht="14.5" customHeight="1" thickBot="1">
      <c r="A74" s="921"/>
      <c r="B74" s="926"/>
      <c r="C74" s="927" t="s">
        <v>46</v>
      </c>
      <c r="D74" s="927"/>
      <c r="E74" s="928" t="s">
        <v>79</v>
      </c>
      <c r="F74" s="929"/>
      <c r="G74" s="383"/>
      <c r="H74" s="383"/>
      <c r="I74" s="383"/>
      <c r="J74" s="383"/>
      <c r="K74" s="383"/>
      <c r="L74" s="383"/>
      <c r="M74" s="383"/>
      <c r="N74" s="383"/>
      <c r="O74" s="383"/>
      <c r="P74" s="383"/>
      <c r="Q74" s="383"/>
      <c r="R74" s="383"/>
    </row>
    <row r="75" spans="1:19" ht="14.5" customHeight="1" thickBot="1">
      <c r="A75" s="921"/>
      <c r="B75" s="926"/>
      <c r="C75" s="926"/>
      <c r="D75" s="926"/>
      <c r="E75" s="928"/>
      <c r="F75" s="929"/>
      <c r="G75" s="383"/>
      <c r="H75" s="383"/>
      <c r="I75" s="383"/>
      <c r="J75" s="383"/>
      <c r="K75" s="383"/>
      <c r="L75" s="383"/>
      <c r="M75" s="383"/>
      <c r="N75" s="383"/>
      <c r="O75" s="383"/>
      <c r="P75" s="383"/>
      <c r="Q75" s="383"/>
      <c r="R75" s="383"/>
    </row>
    <row r="76" spans="1:19" ht="14.5" customHeight="1">
      <c r="A76" s="921"/>
      <c r="B76" s="847"/>
      <c r="C76" s="847"/>
      <c r="D76" s="847"/>
      <c r="E76" s="905"/>
      <c r="F76" s="930"/>
      <c r="G76" s="383"/>
      <c r="H76" s="383"/>
      <c r="I76" s="383"/>
      <c r="J76" s="383"/>
      <c r="K76" s="383"/>
      <c r="L76" s="383"/>
      <c r="M76" s="383"/>
      <c r="N76" s="383"/>
      <c r="O76" s="383"/>
      <c r="P76" s="383"/>
      <c r="Q76" s="383"/>
      <c r="R76" s="383"/>
    </row>
    <row r="77" spans="1:19" ht="14.5" customHeight="1" thickBot="1">
      <c r="A77" s="922"/>
      <c r="B77" s="915" t="s">
        <v>49</v>
      </c>
      <c r="C77" s="916"/>
      <c r="D77" s="421" t="s">
        <v>53</v>
      </c>
      <c r="E77" s="407" t="s">
        <v>49</v>
      </c>
      <c r="F77" s="432" t="s">
        <v>53</v>
      </c>
      <c r="G77" s="383"/>
      <c r="H77" s="383"/>
      <c r="I77" s="383"/>
      <c r="J77" s="383"/>
      <c r="K77" s="383"/>
      <c r="L77" s="383"/>
      <c r="M77" s="383"/>
      <c r="N77" s="383"/>
      <c r="O77" s="383"/>
      <c r="P77" s="383"/>
      <c r="Q77" s="383"/>
      <c r="R77" s="383"/>
    </row>
    <row r="78" spans="1:19" ht="14.5" customHeight="1">
      <c r="A78" s="163" t="s">
        <v>27</v>
      </c>
      <c r="B78" s="6">
        <v>99803</v>
      </c>
      <c r="C78" s="62">
        <v>43866</v>
      </c>
      <c r="D78" s="492">
        <f>C78/B78*100</f>
        <v>43.952586595593317</v>
      </c>
      <c r="E78" s="62">
        <v>55937</v>
      </c>
      <c r="F78" s="52">
        <f>E78/B78*100</f>
        <v>56.047413404406676</v>
      </c>
      <c r="G78" s="383"/>
      <c r="H78" s="383"/>
      <c r="I78" s="383"/>
      <c r="J78" s="383"/>
      <c r="K78" s="383"/>
      <c r="L78" s="383"/>
      <c r="M78" s="383"/>
      <c r="N78" s="383"/>
      <c r="O78" s="383"/>
      <c r="P78" s="383"/>
      <c r="Q78" s="383"/>
      <c r="R78" s="383"/>
    </row>
    <row r="79" spans="1:19" ht="14.5" customHeight="1">
      <c r="A79" s="164" t="s">
        <v>28</v>
      </c>
      <c r="B79" s="7">
        <v>100886</v>
      </c>
      <c r="C79" s="17">
        <v>29618</v>
      </c>
      <c r="D79" s="493">
        <f t="shared" ref="D79:D96" si="0">C79/B79*100</f>
        <v>29.357889102551393</v>
      </c>
      <c r="E79" s="17">
        <v>71268</v>
      </c>
      <c r="F79" s="16">
        <f t="shared" ref="F79:F96" si="1">E79/B79*100</f>
        <v>70.642110897448603</v>
      </c>
      <c r="G79" s="383"/>
      <c r="H79" s="383"/>
      <c r="I79" s="383"/>
      <c r="J79" s="383"/>
      <c r="K79" s="383"/>
      <c r="L79" s="383"/>
      <c r="M79" s="383"/>
      <c r="N79" s="383"/>
      <c r="O79" s="383"/>
      <c r="P79" s="383"/>
      <c r="Q79" s="383"/>
      <c r="R79" s="383"/>
    </row>
    <row r="80" spans="1:19" ht="14.5" customHeight="1">
      <c r="A80" s="165" t="s">
        <v>29</v>
      </c>
      <c r="B80" s="8">
        <v>35076</v>
      </c>
      <c r="C80" s="14">
        <v>6945</v>
      </c>
      <c r="D80" s="494">
        <f t="shared" si="0"/>
        <v>19.799863154293533</v>
      </c>
      <c r="E80" s="14">
        <v>28131</v>
      </c>
      <c r="F80" s="13">
        <f t="shared" si="1"/>
        <v>80.200136845706467</v>
      </c>
      <c r="G80" s="383"/>
      <c r="H80" s="383"/>
      <c r="I80" s="383"/>
      <c r="J80" s="383"/>
      <c r="K80" s="383"/>
      <c r="L80" s="383"/>
      <c r="M80" s="383"/>
      <c r="N80" s="383"/>
      <c r="O80" s="383"/>
      <c r="P80" s="383"/>
      <c r="Q80" s="383"/>
      <c r="R80" s="383"/>
    </row>
    <row r="81" spans="1:18" ht="14.5" customHeight="1">
      <c r="A81" s="164" t="s">
        <v>30</v>
      </c>
      <c r="B81" s="7">
        <v>19178</v>
      </c>
      <c r="C81" s="17">
        <v>9638</v>
      </c>
      <c r="D81" s="493">
        <f t="shared" si="0"/>
        <v>50.255501095004696</v>
      </c>
      <c r="E81" s="17">
        <v>9540</v>
      </c>
      <c r="F81" s="16">
        <f t="shared" si="1"/>
        <v>49.744498904995304</v>
      </c>
      <c r="G81" s="383"/>
      <c r="H81" s="383"/>
      <c r="I81" s="383"/>
      <c r="J81" s="383"/>
      <c r="K81" s="383"/>
      <c r="L81" s="383"/>
      <c r="M81" s="383"/>
      <c r="N81" s="383"/>
      <c r="O81" s="383"/>
      <c r="P81" s="383"/>
      <c r="Q81" s="383"/>
      <c r="R81" s="383"/>
    </row>
    <row r="82" spans="1:18" ht="14.5" customHeight="1">
      <c r="A82" s="165" t="s">
        <v>31</v>
      </c>
      <c r="B82" s="8">
        <v>5843</v>
      </c>
      <c r="C82" s="14" t="s">
        <v>54</v>
      </c>
      <c r="D82" s="494" t="s">
        <v>54</v>
      </c>
      <c r="E82" s="14" t="s">
        <v>54</v>
      </c>
      <c r="F82" s="13" t="s">
        <v>54</v>
      </c>
      <c r="G82" s="383"/>
      <c r="H82" s="383"/>
      <c r="I82" s="383"/>
      <c r="J82" s="383"/>
      <c r="K82" s="383"/>
      <c r="L82" s="383"/>
      <c r="M82" s="383"/>
      <c r="N82" s="383"/>
      <c r="O82" s="383"/>
      <c r="P82" s="383"/>
      <c r="Q82" s="383"/>
      <c r="R82" s="383"/>
    </row>
    <row r="83" spans="1:18" ht="14.5" customHeight="1">
      <c r="A83" s="164" t="s">
        <v>32</v>
      </c>
      <c r="B83" s="7">
        <v>17982</v>
      </c>
      <c r="C83" s="17" t="s">
        <v>54</v>
      </c>
      <c r="D83" s="493" t="s">
        <v>54</v>
      </c>
      <c r="E83" s="17" t="s">
        <v>54</v>
      </c>
      <c r="F83" s="16" t="s">
        <v>54</v>
      </c>
      <c r="G83" s="383"/>
      <c r="H83" s="383"/>
      <c r="I83" s="383"/>
      <c r="J83" s="383"/>
      <c r="K83" s="383"/>
      <c r="L83" s="383"/>
      <c r="M83" s="383"/>
      <c r="N83" s="383"/>
      <c r="O83" s="383"/>
      <c r="P83" s="383"/>
      <c r="Q83" s="383"/>
      <c r="R83" s="383"/>
    </row>
    <row r="84" spans="1:18" ht="14.5" customHeight="1">
      <c r="A84" s="165" t="s">
        <v>33</v>
      </c>
      <c r="B84" s="8">
        <v>53738</v>
      </c>
      <c r="C84" s="14">
        <v>23298</v>
      </c>
      <c r="D84" s="494">
        <f t="shared" si="0"/>
        <v>43.354795489225502</v>
      </c>
      <c r="E84" s="14">
        <v>30440</v>
      </c>
      <c r="F84" s="13">
        <f t="shared" si="1"/>
        <v>56.645204510774491</v>
      </c>
      <c r="G84" s="383"/>
      <c r="H84" s="383"/>
      <c r="I84" s="383"/>
      <c r="J84" s="383"/>
      <c r="K84" s="383"/>
      <c r="L84" s="383"/>
      <c r="M84" s="383"/>
      <c r="N84" s="383"/>
      <c r="O84" s="383"/>
      <c r="P84" s="383"/>
      <c r="Q84" s="383"/>
      <c r="R84" s="383"/>
    </row>
    <row r="85" spans="1:18" ht="14.5" customHeight="1">
      <c r="A85" s="164" t="s">
        <v>34</v>
      </c>
      <c r="B85" s="7">
        <v>11288</v>
      </c>
      <c r="C85" s="17" t="s">
        <v>54</v>
      </c>
      <c r="D85" s="493" t="s">
        <v>54</v>
      </c>
      <c r="E85" s="17" t="s">
        <v>54</v>
      </c>
      <c r="F85" s="16" t="s">
        <v>54</v>
      </c>
      <c r="G85" s="383"/>
      <c r="H85" s="383"/>
      <c r="I85" s="383"/>
      <c r="J85" s="383"/>
      <c r="K85" s="383"/>
      <c r="L85" s="383"/>
      <c r="M85" s="383"/>
      <c r="N85" s="383"/>
      <c r="O85" s="383"/>
      <c r="P85" s="383"/>
      <c r="Q85" s="383"/>
      <c r="R85" s="383"/>
    </row>
    <row r="86" spans="1:18" ht="14.5" customHeight="1">
      <c r="A86" s="165" t="s">
        <v>35</v>
      </c>
      <c r="B86" s="8">
        <v>61661</v>
      </c>
      <c r="C86" s="14">
        <v>19161</v>
      </c>
      <c r="D86" s="494">
        <f t="shared" si="0"/>
        <v>31.074747409221388</v>
      </c>
      <c r="E86" s="14">
        <v>42500</v>
      </c>
      <c r="F86" s="13">
        <f t="shared" si="1"/>
        <v>68.925252590778612</v>
      </c>
      <c r="G86" s="383"/>
      <c r="H86" s="383"/>
      <c r="I86" s="383"/>
      <c r="J86" s="383"/>
      <c r="K86" s="383"/>
      <c r="L86" s="383"/>
      <c r="M86" s="383"/>
      <c r="N86" s="383"/>
      <c r="O86" s="383"/>
      <c r="P86" s="383"/>
      <c r="Q86" s="383"/>
      <c r="R86" s="383"/>
    </row>
    <row r="87" spans="1:18" ht="14.5" customHeight="1">
      <c r="A87" s="164" t="s">
        <v>36</v>
      </c>
      <c r="B87" s="7">
        <v>130477</v>
      </c>
      <c r="C87" s="17">
        <v>35077</v>
      </c>
      <c r="D87" s="493">
        <f t="shared" si="0"/>
        <v>26.883665320324656</v>
      </c>
      <c r="E87" s="17">
        <v>95400</v>
      </c>
      <c r="F87" s="16">
        <f t="shared" si="1"/>
        <v>73.116334679675347</v>
      </c>
      <c r="G87" s="383"/>
      <c r="H87" s="383"/>
      <c r="I87" s="383"/>
      <c r="J87" s="383"/>
      <c r="K87" s="383"/>
      <c r="L87" s="383"/>
      <c r="M87" s="383"/>
      <c r="N87" s="383"/>
      <c r="O87" s="383"/>
      <c r="P87" s="383"/>
      <c r="Q87" s="383"/>
      <c r="R87" s="383"/>
    </row>
    <row r="88" spans="1:18" ht="14.5" customHeight="1">
      <c r="A88" s="165" t="s">
        <v>37</v>
      </c>
      <c r="B88" s="8">
        <v>33813</v>
      </c>
      <c r="C88" s="14">
        <v>16674</v>
      </c>
      <c r="D88" s="494">
        <f t="shared" si="0"/>
        <v>49.312394641114366</v>
      </c>
      <c r="E88" s="14">
        <v>17139</v>
      </c>
      <c r="F88" s="13">
        <f t="shared" si="1"/>
        <v>50.687605358885634</v>
      </c>
      <c r="G88" s="383"/>
      <c r="H88" s="383"/>
      <c r="I88" s="383"/>
      <c r="J88" s="383"/>
      <c r="K88" s="383"/>
      <c r="L88" s="383"/>
      <c r="M88" s="383"/>
      <c r="N88" s="383"/>
      <c r="O88" s="383"/>
      <c r="P88" s="383"/>
      <c r="Q88" s="383"/>
      <c r="R88" s="383"/>
    </row>
    <row r="89" spans="1:18" ht="14.5" customHeight="1">
      <c r="A89" s="164" t="s">
        <v>38</v>
      </c>
      <c r="B89" s="7">
        <v>6927</v>
      </c>
      <c r="C89" s="17">
        <v>2162</v>
      </c>
      <c r="D89" s="493">
        <f t="shared" si="0"/>
        <v>31.211202540782445</v>
      </c>
      <c r="E89" s="17">
        <v>4765</v>
      </c>
      <c r="F89" s="16">
        <f t="shared" si="1"/>
        <v>68.788797459217548</v>
      </c>
      <c r="G89" s="383"/>
      <c r="H89" s="383"/>
      <c r="I89" s="383"/>
      <c r="J89" s="383"/>
      <c r="K89" s="383"/>
      <c r="L89" s="383"/>
      <c r="M89" s="383"/>
      <c r="N89" s="383"/>
      <c r="O89" s="383"/>
      <c r="P89" s="383"/>
      <c r="Q89" s="383"/>
      <c r="R89" s="383"/>
    </row>
    <row r="90" spans="1:18" ht="14.5" customHeight="1">
      <c r="A90" s="165" t="s">
        <v>39</v>
      </c>
      <c r="B90" s="8">
        <v>30774</v>
      </c>
      <c r="C90" s="14">
        <v>11410</v>
      </c>
      <c r="D90" s="494">
        <f t="shared" si="0"/>
        <v>37.076753103268992</v>
      </c>
      <c r="E90" s="14">
        <v>19364</v>
      </c>
      <c r="F90" s="13">
        <f t="shared" si="1"/>
        <v>62.923246896731008</v>
      </c>
      <c r="G90" s="383"/>
      <c r="H90" s="383"/>
      <c r="I90" s="383"/>
      <c r="J90" s="383"/>
      <c r="K90" s="383"/>
      <c r="L90" s="383"/>
      <c r="M90" s="383"/>
      <c r="N90" s="383"/>
      <c r="O90" s="383"/>
      <c r="P90" s="383"/>
      <c r="Q90" s="383"/>
      <c r="R90" s="383"/>
    </row>
    <row r="91" spans="1:18" ht="14.5" customHeight="1">
      <c r="A91" s="164" t="s">
        <v>40</v>
      </c>
      <c r="B91" s="7">
        <v>16136</v>
      </c>
      <c r="C91" s="17">
        <v>8240</v>
      </c>
      <c r="D91" s="493">
        <f t="shared" si="0"/>
        <v>51.065939514129902</v>
      </c>
      <c r="E91" s="17">
        <v>7896</v>
      </c>
      <c r="F91" s="16">
        <f t="shared" si="1"/>
        <v>48.934060485870106</v>
      </c>
      <c r="G91" s="383"/>
      <c r="H91" s="383"/>
      <c r="I91" s="383"/>
      <c r="J91" s="383"/>
      <c r="K91" s="383"/>
      <c r="L91" s="383"/>
      <c r="M91" s="383"/>
      <c r="N91" s="383"/>
      <c r="O91" s="383"/>
      <c r="P91" s="383"/>
      <c r="Q91" s="383"/>
      <c r="R91" s="383"/>
    </row>
    <row r="92" spans="1:18" ht="14.5" customHeight="1">
      <c r="A92" s="165" t="s">
        <v>41</v>
      </c>
      <c r="B92" s="8">
        <v>22071</v>
      </c>
      <c r="C92" s="14">
        <v>5659</v>
      </c>
      <c r="D92" s="494">
        <f t="shared" si="0"/>
        <v>25.63998006433782</v>
      </c>
      <c r="E92" s="14">
        <v>16412</v>
      </c>
      <c r="F92" s="13">
        <f t="shared" si="1"/>
        <v>74.36001993566218</v>
      </c>
      <c r="G92" s="383"/>
      <c r="H92" s="383"/>
      <c r="I92" s="383"/>
      <c r="J92" s="383"/>
      <c r="K92" s="383"/>
      <c r="L92" s="383"/>
      <c r="M92" s="383"/>
      <c r="N92" s="383"/>
      <c r="O92" s="383"/>
      <c r="P92" s="383"/>
      <c r="Q92" s="383"/>
      <c r="R92" s="383"/>
    </row>
    <row r="93" spans="1:18" ht="14.5" customHeight="1" thickBot="1">
      <c r="A93" s="166" t="s">
        <v>42</v>
      </c>
      <c r="B93" s="7">
        <v>15895</v>
      </c>
      <c r="C93" s="17" t="s">
        <v>54</v>
      </c>
      <c r="D93" s="493" t="s">
        <v>54</v>
      </c>
      <c r="E93" s="17" t="s">
        <v>54</v>
      </c>
      <c r="F93" s="16" t="s">
        <v>54</v>
      </c>
      <c r="G93" s="383"/>
      <c r="H93" s="383"/>
      <c r="I93" s="383"/>
      <c r="J93" s="383"/>
      <c r="K93" s="383"/>
      <c r="L93" s="383"/>
      <c r="M93" s="383"/>
      <c r="N93" s="383"/>
      <c r="O93" s="383"/>
      <c r="P93" s="383"/>
      <c r="Q93" s="383"/>
      <c r="R93" s="383"/>
    </row>
    <row r="94" spans="1:18" ht="14.5" customHeight="1">
      <c r="A94" s="128" t="s">
        <v>43</v>
      </c>
      <c r="B94" s="10">
        <v>533201</v>
      </c>
      <c r="C94" s="63">
        <v>177513</v>
      </c>
      <c r="D94" s="495">
        <f t="shared" si="0"/>
        <v>33.291948064613528</v>
      </c>
      <c r="E94" s="63">
        <v>355688</v>
      </c>
      <c r="F94" s="19">
        <f t="shared" si="1"/>
        <v>66.708051935386464</v>
      </c>
      <c r="G94" s="383"/>
      <c r="H94" s="383"/>
      <c r="I94" s="383"/>
      <c r="J94" s="383"/>
      <c r="K94" s="383"/>
      <c r="L94" s="383"/>
      <c r="M94" s="383"/>
      <c r="N94" s="383"/>
      <c r="O94" s="383"/>
      <c r="P94" s="383"/>
      <c r="Q94" s="383"/>
      <c r="R94" s="383"/>
    </row>
    <row r="95" spans="1:18" ht="14.5" customHeight="1">
      <c r="A95" s="128" t="s">
        <v>44</v>
      </c>
      <c r="B95" s="11">
        <v>128347</v>
      </c>
      <c r="C95" s="22">
        <v>43167</v>
      </c>
      <c r="D95" s="496">
        <f t="shared" si="0"/>
        <v>33.633041676081248</v>
      </c>
      <c r="E95" s="22">
        <v>85180</v>
      </c>
      <c r="F95" s="21">
        <f t="shared" si="1"/>
        <v>66.366958323918752</v>
      </c>
      <c r="G95" s="383"/>
      <c r="H95" s="383"/>
      <c r="I95" s="383"/>
      <c r="J95" s="383"/>
      <c r="K95" s="383"/>
      <c r="L95" s="383"/>
      <c r="M95" s="383"/>
      <c r="N95" s="383"/>
      <c r="O95" s="383"/>
      <c r="P95" s="383"/>
      <c r="Q95" s="383"/>
      <c r="R95" s="383"/>
    </row>
    <row r="96" spans="1:18" ht="14.5" customHeight="1">
      <c r="A96" s="129" t="s">
        <v>45</v>
      </c>
      <c r="B96" s="118">
        <v>661548</v>
      </c>
      <c r="C96" s="579">
        <v>220680</v>
      </c>
      <c r="D96" s="497">
        <f t="shared" si="0"/>
        <v>33.358123673565636</v>
      </c>
      <c r="E96" s="179">
        <v>440868</v>
      </c>
      <c r="F96" s="167">
        <f t="shared" si="1"/>
        <v>66.641876326434371</v>
      </c>
      <c r="G96" s="383"/>
      <c r="H96" s="383"/>
      <c r="I96" s="383"/>
      <c r="J96" s="383"/>
      <c r="K96" s="383"/>
      <c r="L96" s="383"/>
      <c r="M96" s="383"/>
      <c r="N96" s="383"/>
      <c r="O96" s="383"/>
      <c r="P96" s="383"/>
      <c r="Q96" s="383"/>
      <c r="R96" s="383"/>
    </row>
    <row r="97" spans="1:18" ht="14.5" customHeight="1">
      <c r="A97" s="909" t="s">
        <v>281</v>
      </c>
      <c r="B97" s="909"/>
      <c r="C97" s="909"/>
      <c r="D97" s="909"/>
      <c r="E97" s="909"/>
      <c r="F97" s="909"/>
    </row>
    <row r="98" spans="1:18" ht="22.5" customHeight="1">
      <c r="A98" s="837" t="s">
        <v>127</v>
      </c>
      <c r="B98" s="837"/>
      <c r="C98" s="837"/>
      <c r="D98" s="837"/>
      <c r="E98" s="837"/>
      <c r="F98" s="837"/>
      <c r="G98" s="104"/>
      <c r="H98" s="104"/>
      <c r="I98" s="104"/>
      <c r="J98" s="104"/>
      <c r="K98" s="104"/>
      <c r="L98" s="104"/>
    </row>
    <row r="99" spans="1:18">
      <c r="A99" s="845" t="s">
        <v>287</v>
      </c>
      <c r="B99" s="845"/>
      <c r="C99" s="845"/>
      <c r="D99" s="845"/>
      <c r="E99" s="845"/>
      <c r="F99" s="845"/>
      <c r="G99" s="104"/>
      <c r="H99" s="104"/>
      <c r="I99" s="104"/>
      <c r="J99" s="104"/>
      <c r="K99" s="104"/>
      <c r="L99" s="104"/>
    </row>
    <row r="100" spans="1:18" ht="37.5" customHeight="1">
      <c r="A100" s="845" t="s">
        <v>255</v>
      </c>
      <c r="B100" s="845"/>
      <c r="C100" s="845"/>
      <c r="D100" s="845"/>
      <c r="E100" s="845"/>
      <c r="F100" s="845"/>
    </row>
    <row r="102" spans="1:18" ht="24" customHeight="1">
      <c r="A102" s="839">
        <v>2020</v>
      </c>
      <c r="B102" s="839"/>
      <c r="C102" s="839"/>
      <c r="D102" s="839"/>
      <c r="E102" s="839"/>
      <c r="F102" s="839"/>
      <c r="G102" s="839"/>
      <c r="H102" s="839"/>
      <c r="I102" s="839"/>
      <c r="J102" s="839"/>
      <c r="K102" s="839"/>
      <c r="L102" s="839"/>
      <c r="M102" s="839"/>
      <c r="N102" s="839"/>
      <c r="O102" s="839"/>
      <c r="P102" s="839"/>
      <c r="Q102" s="839"/>
      <c r="R102" s="839"/>
    </row>
    <row r="103" spans="1:18" ht="14.5" customHeight="1">
      <c r="A103" s="105"/>
      <c r="B103" s="343"/>
      <c r="C103" s="343"/>
      <c r="D103" s="343"/>
      <c r="E103" s="345"/>
      <c r="F103" s="343"/>
    </row>
    <row r="104" spans="1:18" ht="14.5" customHeight="1">
      <c r="A104" s="931" t="s">
        <v>203</v>
      </c>
      <c r="B104" s="932"/>
      <c r="C104" s="932"/>
      <c r="D104" s="932"/>
      <c r="E104" s="932"/>
      <c r="F104" s="932"/>
      <c r="G104" s="932"/>
      <c r="H104" s="932"/>
      <c r="I104" s="932"/>
      <c r="J104" s="932"/>
      <c r="K104" s="932"/>
      <c r="L104" s="932"/>
      <c r="M104" s="932"/>
      <c r="N104" s="932"/>
      <c r="O104" s="932"/>
      <c r="P104" s="932"/>
      <c r="Q104" s="932"/>
      <c r="R104" s="932"/>
    </row>
    <row r="105" spans="1:18" ht="14.5" customHeight="1">
      <c r="A105" s="920" t="s">
        <v>47</v>
      </c>
      <c r="B105" s="923" t="s">
        <v>164</v>
      </c>
      <c r="C105" s="924"/>
      <c r="D105" s="924"/>
      <c r="E105" s="924"/>
      <c r="F105" s="924"/>
      <c r="G105" s="935"/>
      <c r="H105" s="935"/>
      <c r="I105" s="935"/>
      <c r="J105" s="935"/>
      <c r="K105" s="935"/>
      <c r="L105" s="935"/>
      <c r="M105" s="935"/>
      <c r="N105" s="935"/>
      <c r="O105" s="935"/>
      <c r="P105" s="935"/>
      <c r="Q105" s="935"/>
      <c r="R105" s="936"/>
    </row>
    <row r="106" spans="1:18" ht="14.5" customHeight="1" thickBot="1">
      <c r="A106" s="921"/>
      <c r="B106" s="846" t="s">
        <v>48</v>
      </c>
      <c r="C106" s="848" t="s">
        <v>50</v>
      </c>
      <c r="D106" s="848"/>
      <c r="E106" s="848"/>
      <c r="F106" s="848"/>
      <c r="G106" s="935"/>
      <c r="H106" s="935"/>
      <c r="I106" s="935"/>
      <c r="J106" s="935"/>
      <c r="K106" s="935"/>
      <c r="L106" s="935"/>
      <c r="M106" s="935"/>
      <c r="N106" s="935"/>
      <c r="O106" s="935"/>
      <c r="P106" s="935"/>
      <c r="Q106" s="935"/>
      <c r="R106" s="936"/>
    </row>
    <row r="107" spans="1:18" ht="14.5" customHeight="1" thickBot="1">
      <c r="A107" s="921"/>
      <c r="B107" s="926"/>
      <c r="C107" s="927" t="s">
        <v>46</v>
      </c>
      <c r="D107" s="927"/>
      <c r="E107" s="848" t="s">
        <v>79</v>
      </c>
      <c r="F107" s="848"/>
      <c r="G107" s="933"/>
      <c r="H107" s="933"/>
      <c r="I107" s="933"/>
      <c r="J107" s="933"/>
      <c r="K107" s="933"/>
      <c r="L107" s="933"/>
      <c r="M107" s="933"/>
      <c r="N107" s="933"/>
      <c r="O107" s="933"/>
      <c r="P107" s="933"/>
      <c r="Q107" s="933"/>
      <c r="R107" s="934"/>
    </row>
    <row r="108" spans="1:18" ht="14.5" customHeight="1" thickBot="1">
      <c r="A108" s="921"/>
      <c r="B108" s="926"/>
      <c r="C108" s="926"/>
      <c r="D108" s="926"/>
      <c r="E108" s="927" t="s">
        <v>48</v>
      </c>
      <c r="F108" s="927"/>
      <c r="G108" s="933" t="s">
        <v>50</v>
      </c>
      <c r="H108" s="933"/>
      <c r="I108" s="933"/>
      <c r="J108" s="933"/>
      <c r="K108" s="933"/>
      <c r="L108" s="933"/>
      <c r="M108" s="933"/>
      <c r="N108" s="933"/>
      <c r="O108" s="933"/>
      <c r="P108" s="933"/>
      <c r="Q108" s="933"/>
      <c r="R108" s="934"/>
    </row>
    <row r="109" spans="1:18" ht="14.5" customHeight="1">
      <c r="A109" s="921"/>
      <c r="B109" s="847"/>
      <c r="C109" s="847"/>
      <c r="D109" s="847"/>
      <c r="E109" s="847"/>
      <c r="F109" s="847"/>
      <c r="G109" s="850" t="s">
        <v>80</v>
      </c>
      <c r="H109" s="850"/>
      <c r="I109" s="850" t="s">
        <v>81</v>
      </c>
      <c r="J109" s="850"/>
      <c r="K109" s="850" t="s">
        <v>82</v>
      </c>
      <c r="L109" s="850"/>
      <c r="M109" s="850" t="s">
        <v>83</v>
      </c>
      <c r="N109" s="850"/>
      <c r="O109" s="850" t="s">
        <v>84</v>
      </c>
      <c r="P109" s="850"/>
      <c r="Q109" s="848" t="s">
        <v>85</v>
      </c>
      <c r="R109" s="849"/>
    </row>
    <row r="110" spans="1:18" ht="14.5" customHeight="1" thickBot="1">
      <c r="A110" s="922"/>
      <c r="B110" s="851" t="s">
        <v>49</v>
      </c>
      <c r="C110" s="852"/>
      <c r="D110" s="422" t="s">
        <v>53</v>
      </c>
      <c r="E110" s="407" t="s">
        <v>49</v>
      </c>
      <c r="F110" s="422" t="s">
        <v>53</v>
      </c>
      <c r="G110" s="407" t="s">
        <v>49</v>
      </c>
      <c r="H110" s="422" t="s">
        <v>53</v>
      </c>
      <c r="I110" s="407" t="s">
        <v>49</v>
      </c>
      <c r="J110" s="422" t="s">
        <v>53</v>
      </c>
      <c r="K110" s="407" t="s">
        <v>49</v>
      </c>
      <c r="L110" s="422" t="s">
        <v>53</v>
      </c>
      <c r="M110" s="425" t="s">
        <v>49</v>
      </c>
      <c r="N110" s="421" t="s">
        <v>53</v>
      </c>
      <c r="O110" s="425" t="s">
        <v>49</v>
      </c>
      <c r="P110" s="421" t="s">
        <v>53</v>
      </c>
      <c r="Q110" s="407" t="s">
        <v>49</v>
      </c>
      <c r="R110" s="432" t="s">
        <v>53</v>
      </c>
    </row>
    <row r="111" spans="1:18" ht="14.5" customHeight="1">
      <c r="A111" s="163" t="s">
        <v>27</v>
      </c>
      <c r="B111" s="6">
        <v>96434</v>
      </c>
      <c r="C111" s="62">
        <v>42181</v>
      </c>
      <c r="D111" s="492">
        <f>C111/B111*100</f>
        <v>43.740796814401563</v>
      </c>
      <c r="E111" s="62">
        <v>54253</v>
      </c>
      <c r="F111" s="492">
        <f>E111/B111*100</f>
        <v>56.259203185598437</v>
      </c>
      <c r="G111" s="62">
        <v>15496</v>
      </c>
      <c r="H111" s="492">
        <f>G111/E111*100</f>
        <v>28.562475807789433</v>
      </c>
      <c r="I111" s="62">
        <v>22188</v>
      </c>
      <c r="J111" s="492">
        <f>I111/E111*100</f>
        <v>40.89727756990397</v>
      </c>
      <c r="K111" s="62">
        <v>1260</v>
      </c>
      <c r="L111" s="492">
        <f>K111/E111*100</f>
        <v>2.322452214624076</v>
      </c>
      <c r="M111" s="62">
        <v>2661</v>
      </c>
      <c r="N111" s="492">
        <f>M111/E111*100</f>
        <v>4.9047978913608468</v>
      </c>
      <c r="O111" s="62">
        <v>207</v>
      </c>
      <c r="P111" s="492">
        <f>O111/E111*100</f>
        <v>0.38154572097395534</v>
      </c>
      <c r="Q111" s="62">
        <v>12441</v>
      </c>
      <c r="R111" s="52">
        <f>Q111/E111*100</f>
        <v>22.931450795347722</v>
      </c>
    </row>
    <row r="112" spans="1:18" ht="14.5" customHeight="1">
      <c r="A112" s="164" t="s">
        <v>28</v>
      </c>
      <c r="B112" s="7">
        <v>97317</v>
      </c>
      <c r="C112" s="17">
        <v>27873</v>
      </c>
      <c r="D112" s="493">
        <f t="shared" ref="D112:D129" si="2">C112/B112*100</f>
        <v>28.64145010635346</v>
      </c>
      <c r="E112" s="17">
        <v>69444</v>
      </c>
      <c r="F112" s="493">
        <f t="shared" ref="F112:F129" si="3">E112/B112*100</f>
        <v>71.35854989364654</v>
      </c>
      <c r="G112" s="17">
        <v>14898</v>
      </c>
      <c r="H112" s="493">
        <f t="shared" ref="H112:H129" si="4">G112/E112*100</f>
        <v>21.453257300846726</v>
      </c>
      <c r="I112" s="17">
        <v>30894</v>
      </c>
      <c r="J112" s="493">
        <f t="shared" ref="J112:J129" si="5">I112/E112*100</f>
        <v>44.487644720926212</v>
      </c>
      <c r="K112" s="17">
        <v>4270</v>
      </c>
      <c r="L112" s="493">
        <f t="shared" ref="L112:L129" si="6">K112/E112*100</f>
        <v>6.1488393525718559</v>
      </c>
      <c r="M112" s="17">
        <v>3601</v>
      </c>
      <c r="N112" s="493">
        <f t="shared" ref="N112:N129" si="7">M112/E112*100</f>
        <v>5.1854731870283972</v>
      </c>
      <c r="O112" s="17">
        <v>1973</v>
      </c>
      <c r="P112" s="493">
        <f t="shared" ref="P112:P129" si="8">O112/E112*100</f>
        <v>2.841138183284373</v>
      </c>
      <c r="Q112" s="17">
        <v>13808</v>
      </c>
      <c r="R112" s="16">
        <f t="shared" ref="R112:R129" si="9">Q112/E112*100</f>
        <v>19.883647255342435</v>
      </c>
    </row>
    <row r="113" spans="1:18" ht="14.5" customHeight="1">
      <c r="A113" s="165" t="s">
        <v>29</v>
      </c>
      <c r="B113" s="8">
        <v>34098</v>
      </c>
      <c r="C113" s="14">
        <v>6749</v>
      </c>
      <c r="D113" s="494">
        <f t="shared" si="2"/>
        <v>19.792949733122178</v>
      </c>
      <c r="E113" s="14">
        <v>27349</v>
      </c>
      <c r="F113" s="494">
        <f t="shared" si="3"/>
        <v>80.207050266877815</v>
      </c>
      <c r="G113" s="14">
        <v>3201</v>
      </c>
      <c r="H113" s="494">
        <f t="shared" si="4"/>
        <v>11.704267066437529</v>
      </c>
      <c r="I113" s="14">
        <v>681</v>
      </c>
      <c r="J113" s="494">
        <f t="shared" si="5"/>
        <v>2.4900361987641229</v>
      </c>
      <c r="K113" s="14">
        <v>884</v>
      </c>
      <c r="L113" s="494">
        <f t="shared" si="6"/>
        <v>3.2322936853267028</v>
      </c>
      <c r="M113" s="14">
        <v>9226</v>
      </c>
      <c r="N113" s="494">
        <f t="shared" si="7"/>
        <v>33.734323009982084</v>
      </c>
      <c r="O113" s="14">
        <v>67</v>
      </c>
      <c r="P113" s="494">
        <f t="shared" si="8"/>
        <v>0.24498153497385647</v>
      </c>
      <c r="Q113" s="14">
        <v>13290</v>
      </c>
      <c r="R113" s="13">
        <f t="shared" si="9"/>
        <v>48.594098504515706</v>
      </c>
    </row>
    <row r="114" spans="1:18" ht="14.5" customHeight="1">
      <c r="A114" s="164" t="s">
        <v>30</v>
      </c>
      <c r="B114" s="7">
        <v>18500</v>
      </c>
      <c r="C114" s="17">
        <v>9184</v>
      </c>
      <c r="D114" s="493">
        <f t="shared" si="2"/>
        <v>49.643243243243248</v>
      </c>
      <c r="E114" s="17">
        <v>9316</v>
      </c>
      <c r="F114" s="493">
        <f t="shared" si="3"/>
        <v>50.356756756756759</v>
      </c>
      <c r="G114" s="17">
        <v>1647</v>
      </c>
      <c r="H114" s="493">
        <f t="shared" si="4"/>
        <v>17.679261485616145</v>
      </c>
      <c r="I114" s="17">
        <v>132</v>
      </c>
      <c r="J114" s="493">
        <f t="shared" si="5"/>
        <v>1.4169171318162301</v>
      </c>
      <c r="K114" s="17">
        <v>1216</v>
      </c>
      <c r="L114" s="493">
        <f t="shared" si="6"/>
        <v>13.052812365822241</v>
      </c>
      <c r="M114" s="17">
        <v>1875</v>
      </c>
      <c r="N114" s="493">
        <f t="shared" si="7"/>
        <v>20.126663804207816</v>
      </c>
      <c r="O114" s="17">
        <v>723</v>
      </c>
      <c r="P114" s="493">
        <f t="shared" si="8"/>
        <v>7.7608415629025336</v>
      </c>
      <c r="Q114" s="17">
        <v>3723</v>
      </c>
      <c r="R114" s="16">
        <f t="shared" si="9"/>
        <v>39.963503649635037</v>
      </c>
    </row>
    <row r="115" spans="1:18" ht="14.5" customHeight="1">
      <c r="A115" s="165" t="s">
        <v>31</v>
      </c>
      <c r="B115" s="8">
        <v>5714</v>
      </c>
      <c r="C115" s="14">
        <v>1955</v>
      </c>
      <c r="D115" s="494">
        <f t="shared" si="2"/>
        <v>34.214210710535525</v>
      </c>
      <c r="E115" s="14">
        <v>3759</v>
      </c>
      <c r="F115" s="494">
        <f t="shared" si="3"/>
        <v>65.785789289464475</v>
      </c>
      <c r="G115" s="14">
        <v>1144</v>
      </c>
      <c r="H115" s="494">
        <f t="shared" si="4"/>
        <v>30.433625964352224</v>
      </c>
      <c r="I115" s="14">
        <v>263</v>
      </c>
      <c r="J115" s="494">
        <f t="shared" si="5"/>
        <v>6.9965416334131421</v>
      </c>
      <c r="K115" s="14">
        <v>386</v>
      </c>
      <c r="L115" s="494">
        <f t="shared" si="6"/>
        <v>10.268688480978984</v>
      </c>
      <c r="M115" s="14">
        <v>680</v>
      </c>
      <c r="N115" s="494">
        <f t="shared" si="7"/>
        <v>18.089917531258312</v>
      </c>
      <c r="O115" s="14">
        <v>173</v>
      </c>
      <c r="P115" s="494">
        <f t="shared" si="8"/>
        <v>4.6022878425113056</v>
      </c>
      <c r="Q115" s="14">
        <v>1113</v>
      </c>
      <c r="R115" s="13">
        <f t="shared" si="9"/>
        <v>29.608938547486037</v>
      </c>
    </row>
    <row r="116" spans="1:18" ht="14.5" customHeight="1">
      <c r="A116" s="164" t="s">
        <v>32</v>
      </c>
      <c r="B116" s="7">
        <v>17629</v>
      </c>
      <c r="C116" s="17">
        <v>166</v>
      </c>
      <c r="D116" s="493">
        <f t="shared" si="2"/>
        <v>0.94163026830790186</v>
      </c>
      <c r="E116" s="17">
        <v>17463</v>
      </c>
      <c r="F116" s="493">
        <f t="shared" si="3"/>
        <v>99.058369731692096</v>
      </c>
      <c r="G116" s="17">
        <v>2411</v>
      </c>
      <c r="H116" s="493">
        <f t="shared" si="4"/>
        <v>13.806333390597263</v>
      </c>
      <c r="I116" s="17">
        <v>520</v>
      </c>
      <c r="J116" s="493">
        <f t="shared" si="5"/>
        <v>2.9777243314436235</v>
      </c>
      <c r="K116" s="17">
        <v>336</v>
      </c>
      <c r="L116" s="493">
        <f t="shared" si="6"/>
        <v>1.9240680295481876</v>
      </c>
      <c r="M116" s="17">
        <v>3171</v>
      </c>
      <c r="N116" s="493">
        <f t="shared" si="7"/>
        <v>18.158392028861019</v>
      </c>
      <c r="O116" s="17">
        <v>661</v>
      </c>
      <c r="P116" s="493">
        <f t="shared" si="8"/>
        <v>3.7851457367004522</v>
      </c>
      <c r="Q116" s="17">
        <v>10364</v>
      </c>
      <c r="R116" s="16">
        <f t="shared" si="9"/>
        <v>59.348336482849447</v>
      </c>
    </row>
    <row r="117" spans="1:18" ht="14.5" customHeight="1">
      <c r="A117" s="165" t="s">
        <v>33</v>
      </c>
      <c r="B117" s="8">
        <v>51302</v>
      </c>
      <c r="C117" s="14">
        <v>22160</v>
      </c>
      <c r="D117" s="494">
        <f t="shared" si="2"/>
        <v>43.195197068340413</v>
      </c>
      <c r="E117" s="14">
        <v>29142</v>
      </c>
      <c r="F117" s="494">
        <f t="shared" si="3"/>
        <v>56.80480293165958</v>
      </c>
      <c r="G117" s="14">
        <v>8932</v>
      </c>
      <c r="H117" s="494">
        <f t="shared" si="4"/>
        <v>30.649921076110083</v>
      </c>
      <c r="I117" s="14">
        <v>5898</v>
      </c>
      <c r="J117" s="494">
        <f t="shared" si="5"/>
        <v>20.238830553839819</v>
      </c>
      <c r="K117" s="14">
        <v>1331</v>
      </c>
      <c r="L117" s="494">
        <f t="shared" si="6"/>
        <v>4.567291194839064</v>
      </c>
      <c r="M117" s="14">
        <v>2939</v>
      </c>
      <c r="N117" s="494">
        <f t="shared" si="7"/>
        <v>10.085100542172809</v>
      </c>
      <c r="O117" s="14">
        <v>487</v>
      </c>
      <c r="P117" s="494">
        <f t="shared" si="8"/>
        <v>1.6711275821837897</v>
      </c>
      <c r="Q117" s="14">
        <v>9555</v>
      </c>
      <c r="R117" s="13">
        <f t="shared" si="9"/>
        <v>32.787729050854438</v>
      </c>
    </row>
    <row r="118" spans="1:18" ht="14.5" customHeight="1">
      <c r="A118" s="164" t="s">
        <v>34</v>
      </c>
      <c r="B118" s="7">
        <v>11206</v>
      </c>
      <c r="C118" s="17">
        <v>1299</v>
      </c>
      <c r="D118" s="493">
        <f t="shared" si="2"/>
        <v>11.592004283419596</v>
      </c>
      <c r="E118" s="17">
        <v>9907</v>
      </c>
      <c r="F118" s="493">
        <f t="shared" si="3"/>
        <v>88.407995716580402</v>
      </c>
      <c r="G118" s="17">
        <v>1417</v>
      </c>
      <c r="H118" s="493">
        <f t="shared" si="4"/>
        <v>14.303018068032705</v>
      </c>
      <c r="I118" s="17">
        <v>197</v>
      </c>
      <c r="J118" s="493">
        <f t="shared" si="5"/>
        <v>1.9884929847582518</v>
      </c>
      <c r="K118" s="17">
        <v>1178</v>
      </c>
      <c r="L118" s="493">
        <f t="shared" si="6"/>
        <v>11.890582416473201</v>
      </c>
      <c r="M118" s="17">
        <v>3265</v>
      </c>
      <c r="N118" s="493">
        <f t="shared" si="7"/>
        <v>32.956495407287775</v>
      </c>
      <c r="O118" s="17">
        <v>1204</v>
      </c>
      <c r="P118" s="493">
        <f t="shared" si="8"/>
        <v>12.153023114969214</v>
      </c>
      <c r="Q118" s="17">
        <v>2646</v>
      </c>
      <c r="R118" s="16">
        <f t="shared" si="9"/>
        <v>26.708388008478856</v>
      </c>
    </row>
    <row r="119" spans="1:18" ht="14.5" customHeight="1">
      <c r="A119" s="165" t="s">
        <v>35</v>
      </c>
      <c r="B119" s="8">
        <v>58547</v>
      </c>
      <c r="C119" s="14">
        <v>18024</v>
      </c>
      <c r="D119" s="494">
        <f t="shared" si="2"/>
        <v>30.785522742412081</v>
      </c>
      <c r="E119" s="14">
        <v>40523</v>
      </c>
      <c r="F119" s="494">
        <f t="shared" si="3"/>
        <v>69.21447725758793</v>
      </c>
      <c r="G119" s="14">
        <v>13718</v>
      </c>
      <c r="H119" s="494">
        <f t="shared" si="4"/>
        <v>33.852380129802825</v>
      </c>
      <c r="I119" s="14">
        <v>8435</v>
      </c>
      <c r="J119" s="494">
        <f t="shared" si="5"/>
        <v>20.815339436863017</v>
      </c>
      <c r="K119" s="14">
        <v>2548</v>
      </c>
      <c r="L119" s="494">
        <f t="shared" si="6"/>
        <v>6.2877871825876657</v>
      </c>
      <c r="M119" s="14">
        <v>4428</v>
      </c>
      <c r="N119" s="494">
        <f t="shared" si="7"/>
        <v>10.927127803963181</v>
      </c>
      <c r="O119" s="14">
        <v>5002</v>
      </c>
      <c r="P119" s="494">
        <f t="shared" si="8"/>
        <v>12.343607334106558</v>
      </c>
      <c r="Q119" s="14">
        <v>6392</v>
      </c>
      <c r="R119" s="13">
        <f t="shared" si="9"/>
        <v>15.773758112676751</v>
      </c>
    </row>
    <row r="120" spans="1:18" ht="14.5" customHeight="1">
      <c r="A120" s="164" t="s">
        <v>36</v>
      </c>
      <c r="B120" s="7">
        <v>124265</v>
      </c>
      <c r="C120" s="17">
        <v>33445</v>
      </c>
      <c r="D120" s="493">
        <f t="shared" si="2"/>
        <v>26.91425582424657</v>
      </c>
      <c r="E120" s="17">
        <v>90820</v>
      </c>
      <c r="F120" s="493">
        <f t="shared" si="3"/>
        <v>73.085744175753433</v>
      </c>
      <c r="G120" s="17">
        <v>18587</v>
      </c>
      <c r="H120" s="493">
        <f t="shared" si="4"/>
        <v>20.465756441312486</v>
      </c>
      <c r="I120" s="17">
        <v>29940</v>
      </c>
      <c r="J120" s="493">
        <f t="shared" si="5"/>
        <v>32.966306980841225</v>
      </c>
      <c r="K120" s="17">
        <v>10344</v>
      </c>
      <c r="L120" s="493">
        <f t="shared" si="6"/>
        <v>11.389561770535124</v>
      </c>
      <c r="M120" s="17">
        <v>13883</v>
      </c>
      <c r="N120" s="493">
        <f t="shared" si="7"/>
        <v>15.286280554943845</v>
      </c>
      <c r="O120" s="17">
        <v>5852</v>
      </c>
      <c r="P120" s="493">
        <f t="shared" si="8"/>
        <v>6.4435146443514641</v>
      </c>
      <c r="Q120" s="17">
        <v>12214</v>
      </c>
      <c r="R120" s="16">
        <f t="shared" si="9"/>
        <v>13.448579608015857</v>
      </c>
    </row>
    <row r="121" spans="1:18" ht="14.5" customHeight="1">
      <c r="A121" s="165" t="s">
        <v>37</v>
      </c>
      <c r="B121" s="8">
        <v>32960</v>
      </c>
      <c r="C121" s="14">
        <v>15976</v>
      </c>
      <c r="D121" s="494">
        <f t="shared" si="2"/>
        <v>48.470873786407765</v>
      </c>
      <c r="E121" s="14">
        <v>16984</v>
      </c>
      <c r="F121" s="494">
        <f t="shared" si="3"/>
        <v>51.529126213592235</v>
      </c>
      <c r="G121" s="14">
        <v>5292</v>
      </c>
      <c r="H121" s="494">
        <f t="shared" si="4"/>
        <v>31.158737635421573</v>
      </c>
      <c r="I121" s="14">
        <v>9007</v>
      </c>
      <c r="J121" s="494">
        <f t="shared" si="5"/>
        <v>53.032265661799336</v>
      </c>
      <c r="K121" s="14">
        <v>67</v>
      </c>
      <c r="L121" s="494">
        <f t="shared" si="6"/>
        <v>0.39448893075836078</v>
      </c>
      <c r="M121" s="14">
        <v>1233</v>
      </c>
      <c r="N121" s="494">
        <f t="shared" si="7"/>
        <v>7.2597739048516257</v>
      </c>
      <c r="O121" s="14" t="s">
        <v>54</v>
      </c>
      <c r="P121" s="494" t="s">
        <v>54</v>
      </c>
      <c r="Q121" s="14" t="s">
        <v>54</v>
      </c>
      <c r="R121" s="13" t="s">
        <v>54</v>
      </c>
    </row>
    <row r="122" spans="1:18" ht="14.5" customHeight="1">
      <c r="A122" s="164" t="s">
        <v>38</v>
      </c>
      <c r="B122" s="7">
        <v>6708</v>
      </c>
      <c r="C122" s="17">
        <v>2077</v>
      </c>
      <c r="D122" s="493">
        <f t="shared" si="2"/>
        <v>30.963029218843175</v>
      </c>
      <c r="E122" s="17">
        <v>4631</v>
      </c>
      <c r="F122" s="493">
        <f t="shared" si="3"/>
        <v>69.036970781156825</v>
      </c>
      <c r="G122" s="17">
        <v>680</v>
      </c>
      <c r="H122" s="493">
        <f t="shared" si="4"/>
        <v>14.683653638522998</v>
      </c>
      <c r="I122" s="17">
        <v>2849</v>
      </c>
      <c r="J122" s="493">
        <f t="shared" si="5"/>
        <v>61.520190023752974</v>
      </c>
      <c r="K122" s="17">
        <v>369</v>
      </c>
      <c r="L122" s="493">
        <f t="shared" si="6"/>
        <v>7.9680414597279201</v>
      </c>
      <c r="M122" s="17">
        <v>414</v>
      </c>
      <c r="N122" s="493">
        <f t="shared" si="7"/>
        <v>8.9397538328654704</v>
      </c>
      <c r="O122" s="17" t="s">
        <v>54</v>
      </c>
      <c r="P122" s="493" t="s">
        <v>54</v>
      </c>
      <c r="Q122" s="17" t="s">
        <v>54</v>
      </c>
      <c r="R122" s="16" t="s">
        <v>54</v>
      </c>
    </row>
    <row r="123" spans="1:18" ht="14.5" customHeight="1">
      <c r="A123" s="165" t="s">
        <v>39</v>
      </c>
      <c r="B123" s="8">
        <v>30191</v>
      </c>
      <c r="C123" s="14">
        <v>11192</v>
      </c>
      <c r="D123" s="494">
        <f t="shared" si="2"/>
        <v>37.070650193766355</v>
      </c>
      <c r="E123" s="14">
        <v>18999</v>
      </c>
      <c r="F123" s="494">
        <f t="shared" si="3"/>
        <v>62.929349806233645</v>
      </c>
      <c r="G123" s="14">
        <v>3186</v>
      </c>
      <c r="H123" s="494">
        <f t="shared" si="4"/>
        <v>16.769303647560399</v>
      </c>
      <c r="I123" s="14">
        <v>502</v>
      </c>
      <c r="J123" s="494">
        <f t="shared" si="5"/>
        <v>2.6422443286488764</v>
      </c>
      <c r="K123" s="14">
        <v>2374</v>
      </c>
      <c r="L123" s="494">
        <f t="shared" si="6"/>
        <v>12.495394494447076</v>
      </c>
      <c r="M123" s="14">
        <v>5792</v>
      </c>
      <c r="N123" s="494">
        <f t="shared" si="7"/>
        <v>30.485815042896995</v>
      </c>
      <c r="O123" s="14">
        <v>1689</v>
      </c>
      <c r="P123" s="494">
        <f t="shared" si="8"/>
        <v>8.889941575872415</v>
      </c>
      <c r="Q123" s="14">
        <v>5456</v>
      </c>
      <c r="R123" s="13">
        <f t="shared" si="9"/>
        <v>28.717300910574238</v>
      </c>
    </row>
    <row r="124" spans="1:18" ht="14.5" customHeight="1">
      <c r="A124" s="164" t="s">
        <v>40</v>
      </c>
      <c r="B124" s="7">
        <v>16111</v>
      </c>
      <c r="C124" s="17">
        <v>8190</v>
      </c>
      <c r="D124" s="493">
        <f t="shared" si="2"/>
        <v>50.834833343678234</v>
      </c>
      <c r="E124" s="17">
        <v>7921</v>
      </c>
      <c r="F124" s="493">
        <f t="shared" si="3"/>
        <v>49.165166656321766</v>
      </c>
      <c r="G124" s="17">
        <v>1712</v>
      </c>
      <c r="H124" s="493">
        <f t="shared" si="4"/>
        <v>21.613432647393005</v>
      </c>
      <c r="I124" s="17">
        <v>316</v>
      </c>
      <c r="J124" s="493">
        <f t="shared" si="5"/>
        <v>3.9893952783739426</v>
      </c>
      <c r="K124" s="17">
        <v>760</v>
      </c>
      <c r="L124" s="493">
        <f t="shared" si="6"/>
        <v>9.5947481378613801</v>
      </c>
      <c r="M124" s="17">
        <v>2602</v>
      </c>
      <c r="N124" s="493">
        <f t="shared" si="7"/>
        <v>32.849387703572781</v>
      </c>
      <c r="O124" s="17">
        <v>339</v>
      </c>
      <c r="P124" s="493">
        <f t="shared" si="8"/>
        <v>4.2797626562302735</v>
      </c>
      <c r="Q124" s="17">
        <v>2192</v>
      </c>
      <c r="R124" s="16">
        <f t="shared" si="9"/>
        <v>27.673273576568612</v>
      </c>
    </row>
    <row r="125" spans="1:18" ht="14.5" customHeight="1">
      <c r="A125" s="165" t="s">
        <v>41</v>
      </c>
      <c r="B125" s="8">
        <v>21039</v>
      </c>
      <c r="C125" s="14">
        <v>5304</v>
      </c>
      <c r="D125" s="494">
        <f t="shared" si="2"/>
        <v>25.210323684585767</v>
      </c>
      <c r="E125" s="14">
        <v>15735</v>
      </c>
      <c r="F125" s="494">
        <f t="shared" si="3"/>
        <v>74.789676315414226</v>
      </c>
      <c r="G125" s="14">
        <v>7236</v>
      </c>
      <c r="H125" s="494">
        <f t="shared" si="4"/>
        <v>45.986653956148714</v>
      </c>
      <c r="I125" s="14">
        <v>369</v>
      </c>
      <c r="J125" s="494">
        <f t="shared" si="5"/>
        <v>2.3450905624404195</v>
      </c>
      <c r="K125" s="14">
        <v>1289</v>
      </c>
      <c r="L125" s="494">
        <f t="shared" si="6"/>
        <v>8.1919288210994612</v>
      </c>
      <c r="M125" s="14">
        <v>2418</v>
      </c>
      <c r="N125" s="494">
        <f t="shared" si="7"/>
        <v>15.367016205910392</v>
      </c>
      <c r="O125" s="14">
        <v>1204</v>
      </c>
      <c r="P125" s="494">
        <f t="shared" si="8"/>
        <v>7.6517318080711787</v>
      </c>
      <c r="Q125" s="14">
        <v>3219</v>
      </c>
      <c r="R125" s="13">
        <f t="shared" si="9"/>
        <v>20.457578646329839</v>
      </c>
    </row>
    <row r="126" spans="1:18" ht="14.5" customHeight="1" thickBot="1">
      <c r="A126" s="166" t="s">
        <v>42</v>
      </c>
      <c r="B126" s="7">
        <v>15609</v>
      </c>
      <c r="C126" s="17">
        <v>5369</v>
      </c>
      <c r="D126" s="493">
        <f t="shared" si="2"/>
        <v>34.396822346082388</v>
      </c>
      <c r="E126" s="17">
        <v>10240</v>
      </c>
      <c r="F126" s="493">
        <f t="shared" si="3"/>
        <v>65.603177653917612</v>
      </c>
      <c r="G126" s="17">
        <v>2274</v>
      </c>
      <c r="H126" s="493">
        <f t="shared" si="4"/>
        <v>22.20703125</v>
      </c>
      <c r="I126" s="17">
        <v>787</v>
      </c>
      <c r="J126" s="493">
        <f t="shared" si="5"/>
        <v>7.685546875</v>
      </c>
      <c r="K126" s="17">
        <v>2321</v>
      </c>
      <c r="L126" s="493">
        <f t="shared" si="6"/>
        <v>22.666015625</v>
      </c>
      <c r="M126" s="17">
        <v>3019</v>
      </c>
      <c r="N126" s="493">
        <f t="shared" si="7"/>
        <v>29.482421874999996</v>
      </c>
      <c r="O126" s="17">
        <v>920</v>
      </c>
      <c r="P126" s="493">
        <f t="shared" si="8"/>
        <v>8.984375</v>
      </c>
      <c r="Q126" s="17">
        <v>919</v>
      </c>
      <c r="R126" s="16">
        <f t="shared" si="9"/>
        <v>8.974609375</v>
      </c>
    </row>
    <row r="127" spans="1:18" ht="14.5" customHeight="1">
      <c r="A127" s="128" t="s">
        <v>43</v>
      </c>
      <c r="B127" s="10">
        <v>511915</v>
      </c>
      <c r="C127" s="63">
        <v>169161</v>
      </c>
      <c r="D127" s="495">
        <f t="shared" si="2"/>
        <v>33.044743756287666</v>
      </c>
      <c r="E127" s="63">
        <v>342754</v>
      </c>
      <c r="F127" s="495">
        <f t="shared" si="3"/>
        <v>66.955256243712341</v>
      </c>
      <c r="G127" s="63">
        <v>88394</v>
      </c>
      <c r="H127" s="495">
        <f t="shared" si="4"/>
        <v>25.789341626939439</v>
      </c>
      <c r="I127" s="63">
        <v>110363</v>
      </c>
      <c r="J127" s="495">
        <f t="shared" si="5"/>
        <v>32.198894834195954</v>
      </c>
      <c r="K127" s="63">
        <v>22200</v>
      </c>
      <c r="L127" s="495">
        <f t="shared" si="6"/>
        <v>6.4769484820016681</v>
      </c>
      <c r="M127" s="63">
        <v>35428</v>
      </c>
      <c r="N127" s="495">
        <f t="shared" si="7"/>
        <v>10.336276163079059</v>
      </c>
      <c r="O127" s="63">
        <v>15666</v>
      </c>
      <c r="P127" s="495">
        <f t="shared" si="8"/>
        <v>4.5706249963530698</v>
      </c>
      <c r="Q127" s="63">
        <v>70703</v>
      </c>
      <c r="R127" s="19">
        <f t="shared" si="9"/>
        <v>20.627913897430812</v>
      </c>
    </row>
    <row r="128" spans="1:18" ht="14.5" customHeight="1">
      <c r="A128" s="128" t="s">
        <v>44</v>
      </c>
      <c r="B128" s="11">
        <v>125715</v>
      </c>
      <c r="C128" s="22">
        <v>41983</v>
      </c>
      <c r="D128" s="496">
        <f t="shared" si="2"/>
        <v>33.395378435349798</v>
      </c>
      <c r="E128" s="22">
        <v>83732</v>
      </c>
      <c r="F128" s="496">
        <f t="shared" si="3"/>
        <v>66.604621564650202</v>
      </c>
      <c r="G128" s="22">
        <v>13437</v>
      </c>
      <c r="H128" s="496">
        <f t="shared" si="4"/>
        <v>16.047628146945016</v>
      </c>
      <c r="I128" s="22">
        <v>2615</v>
      </c>
      <c r="J128" s="496">
        <f t="shared" si="5"/>
        <v>3.1230592843835092</v>
      </c>
      <c r="K128" s="22">
        <v>8733</v>
      </c>
      <c r="L128" s="496">
        <f t="shared" si="6"/>
        <v>10.429704294654375</v>
      </c>
      <c r="M128" s="22">
        <v>25779</v>
      </c>
      <c r="N128" s="496">
        <f t="shared" si="7"/>
        <v>30.787512540008599</v>
      </c>
      <c r="O128" s="22">
        <v>4942</v>
      </c>
      <c r="P128" s="496">
        <f t="shared" si="8"/>
        <v>5.9021640471982035</v>
      </c>
      <c r="Q128" s="22">
        <v>28226</v>
      </c>
      <c r="R128" s="21">
        <f t="shared" si="9"/>
        <v>33.7099316868103</v>
      </c>
    </row>
    <row r="129" spans="1:18" ht="14.5" customHeight="1">
      <c r="A129" s="129" t="s">
        <v>45</v>
      </c>
      <c r="B129" s="118">
        <v>637630</v>
      </c>
      <c r="C129" s="579">
        <v>211144</v>
      </c>
      <c r="D129" s="497">
        <f t="shared" si="2"/>
        <v>33.113874817684234</v>
      </c>
      <c r="E129" s="179">
        <v>426486</v>
      </c>
      <c r="F129" s="497">
        <f t="shared" si="3"/>
        <v>66.886125182315766</v>
      </c>
      <c r="G129" s="179">
        <v>101831</v>
      </c>
      <c r="H129" s="497">
        <f t="shared" si="4"/>
        <v>23.876750936724768</v>
      </c>
      <c r="I129" s="179">
        <v>112978</v>
      </c>
      <c r="J129" s="497">
        <f t="shared" si="5"/>
        <v>26.490435793906482</v>
      </c>
      <c r="K129" s="179">
        <v>30933</v>
      </c>
      <c r="L129" s="497">
        <f t="shared" si="6"/>
        <v>7.2529930642506431</v>
      </c>
      <c r="M129" s="179">
        <v>61207</v>
      </c>
      <c r="N129" s="497">
        <f t="shared" si="7"/>
        <v>14.3514675745511</v>
      </c>
      <c r="O129" s="179">
        <v>20608</v>
      </c>
      <c r="P129" s="497">
        <f t="shared" si="8"/>
        <v>4.8320460695075571</v>
      </c>
      <c r="Q129" s="179">
        <v>98929</v>
      </c>
      <c r="R129" s="167">
        <f t="shared" si="9"/>
        <v>23.196306561059448</v>
      </c>
    </row>
    <row r="130" spans="1:18" ht="14.5" customHeight="1">
      <c r="A130" s="917" t="s">
        <v>260</v>
      </c>
      <c r="B130" s="917"/>
      <c r="C130" s="917"/>
      <c r="D130" s="917"/>
      <c r="E130" s="917"/>
      <c r="F130" s="917"/>
      <c r="G130" s="917"/>
      <c r="H130" s="917"/>
      <c r="I130" s="917"/>
      <c r="J130" s="917"/>
      <c r="K130" s="917"/>
      <c r="L130" s="917"/>
      <c r="M130" s="917"/>
      <c r="N130" s="917"/>
      <c r="O130" s="917"/>
      <c r="P130" s="917"/>
      <c r="Q130" s="917"/>
      <c r="R130" s="917"/>
    </row>
    <row r="131" spans="1:18" ht="14.5" customHeight="1">
      <c r="A131" s="845" t="s">
        <v>287</v>
      </c>
      <c r="B131" s="937"/>
      <c r="C131" s="937"/>
      <c r="D131" s="937"/>
      <c r="E131" s="937"/>
      <c r="F131" s="937"/>
      <c r="G131" s="937"/>
      <c r="H131" s="937"/>
      <c r="I131" s="937"/>
      <c r="J131" s="937"/>
      <c r="K131" s="937"/>
      <c r="L131" s="937"/>
      <c r="M131" s="937"/>
      <c r="N131" s="937"/>
      <c r="O131" s="937"/>
      <c r="P131" s="937"/>
      <c r="Q131" s="937"/>
      <c r="R131" s="937"/>
    </row>
    <row r="132" spans="1:18" ht="14.5" customHeight="1">
      <c r="A132" s="845" t="s">
        <v>256</v>
      </c>
      <c r="B132" s="937"/>
      <c r="C132" s="937"/>
      <c r="D132" s="937"/>
      <c r="E132" s="937"/>
      <c r="F132" s="937"/>
      <c r="G132" s="937"/>
      <c r="H132" s="937"/>
      <c r="I132" s="937"/>
      <c r="J132" s="937"/>
      <c r="K132" s="937"/>
      <c r="L132" s="937"/>
      <c r="M132" s="937"/>
      <c r="N132" s="937"/>
      <c r="O132" s="937"/>
      <c r="P132" s="937"/>
      <c r="Q132" s="937"/>
      <c r="R132" s="937"/>
    </row>
    <row r="134" spans="1:18" ht="24" customHeight="1">
      <c r="A134" s="839">
        <v>2019</v>
      </c>
      <c r="B134" s="839"/>
      <c r="C134" s="839"/>
      <c r="D134" s="839"/>
      <c r="E134" s="839"/>
      <c r="F134" s="839"/>
      <c r="G134" s="839"/>
      <c r="H134" s="839"/>
      <c r="I134" s="839"/>
      <c r="J134" s="839"/>
      <c r="K134" s="839"/>
      <c r="L134" s="839"/>
      <c r="M134" s="839"/>
      <c r="N134" s="839"/>
      <c r="O134" s="839"/>
      <c r="P134" s="839"/>
      <c r="Q134" s="839"/>
      <c r="R134" s="839"/>
    </row>
    <row r="135" spans="1:18" ht="14.5" customHeight="1">
      <c r="A135" s="343"/>
      <c r="B135" s="343"/>
      <c r="C135" s="343"/>
      <c r="D135" s="343"/>
      <c r="E135" s="345"/>
      <c r="F135" s="343"/>
    </row>
    <row r="136" spans="1:18" ht="14.5" customHeight="1">
      <c r="A136" s="919" t="s">
        <v>204</v>
      </c>
      <c r="B136" s="938"/>
      <c r="C136" s="938"/>
      <c r="D136" s="938"/>
      <c r="E136" s="938"/>
      <c r="F136" s="938"/>
      <c r="G136" s="937"/>
      <c r="H136" s="937"/>
      <c r="I136" s="937"/>
      <c r="J136" s="937"/>
      <c r="K136" s="937"/>
      <c r="L136" s="937"/>
      <c r="M136" s="937"/>
      <c r="N136" s="937"/>
      <c r="O136" s="937"/>
      <c r="P136" s="937"/>
      <c r="Q136" s="937"/>
      <c r="R136" s="937"/>
    </row>
    <row r="137" spans="1:18" ht="14.5" customHeight="1">
      <c r="A137" s="920" t="s">
        <v>47</v>
      </c>
      <c r="B137" s="923" t="s">
        <v>164</v>
      </c>
      <c r="C137" s="924"/>
      <c r="D137" s="924"/>
      <c r="E137" s="924"/>
      <c r="F137" s="924"/>
      <c r="G137" s="935"/>
      <c r="H137" s="935"/>
      <c r="I137" s="935"/>
      <c r="J137" s="935"/>
      <c r="K137" s="935"/>
      <c r="L137" s="935"/>
      <c r="M137" s="935"/>
      <c r="N137" s="935"/>
      <c r="O137" s="935"/>
      <c r="P137" s="935"/>
      <c r="Q137" s="935"/>
      <c r="R137" s="936"/>
    </row>
    <row r="138" spans="1:18" ht="14.5" customHeight="1" thickBot="1">
      <c r="A138" s="921"/>
      <c r="B138" s="846" t="s">
        <v>48</v>
      </c>
      <c r="C138" s="848" t="s">
        <v>50</v>
      </c>
      <c r="D138" s="848"/>
      <c r="E138" s="848"/>
      <c r="F138" s="848"/>
      <c r="G138" s="935"/>
      <c r="H138" s="935"/>
      <c r="I138" s="935"/>
      <c r="J138" s="935"/>
      <c r="K138" s="935"/>
      <c r="L138" s="935"/>
      <c r="M138" s="935"/>
      <c r="N138" s="935"/>
      <c r="O138" s="935"/>
      <c r="P138" s="935"/>
      <c r="Q138" s="935"/>
      <c r="R138" s="936"/>
    </row>
    <row r="139" spans="1:18" ht="14.5" customHeight="1" thickBot="1">
      <c r="A139" s="921"/>
      <c r="B139" s="926"/>
      <c r="C139" s="927" t="s">
        <v>46</v>
      </c>
      <c r="D139" s="927"/>
      <c r="E139" s="848" t="s">
        <v>79</v>
      </c>
      <c r="F139" s="848"/>
      <c r="G139" s="933"/>
      <c r="H139" s="933"/>
      <c r="I139" s="933"/>
      <c r="J139" s="933"/>
      <c r="K139" s="933"/>
      <c r="L139" s="933"/>
      <c r="M139" s="933"/>
      <c r="N139" s="933"/>
      <c r="O139" s="933"/>
      <c r="P139" s="933"/>
      <c r="Q139" s="933"/>
      <c r="R139" s="934"/>
    </row>
    <row r="140" spans="1:18" ht="14.5" customHeight="1" thickBot="1">
      <c r="A140" s="921"/>
      <c r="B140" s="926"/>
      <c r="C140" s="926"/>
      <c r="D140" s="926"/>
      <c r="E140" s="927" t="s">
        <v>48</v>
      </c>
      <c r="F140" s="927"/>
      <c r="G140" s="933" t="s">
        <v>50</v>
      </c>
      <c r="H140" s="933"/>
      <c r="I140" s="933"/>
      <c r="J140" s="933"/>
      <c r="K140" s="933"/>
      <c r="L140" s="933"/>
      <c r="M140" s="933"/>
      <c r="N140" s="933"/>
      <c r="O140" s="933"/>
      <c r="P140" s="933"/>
      <c r="Q140" s="933"/>
      <c r="R140" s="934"/>
    </row>
    <row r="141" spans="1:18" ht="14.5" customHeight="1">
      <c r="A141" s="921"/>
      <c r="B141" s="847"/>
      <c r="C141" s="847"/>
      <c r="D141" s="847"/>
      <c r="E141" s="847"/>
      <c r="F141" s="847"/>
      <c r="G141" s="850" t="s">
        <v>80</v>
      </c>
      <c r="H141" s="850"/>
      <c r="I141" s="850" t="s">
        <v>81</v>
      </c>
      <c r="J141" s="850"/>
      <c r="K141" s="850" t="s">
        <v>82</v>
      </c>
      <c r="L141" s="850"/>
      <c r="M141" s="850" t="s">
        <v>83</v>
      </c>
      <c r="N141" s="850"/>
      <c r="O141" s="850" t="s">
        <v>84</v>
      </c>
      <c r="P141" s="850"/>
      <c r="Q141" s="848" t="s">
        <v>85</v>
      </c>
      <c r="R141" s="849"/>
    </row>
    <row r="142" spans="1:18" ht="14.5" customHeight="1" thickBot="1">
      <c r="A142" s="922"/>
      <c r="B142" s="851" t="s">
        <v>49</v>
      </c>
      <c r="C142" s="852"/>
      <c r="D142" s="422" t="s">
        <v>53</v>
      </c>
      <c r="E142" s="407" t="s">
        <v>49</v>
      </c>
      <c r="F142" s="422" t="s">
        <v>53</v>
      </c>
      <c r="G142" s="407" t="s">
        <v>49</v>
      </c>
      <c r="H142" s="422" t="s">
        <v>53</v>
      </c>
      <c r="I142" s="407" t="s">
        <v>49</v>
      </c>
      <c r="J142" s="422" t="s">
        <v>53</v>
      </c>
      <c r="K142" s="407" t="s">
        <v>49</v>
      </c>
      <c r="L142" s="422" t="s">
        <v>53</v>
      </c>
      <c r="M142" s="425" t="s">
        <v>49</v>
      </c>
      <c r="N142" s="421" t="s">
        <v>53</v>
      </c>
      <c r="O142" s="425" t="s">
        <v>49</v>
      </c>
      <c r="P142" s="421" t="s">
        <v>53</v>
      </c>
      <c r="Q142" s="407" t="s">
        <v>49</v>
      </c>
      <c r="R142" s="432" t="s">
        <v>53</v>
      </c>
    </row>
    <row r="143" spans="1:18" ht="14.5" customHeight="1">
      <c r="A143" s="163" t="s">
        <v>27</v>
      </c>
      <c r="B143" s="6">
        <v>92336</v>
      </c>
      <c r="C143" s="62">
        <v>40306</v>
      </c>
      <c r="D143" s="492">
        <f>C143/B143*100</f>
        <v>43.651446889620516</v>
      </c>
      <c r="E143" s="62">
        <v>52030</v>
      </c>
      <c r="F143" s="492">
        <f>E143/B143*100</f>
        <v>56.348553110379484</v>
      </c>
      <c r="G143" s="62">
        <v>14989</v>
      </c>
      <c r="H143" s="492">
        <f>G143/E143*100</f>
        <v>28.808379780895638</v>
      </c>
      <c r="I143" s="62">
        <v>21318</v>
      </c>
      <c r="J143" s="492">
        <f>I143/E143*100</f>
        <v>40.972515856236782</v>
      </c>
      <c r="K143" s="62">
        <v>1219</v>
      </c>
      <c r="L143" s="492">
        <f>K143/E143*100</f>
        <v>2.3428791082068039</v>
      </c>
      <c r="M143" s="62">
        <v>2554</v>
      </c>
      <c r="N143" s="492">
        <f>M143/E143*100</f>
        <v>4.9087065154718434</v>
      </c>
      <c r="O143" s="62">
        <v>196</v>
      </c>
      <c r="P143" s="492">
        <f>O143/E143*100</f>
        <v>0.37670574668460505</v>
      </c>
      <c r="Q143" s="62">
        <v>11754</v>
      </c>
      <c r="R143" s="52">
        <f>Q143/E143*100</f>
        <v>22.590812992504326</v>
      </c>
    </row>
    <row r="144" spans="1:18" ht="14.5" customHeight="1">
      <c r="A144" s="164" t="s">
        <v>28</v>
      </c>
      <c r="B144" s="7">
        <v>91903</v>
      </c>
      <c r="C144" s="17">
        <v>25887</v>
      </c>
      <c r="D144" s="493">
        <f t="shared" ref="D144:D161" si="10">C144/B144*100</f>
        <v>28.167742075884355</v>
      </c>
      <c r="E144" s="17">
        <v>66016</v>
      </c>
      <c r="F144" s="493">
        <f t="shared" ref="F144:F161" si="11">E144/B144*100</f>
        <v>71.832257924115638</v>
      </c>
      <c r="G144" s="17">
        <v>14127</v>
      </c>
      <c r="H144" s="493">
        <f t="shared" ref="H144:H161" si="12">G144/E144*100</f>
        <v>21.399357731459041</v>
      </c>
      <c r="I144" s="17">
        <v>29563</v>
      </c>
      <c r="J144" s="493">
        <f t="shared" ref="J144:J161" si="13">I144/E144*100</f>
        <v>44.78156810470189</v>
      </c>
      <c r="K144" s="17">
        <v>4112</v>
      </c>
      <c r="L144" s="493">
        <f t="shared" ref="L144:L161" si="14">K144/E144*100</f>
        <v>6.2287930198739696</v>
      </c>
      <c r="M144" s="17">
        <v>3234</v>
      </c>
      <c r="N144" s="493">
        <f t="shared" ref="N144:N161" si="15">M144/E144*100</f>
        <v>4.8988124091129421</v>
      </c>
      <c r="O144" s="17">
        <v>1770</v>
      </c>
      <c r="P144" s="493">
        <f t="shared" ref="P144:P161" si="16">O144/E144*100</f>
        <v>2.6811682016480853</v>
      </c>
      <c r="Q144" s="17">
        <v>13210</v>
      </c>
      <c r="R144" s="16">
        <f t="shared" ref="R144:R161" si="17">Q144/E144*100</f>
        <v>20.010300533204074</v>
      </c>
    </row>
    <row r="145" spans="1:18" ht="14.5" customHeight="1">
      <c r="A145" s="165" t="s">
        <v>29</v>
      </c>
      <c r="B145" s="8">
        <v>32558</v>
      </c>
      <c r="C145" s="14">
        <v>6605</v>
      </c>
      <c r="D145" s="494">
        <f t="shared" si="10"/>
        <v>20.286872658025679</v>
      </c>
      <c r="E145" s="14">
        <v>25953</v>
      </c>
      <c r="F145" s="494">
        <f t="shared" si="11"/>
        <v>79.713127341974328</v>
      </c>
      <c r="G145" s="14">
        <v>3193</v>
      </c>
      <c r="H145" s="494">
        <f t="shared" si="12"/>
        <v>12.30300928601703</v>
      </c>
      <c r="I145" s="14">
        <v>671</v>
      </c>
      <c r="J145" s="494">
        <f t="shared" si="13"/>
        <v>2.5854429160405346</v>
      </c>
      <c r="K145" s="14">
        <v>902</v>
      </c>
      <c r="L145" s="494">
        <f t="shared" si="14"/>
        <v>3.4755134281200633</v>
      </c>
      <c r="M145" s="14">
        <v>8800</v>
      </c>
      <c r="N145" s="494">
        <f t="shared" si="15"/>
        <v>33.907448079220124</v>
      </c>
      <c r="O145" s="14">
        <v>71</v>
      </c>
      <c r="P145" s="494">
        <f t="shared" si="16"/>
        <v>0.27357145609370787</v>
      </c>
      <c r="Q145" s="14">
        <v>12316</v>
      </c>
      <c r="R145" s="13">
        <f t="shared" si="17"/>
        <v>47.455014834508532</v>
      </c>
    </row>
    <row r="146" spans="1:18" ht="14.5" customHeight="1">
      <c r="A146" s="164" t="s">
        <v>30</v>
      </c>
      <c r="B146" s="7">
        <v>17494</v>
      </c>
      <c r="C146" s="17">
        <v>8608</v>
      </c>
      <c r="D146" s="493">
        <f t="shared" si="10"/>
        <v>49.205441865782554</v>
      </c>
      <c r="E146" s="17">
        <v>8886</v>
      </c>
      <c r="F146" s="493">
        <f t="shared" si="11"/>
        <v>50.794558134217446</v>
      </c>
      <c r="G146" s="17">
        <v>1583</v>
      </c>
      <c r="H146" s="493">
        <f t="shared" si="12"/>
        <v>17.814539725410757</v>
      </c>
      <c r="I146" s="17">
        <v>140</v>
      </c>
      <c r="J146" s="493">
        <f t="shared" si="13"/>
        <v>1.5755120414134591</v>
      </c>
      <c r="K146" s="17">
        <v>1166</v>
      </c>
      <c r="L146" s="493">
        <f t="shared" si="14"/>
        <v>13.121764573486383</v>
      </c>
      <c r="M146" s="17">
        <v>2181</v>
      </c>
      <c r="N146" s="493">
        <f t="shared" si="15"/>
        <v>24.544226873733962</v>
      </c>
      <c r="O146" s="17">
        <v>708</v>
      </c>
      <c r="P146" s="493">
        <f t="shared" si="16"/>
        <v>7.9675894665766371</v>
      </c>
      <c r="Q146" s="17">
        <v>3108</v>
      </c>
      <c r="R146" s="16">
        <f t="shared" si="17"/>
        <v>34.976367319378795</v>
      </c>
    </row>
    <row r="147" spans="1:18" ht="14.5" customHeight="1">
      <c r="A147" s="165" t="s">
        <v>31</v>
      </c>
      <c r="B147" s="8">
        <v>5314</v>
      </c>
      <c r="C147" s="14">
        <v>1832</v>
      </c>
      <c r="D147" s="494">
        <f t="shared" si="10"/>
        <v>34.47497177267595</v>
      </c>
      <c r="E147" s="14">
        <v>3482</v>
      </c>
      <c r="F147" s="494">
        <f t="shared" si="11"/>
        <v>65.525028227324043</v>
      </c>
      <c r="G147" s="14">
        <v>1099</v>
      </c>
      <c r="H147" s="494">
        <f t="shared" si="12"/>
        <v>31.562320505456633</v>
      </c>
      <c r="I147" s="14">
        <v>254</v>
      </c>
      <c r="J147" s="494">
        <f t="shared" si="13"/>
        <v>7.2946582423894322</v>
      </c>
      <c r="K147" s="14">
        <v>352</v>
      </c>
      <c r="L147" s="494">
        <f t="shared" si="14"/>
        <v>10.109132682366456</v>
      </c>
      <c r="M147" s="14">
        <v>664</v>
      </c>
      <c r="N147" s="494">
        <f t="shared" si="15"/>
        <v>19.069500287191268</v>
      </c>
      <c r="O147" s="14">
        <v>161</v>
      </c>
      <c r="P147" s="494">
        <f t="shared" si="16"/>
        <v>4.623779437105112</v>
      </c>
      <c r="Q147" s="14">
        <v>952</v>
      </c>
      <c r="R147" s="13">
        <f t="shared" si="17"/>
        <v>27.340608845491097</v>
      </c>
    </row>
    <row r="148" spans="1:18" ht="14.5" customHeight="1">
      <c r="A148" s="164" t="s">
        <v>32</v>
      </c>
      <c r="B148" s="7">
        <v>16590</v>
      </c>
      <c r="C148" s="17">
        <v>123</v>
      </c>
      <c r="D148" s="493">
        <f t="shared" si="10"/>
        <v>0.74141048824593125</v>
      </c>
      <c r="E148" s="17">
        <v>16467</v>
      </c>
      <c r="F148" s="493">
        <f t="shared" si="11"/>
        <v>99.258589511754067</v>
      </c>
      <c r="G148" s="17">
        <v>2336</v>
      </c>
      <c r="H148" s="493">
        <f t="shared" si="12"/>
        <v>14.18594765288152</v>
      </c>
      <c r="I148" s="17">
        <v>496</v>
      </c>
      <c r="J148" s="493">
        <f t="shared" si="13"/>
        <v>3.0120847756118296</v>
      </c>
      <c r="K148" s="17">
        <v>298</v>
      </c>
      <c r="L148" s="493">
        <f t="shared" si="14"/>
        <v>1.8096799659925913</v>
      </c>
      <c r="M148" s="17">
        <v>3103</v>
      </c>
      <c r="N148" s="493">
        <f t="shared" si="15"/>
        <v>18.843748102265138</v>
      </c>
      <c r="O148" s="17">
        <v>586</v>
      </c>
      <c r="P148" s="493">
        <f t="shared" si="16"/>
        <v>3.5586324163478471</v>
      </c>
      <c r="Q148" s="17">
        <v>9648</v>
      </c>
      <c r="R148" s="16">
        <f t="shared" si="17"/>
        <v>58.589907086901071</v>
      </c>
    </row>
    <row r="149" spans="1:18" ht="14.5" customHeight="1">
      <c r="A149" s="165" t="s">
        <v>33</v>
      </c>
      <c r="B149" s="8">
        <v>49481</v>
      </c>
      <c r="C149" s="14">
        <v>21384</v>
      </c>
      <c r="D149" s="494">
        <f t="shared" si="10"/>
        <v>43.216588185364081</v>
      </c>
      <c r="E149" s="14">
        <v>28097</v>
      </c>
      <c r="F149" s="494">
        <f t="shared" si="11"/>
        <v>56.783411814635919</v>
      </c>
      <c r="G149" s="14">
        <v>8646</v>
      </c>
      <c r="H149" s="494">
        <f t="shared" si="12"/>
        <v>30.771968537566284</v>
      </c>
      <c r="I149" s="14">
        <v>5830</v>
      </c>
      <c r="J149" s="494">
        <f t="shared" si="13"/>
        <v>20.749546214898388</v>
      </c>
      <c r="K149" s="14">
        <v>1276</v>
      </c>
      <c r="L149" s="494">
        <f t="shared" si="14"/>
        <v>4.5414101149588921</v>
      </c>
      <c r="M149" s="14">
        <v>2892</v>
      </c>
      <c r="N149" s="494">
        <f t="shared" si="15"/>
        <v>10.292913834217178</v>
      </c>
      <c r="O149" s="14">
        <v>399</v>
      </c>
      <c r="P149" s="494">
        <f t="shared" si="16"/>
        <v>1.4200804356336976</v>
      </c>
      <c r="Q149" s="14">
        <v>9054</v>
      </c>
      <c r="R149" s="13">
        <f t="shared" si="17"/>
        <v>32.224080862725557</v>
      </c>
    </row>
    <row r="150" spans="1:18" ht="14.5" customHeight="1">
      <c r="A150" s="164" t="s">
        <v>34</v>
      </c>
      <c r="B150" s="7">
        <v>10852</v>
      </c>
      <c r="C150" s="17">
        <v>1272</v>
      </c>
      <c r="D150" s="493">
        <f t="shared" si="10"/>
        <v>11.72134168816808</v>
      </c>
      <c r="E150" s="17">
        <v>9580</v>
      </c>
      <c r="F150" s="493">
        <f t="shared" si="11"/>
        <v>88.278658311831919</v>
      </c>
      <c r="G150" s="17">
        <v>1354</v>
      </c>
      <c r="H150" s="493">
        <f t="shared" si="12"/>
        <v>14.133611691022965</v>
      </c>
      <c r="I150" s="17">
        <v>186</v>
      </c>
      <c r="J150" s="493">
        <f t="shared" si="13"/>
        <v>1.9415448851774531</v>
      </c>
      <c r="K150" s="17">
        <v>1145</v>
      </c>
      <c r="L150" s="493">
        <f t="shared" si="14"/>
        <v>11.951983298538622</v>
      </c>
      <c r="M150" s="17">
        <v>3143</v>
      </c>
      <c r="N150" s="493">
        <f t="shared" si="15"/>
        <v>32.807933194154487</v>
      </c>
      <c r="O150" s="17">
        <v>1146</v>
      </c>
      <c r="P150" s="493">
        <f t="shared" si="16"/>
        <v>11.962421711899792</v>
      </c>
      <c r="Q150" s="17">
        <v>2606</v>
      </c>
      <c r="R150" s="16">
        <f t="shared" si="17"/>
        <v>27.202505219206678</v>
      </c>
    </row>
    <row r="151" spans="1:18" ht="14.5" customHeight="1">
      <c r="A151" s="165" t="s">
        <v>35</v>
      </c>
      <c r="B151" s="8">
        <v>55097</v>
      </c>
      <c r="C151" s="14">
        <v>16840</v>
      </c>
      <c r="D151" s="494">
        <f t="shared" si="10"/>
        <v>30.564277546871882</v>
      </c>
      <c r="E151" s="14">
        <v>38257</v>
      </c>
      <c r="F151" s="494">
        <f t="shared" si="11"/>
        <v>69.435722453128122</v>
      </c>
      <c r="G151" s="14">
        <v>13092</v>
      </c>
      <c r="H151" s="494">
        <f t="shared" si="12"/>
        <v>34.221188279269157</v>
      </c>
      <c r="I151" s="14">
        <v>7755</v>
      </c>
      <c r="J151" s="494">
        <f t="shared" si="13"/>
        <v>20.270800115011632</v>
      </c>
      <c r="K151" s="14">
        <v>2431</v>
      </c>
      <c r="L151" s="494">
        <f t="shared" si="14"/>
        <v>6.3543926601667673</v>
      </c>
      <c r="M151" s="14">
        <v>4240</v>
      </c>
      <c r="N151" s="494">
        <f t="shared" si="15"/>
        <v>11.082939069974122</v>
      </c>
      <c r="O151" s="14">
        <v>4653</v>
      </c>
      <c r="P151" s="494">
        <f t="shared" si="16"/>
        <v>12.162480069006978</v>
      </c>
      <c r="Q151" s="14">
        <v>6086</v>
      </c>
      <c r="R151" s="13">
        <f t="shared" si="17"/>
        <v>15.908199806571346</v>
      </c>
    </row>
    <row r="152" spans="1:18" ht="14.5" customHeight="1">
      <c r="A152" s="164" t="s">
        <v>36</v>
      </c>
      <c r="B152" s="7">
        <v>119264</v>
      </c>
      <c r="C152" s="17">
        <v>32175</v>
      </c>
      <c r="D152" s="493">
        <f t="shared" si="10"/>
        <v>26.977964851086668</v>
      </c>
      <c r="E152" s="17">
        <v>87089</v>
      </c>
      <c r="F152" s="493">
        <f t="shared" si="11"/>
        <v>73.022035148913332</v>
      </c>
      <c r="G152" s="17">
        <v>18058</v>
      </c>
      <c r="H152" s="493">
        <f t="shared" si="12"/>
        <v>20.735110059823857</v>
      </c>
      <c r="I152" s="17">
        <v>29252</v>
      </c>
      <c r="J152" s="493">
        <f t="shared" si="13"/>
        <v>33.588627725659961</v>
      </c>
      <c r="K152" s="17">
        <v>9771</v>
      </c>
      <c r="L152" s="493">
        <f t="shared" si="14"/>
        <v>11.219557004903031</v>
      </c>
      <c r="M152" s="17">
        <v>13508</v>
      </c>
      <c r="N152" s="493">
        <f t="shared" si="15"/>
        <v>15.510569647142578</v>
      </c>
      <c r="O152" s="17">
        <v>5382</v>
      </c>
      <c r="P152" s="493">
        <f t="shared" si="16"/>
        <v>6.1798849452858571</v>
      </c>
      <c r="Q152" s="17">
        <v>11118</v>
      </c>
      <c r="R152" s="16">
        <f t="shared" si="17"/>
        <v>12.766250617184719</v>
      </c>
    </row>
    <row r="153" spans="1:18" ht="14.5" customHeight="1">
      <c r="A153" s="165" t="s">
        <v>37</v>
      </c>
      <c r="B153" s="8">
        <v>31758</v>
      </c>
      <c r="C153" s="14">
        <v>15046</v>
      </c>
      <c r="D153" s="494">
        <f t="shared" si="10"/>
        <v>47.377038856351156</v>
      </c>
      <c r="E153" s="14">
        <v>16712</v>
      </c>
      <c r="F153" s="494">
        <f t="shared" si="11"/>
        <v>52.622961143648851</v>
      </c>
      <c r="G153" s="14">
        <v>5030</v>
      </c>
      <c r="H153" s="494">
        <f t="shared" si="12"/>
        <v>30.098133078027768</v>
      </c>
      <c r="I153" s="14">
        <v>8900</v>
      </c>
      <c r="J153" s="494">
        <f t="shared" si="13"/>
        <v>53.255146002872188</v>
      </c>
      <c r="K153" s="14">
        <v>61</v>
      </c>
      <c r="L153" s="494">
        <f t="shared" si="14"/>
        <v>0.365007180469124</v>
      </c>
      <c r="M153" s="14">
        <v>1324</v>
      </c>
      <c r="N153" s="494">
        <f t="shared" si="15"/>
        <v>7.9224509334609863</v>
      </c>
      <c r="O153" s="14">
        <v>111</v>
      </c>
      <c r="P153" s="494">
        <f t="shared" si="16"/>
        <v>0.66419339396840593</v>
      </c>
      <c r="Q153" s="14">
        <v>1286</v>
      </c>
      <c r="R153" s="13">
        <f t="shared" si="17"/>
        <v>7.6950694112015317</v>
      </c>
    </row>
    <row r="154" spans="1:18" ht="14.5" customHeight="1">
      <c r="A154" s="164" t="s">
        <v>38</v>
      </c>
      <c r="B154" s="7">
        <v>6544</v>
      </c>
      <c r="C154" s="17">
        <v>2048</v>
      </c>
      <c r="D154" s="493">
        <f t="shared" si="10"/>
        <v>31.295843520782395</v>
      </c>
      <c r="E154" s="17">
        <v>4496</v>
      </c>
      <c r="F154" s="493">
        <f t="shared" si="11"/>
        <v>68.704156479217602</v>
      </c>
      <c r="G154" s="17">
        <v>700</v>
      </c>
      <c r="H154" s="493">
        <f t="shared" si="12"/>
        <v>15.569395017793594</v>
      </c>
      <c r="I154" s="17">
        <v>2774</v>
      </c>
      <c r="J154" s="493">
        <f t="shared" si="13"/>
        <v>61.69928825622776</v>
      </c>
      <c r="K154" s="17">
        <v>375</v>
      </c>
      <c r="L154" s="493">
        <f t="shared" si="14"/>
        <v>8.3407473309608537</v>
      </c>
      <c r="M154" s="17">
        <v>394</v>
      </c>
      <c r="N154" s="493">
        <f t="shared" si="15"/>
        <v>8.7633451957295367</v>
      </c>
      <c r="O154" s="17">
        <v>0</v>
      </c>
      <c r="P154" s="493">
        <f t="shared" si="16"/>
        <v>0</v>
      </c>
      <c r="Q154" s="17">
        <v>253</v>
      </c>
      <c r="R154" s="16">
        <f t="shared" si="17"/>
        <v>5.6272241992882561</v>
      </c>
    </row>
    <row r="155" spans="1:18" ht="14.5" customHeight="1">
      <c r="A155" s="165" t="s">
        <v>39</v>
      </c>
      <c r="B155" s="8">
        <v>28820</v>
      </c>
      <c r="C155" s="14">
        <v>10653</v>
      </c>
      <c r="D155" s="494">
        <f t="shared" si="10"/>
        <v>36.96391394864677</v>
      </c>
      <c r="E155" s="14">
        <v>18167</v>
      </c>
      <c r="F155" s="494">
        <f t="shared" si="11"/>
        <v>63.036086051353223</v>
      </c>
      <c r="G155" s="14">
        <v>3029</v>
      </c>
      <c r="H155" s="494">
        <f t="shared" si="12"/>
        <v>16.673088567182255</v>
      </c>
      <c r="I155" s="14">
        <v>465</v>
      </c>
      <c r="J155" s="494">
        <f t="shared" si="13"/>
        <v>2.5595860626410527</v>
      </c>
      <c r="K155" s="14">
        <v>2327</v>
      </c>
      <c r="L155" s="494">
        <f t="shared" si="14"/>
        <v>12.808939285517699</v>
      </c>
      <c r="M155" s="14">
        <v>5816</v>
      </c>
      <c r="N155" s="494">
        <f t="shared" si="15"/>
        <v>32.014091484559913</v>
      </c>
      <c r="O155" s="14">
        <v>1572</v>
      </c>
      <c r="P155" s="494">
        <f t="shared" si="16"/>
        <v>8.6530522375736219</v>
      </c>
      <c r="Q155" s="14">
        <v>4958</v>
      </c>
      <c r="R155" s="13">
        <f t="shared" si="17"/>
        <v>27.291242362525459</v>
      </c>
    </row>
    <row r="156" spans="1:18" ht="14.5" customHeight="1">
      <c r="A156" s="164" t="s">
        <v>40</v>
      </c>
      <c r="B156" s="7">
        <v>15985</v>
      </c>
      <c r="C156" s="17">
        <v>8067</v>
      </c>
      <c r="D156" s="493">
        <f t="shared" si="10"/>
        <v>50.466061933062242</v>
      </c>
      <c r="E156" s="17">
        <v>7918</v>
      </c>
      <c r="F156" s="493">
        <f t="shared" si="11"/>
        <v>49.533938066937758</v>
      </c>
      <c r="G156" s="17">
        <v>1624</v>
      </c>
      <c r="H156" s="493">
        <f t="shared" si="12"/>
        <v>20.51022985602425</v>
      </c>
      <c r="I156" s="17">
        <v>319</v>
      </c>
      <c r="J156" s="493">
        <f t="shared" si="13"/>
        <v>4.0287951502904775</v>
      </c>
      <c r="K156" s="17">
        <v>816</v>
      </c>
      <c r="L156" s="493">
        <f t="shared" si="14"/>
        <v>10.305632735539277</v>
      </c>
      <c r="M156" s="17">
        <v>2622</v>
      </c>
      <c r="N156" s="493">
        <f t="shared" si="15"/>
        <v>33.114422834049002</v>
      </c>
      <c r="O156" s="17">
        <v>338</v>
      </c>
      <c r="P156" s="493">
        <f t="shared" si="16"/>
        <v>4.2687547360444551</v>
      </c>
      <c r="Q156" s="17">
        <v>2199</v>
      </c>
      <c r="R156" s="16">
        <f t="shared" si="17"/>
        <v>27.772164688052538</v>
      </c>
    </row>
    <row r="157" spans="1:18" ht="14.5" customHeight="1">
      <c r="A157" s="165" t="s">
        <v>41</v>
      </c>
      <c r="B157" s="8">
        <v>20289</v>
      </c>
      <c r="C157" s="14">
        <v>5122</v>
      </c>
      <c r="D157" s="494">
        <f t="shared" si="10"/>
        <v>25.245206762284983</v>
      </c>
      <c r="E157" s="14">
        <v>15167</v>
      </c>
      <c r="F157" s="494">
        <f t="shared" si="11"/>
        <v>74.75479323771502</v>
      </c>
      <c r="G157" s="14">
        <v>6893</v>
      </c>
      <c r="H157" s="494">
        <f t="shared" si="12"/>
        <v>45.44735280543285</v>
      </c>
      <c r="I157" s="14">
        <v>326</v>
      </c>
      <c r="J157" s="494">
        <f t="shared" si="13"/>
        <v>2.1494033098173668</v>
      </c>
      <c r="K157" s="14">
        <v>1286</v>
      </c>
      <c r="L157" s="494">
        <f t="shared" si="14"/>
        <v>8.4789345289114522</v>
      </c>
      <c r="M157" s="14">
        <v>2330</v>
      </c>
      <c r="N157" s="494">
        <f t="shared" si="15"/>
        <v>15.362299729676272</v>
      </c>
      <c r="O157" s="14">
        <v>1161</v>
      </c>
      <c r="P157" s="494">
        <f t="shared" si="16"/>
        <v>7.6547768180919098</v>
      </c>
      <c r="Q157" s="14">
        <v>3171</v>
      </c>
      <c r="R157" s="13">
        <f t="shared" si="17"/>
        <v>20.907232808070152</v>
      </c>
    </row>
    <row r="158" spans="1:18" ht="14.5" customHeight="1" thickBot="1">
      <c r="A158" s="166" t="s">
        <v>42</v>
      </c>
      <c r="B158" s="7">
        <v>15415</v>
      </c>
      <c r="C158" s="17">
        <v>5205</v>
      </c>
      <c r="D158" s="493">
        <f t="shared" si="10"/>
        <v>33.765812520272462</v>
      </c>
      <c r="E158" s="17">
        <v>10210</v>
      </c>
      <c r="F158" s="493">
        <f t="shared" si="11"/>
        <v>66.234187479727538</v>
      </c>
      <c r="G158" s="17">
        <v>2270</v>
      </c>
      <c r="H158" s="493">
        <f t="shared" si="12"/>
        <v>22.233104799216456</v>
      </c>
      <c r="I158" s="17">
        <v>763</v>
      </c>
      <c r="J158" s="493">
        <f t="shared" si="13"/>
        <v>7.4730656219392744</v>
      </c>
      <c r="K158" s="17">
        <v>2337</v>
      </c>
      <c r="L158" s="493">
        <f t="shared" si="14"/>
        <v>22.889324191968658</v>
      </c>
      <c r="M158" s="17">
        <v>2985</v>
      </c>
      <c r="N158" s="493">
        <f t="shared" si="15"/>
        <v>29.236043095004899</v>
      </c>
      <c r="O158" s="17">
        <v>916</v>
      </c>
      <c r="P158" s="493">
        <f t="shared" si="16"/>
        <v>8.9715964740450538</v>
      </c>
      <c r="Q158" s="17">
        <v>939</v>
      </c>
      <c r="R158" s="16">
        <f t="shared" si="17"/>
        <v>9.1968658178256604</v>
      </c>
    </row>
    <row r="159" spans="1:18" ht="14.5" customHeight="1">
      <c r="A159" s="128" t="s">
        <v>43</v>
      </c>
      <c r="B159" s="10">
        <v>488576</v>
      </c>
      <c r="C159" s="63">
        <v>160763</v>
      </c>
      <c r="D159" s="495">
        <f t="shared" si="10"/>
        <v>32.904399724914853</v>
      </c>
      <c r="E159" s="63">
        <v>327813</v>
      </c>
      <c r="F159" s="495">
        <f t="shared" si="11"/>
        <v>67.095600275085147</v>
      </c>
      <c r="G159" s="63">
        <v>84970</v>
      </c>
      <c r="H159" s="495">
        <f t="shared" si="12"/>
        <v>25.920265517230863</v>
      </c>
      <c r="I159" s="63">
        <v>106468</v>
      </c>
      <c r="J159" s="495">
        <f t="shared" si="13"/>
        <v>32.478272673749977</v>
      </c>
      <c r="K159" s="63">
        <v>21181</v>
      </c>
      <c r="L159" s="495">
        <f t="shared" si="14"/>
        <v>6.4613056834231717</v>
      </c>
      <c r="M159" s="63">
        <v>34243</v>
      </c>
      <c r="N159" s="495">
        <f t="shared" si="15"/>
        <v>10.445894458120941</v>
      </c>
      <c r="O159" s="63">
        <v>14419</v>
      </c>
      <c r="P159" s="495">
        <f t="shared" si="16"/>
        <v>4.3985442920201461</v>
      </c>
      <c r="Q159" s="63">
        <v>66532</v>
      </c>
      <c r="R159" s="19">
        <f t="shared" si="17"/>
        <v>20.29571737545491</v>
      </c>
    </row>
    <row r="160" spans="1:18" ht="14.5" customHeight="1">
      <c r="A160" s="128" t="s">
        <v>44</v>
      </c>
      <c r="B160" s="11">
        <v>121124</v>
      </c>
      <c r="C160" s="22">
        <v>40410</v>
      </c>
      <c r="D160" s="496">
        <f t="shared" si="10"/>
        <v>33.362504540801162</v>
      </c>
      <c r="E160" s="22">
        <v>80714</v>
      </c>
      <c r="F160" s="496">
        <f t="shared" si="11"/>
        <v>66.637495459198831</v>
      </c>
      <c r="G160" s="22">
        <v>13053</v>
      </c>
      <c r="H160" s="496">
        <f t="shared" si="12"/>
        <v>16.17191565279877</v>
      </c>
      <c r="I160" s="22">
        <v>2544</v>
      </c>
      <c r="J160" s="496">
        <f t="shared" si="13"/>
        <v>3.1518695641400503</v>
      </c>
      <c r="K160" s="22">
        <v>8693</v>
      </c>
      <c r="L160" s="496">
        <f t="shared" si="14"/>
        <v>10.770126619917239</v>
      </c>
      <c r="M160" s="22">
        <v>25547</v>
      </c>
      <c r="N160" s="496">
        <f t="shared" si="15"/>
        <v>31.651262482345071</v>
      </c>
      <c r="O160" s="22">
        <v>4751</v>
      </c>
      <c r="P160" s="496">
        <f t="shared" si="16"/>
        <v>5.8862155264266418</v>
      </c>
      <c r="Q160" s="22">
        <v>26126</v>
      </c>
      <c r="R160" s="21">
        <f t="shared" si="17"/>
        <v>32.368610154372227</v>
      </c>
    </row>
    <row r="161" spans="1:18" ht="14.5" customHeight="1">
      <c r="A161" s="129" t="s">
        <v>45</v>
      </c>
      <c r="B161" s="118">
        <v>609700</v>
      </c>
      <c r="C161" s="579">
        <v>201173</v>
      </c>
      <c r="D161" s="497">
        <f t="shared" si="10"/>
        <v>32.995407577497133</v>
      </c>
      <c r="E161" s="179">
        <v>408527</v>
      </c>
      <c r="F161" s="497">
        <f t="shared" si="11"/>
        <v>67.004592422502867</v>
      </c>
      <c r="G161" s="179">
        <v>98023</v>
      </c>
      <c r="H161" s="497">
        <f t="shared" si="12"/>
        <v>23.994252521865139</v>
      </c>
      <c r="I161" s="179">
        <v>109012</v>
      </c>
      <c r="J161" s="497">
        <f t="shared" si="13"/>
        <v>26.684160410450225</v>
      </c>
      <c r="K161" s="179">
        <v>29874</v>
      </c>
      <c r="L161" s="497">
        <f t="shared" si="14"/>
        <v>7.3126133646001357</v>
      </c>
      <c r="M161" s="179">
        <v>59790</v>
      </c>
      <c r="N161" s="497">
        <f t="shared" si="15"/>
        <v>14.635507567431283</v>
      </c>
      <c r="O161" s="179">
        <v>19170</v>
      </c>
      <c r="P161" s="497">
        <f t="shared" si="16"/>
        <v>4.6924683068683342</v>
      </c>
      <c r="Q161" s="179">
        <v>92658</v>
      </c>
      <c r="R161" s="167">
        <f t="shared" si="17"/>
        <v>22.680997828784879</v>
      </c>
    </row>
    <row r="162" spans="1:18" ht="14.5" customHeight="1">
      <c r="A162" s="909" t="s">
        <v>260</v>
      </c>
      <c r="B162" s="909"/>
      <c r="C162" s="909"/>
      <c r="D162" s="909"/>
      <c r="E162" s="909"/>
      <c r="F162" s="909"/>
      <c r="G162" s="909"/>
      <c r="H162" s="909"/>
      <c r="I162" s="909"/>
      <c r="J162" s="909"/>
      <c r="K162" s="909"/>
      <c r="L162" s="909"/>
      <c r="M162" s="909"/>
      <c r="N162" s="909"/>
      <c r="O162" s="909"/>
      <c r="P162" s="909"/>
      <c r="Q162" s="909"/>
      <c r="R162" s="909"/>
    </row>
    <row r="163" spans="1:18" ht="14.5" customHeight="1">
      <c r="A163" s="845" t="s">
        <v>257</v>
      </c>
      <c r="B163" s="937"/>
      <c r="C163" s="937"/>
      <c r="D163" s="937"/>
      <c r="E163" s="937"/>
      <c r="F163" s="937"/>
      <c r="G163" s="937"/>
      <c r="H163" s="937"/>
      <c r="I163" s="937"/>
      <c r="J163" s="937"/>
      <c r="K163" s="937"/>
      <c r="L163" s="937"/>
      <c r="M163" s="937"/>
      <c r="N163" s="937"/>
      <c r="O163" s="937"/>
      <c r="P163" s="937"/>
      <c r="Q163" s="937"/>
      <c r="R163" s="937"/>
    </row>
  </sheetData>
  <mergeCells count="78">
    <mergeCell ref="A66:F66"/>
    <mergeCell ref="A99:F99"/>
    <mergeCell ref="A131:R131"/>
    <mergeCell ref="A163:R163"/>
    <mergeCell ref="E140:F141"/>
    <mergeCell ref="G140:R140"/>
    <mergeCell ref="G141:H141"/>
    <mergeCell ref="I141:J141"/>
    <mergeCell ref="K141:L141"/>
    <mergeCell ref="M141:N141"/>
    <mergeCell ref="O141:P141"/>
    <mergeCell ref="Q141:R141"/>
    <mergeCell ref="B110:C110"/>
    <mergeCell ref="A132:R132"/>
    <mergeCell ref="A134:R134"/>
    <mergeCell ref="A136:R136"/>
    <mergeCell ref="O109:P109"/>
    <mergeCell ref="Q109:R109"/>
    <mergeCell ref="A137:A142"/>
    <mergeCell ref="B137:R137"/>
    <mergeCell ref="B138:B141"/>
    <mergeCell ref="C138:R138"/>
    <mergeCell ref="C139:D141"/>
    <mergeCell ref="E139:R139"/>
    <mergeCell ref="B142:C142"/>
    <mergeCell ref="A98:F98"/>
    <mergeCell ref="A100:F100"/>
    <mergeCell ref="A102:R102"/>
    <mergeCell ref="A104:R104"/>
    <mergeCell ref="E107:R107"/>
    <mergeCell ref="A105:A110"/>
    <mergeCell ref="B105:R105"/>
    <mergeCell ref="B106:B109"/>
    <mergeCell ref="C106:R106"/>
    <mergeCell ref="C107:D109"/>
    <mergeCell ref="E108:F109"/>
    <mergeCell ref="G108:R108"/>
    <mergeCell ref="G109:H109"/>
    <mergeCell ref="I109:J109"/>
    <mergeCell ref="K109:L109"/>
    <mergeCell ref="M109:N109"/>
    <mergeCell ref="A71:F71"/>
    <mergeCell ref="A72:A77"/>
    <mergeCell ref="B72:F72"/>
    <mergeCell ref="B73:B76"/>
    <mergeCell ref="C73:F73"/>
    <mergeCell ref="C74:D76"/>
    <mergeCell ref="E74:F76"/>
    <mergeCell ref="B77:C77"/>
    <mergeCell ref="A97:F97"/>
    <mergeCell ref="A64:F64"/>
    <mergeCell ref="A162:R162"/>
    <mergeCell ref="A130:R130"/>
    <mergeCell ref="A36:F36"/>
    <mergeCell ref="A38:F38"/>
    <mergeCell ref="A39:A44"/>
    <mergeCell ref="B39:F39"/>
    <mergeCell ref="B40:B43"/>
    <mergeCell ref="C40:F40"/>
    <mergeCell ref="C41:D43"/>
    <mergeCell ref="E41:F43"/>
    <mergeCell ref="B44:C44"/>
    <mergeCell ref="A65:F65"/>
    <mergeCell ref="A67:F67"/>
    <mergeCell ref="A69:F69"/>
    <mergeCell ref="A31:F31"/>
    <mergeCell ref="A32:F32"/>
    <mergeCell ref="A33:F33"/>
    <mergeCell ref="A34:F34"/>
    <mergeCell ref="A3:F3"/>
    <mergeCell ref="A5:F5"/>
    <mergeCell ref="A6:A11"/>
    <mergeCell ref="B6:F6"/>
    <mergeCell ref="B7:B10"/>
    <mergeCell ref="C7:F7"/>
    <mergeCell ref="C8:D10"/>
    <mergeCell ref="E8:F10"/>
    <mergeCell ref="B11:C11"/>
  </mergeCells>
  <hyperlinks>
    <hyperlink ref="A1" location="Inhalt!A9" display="Zurück zum Inhalt" xr:uid="{00000000-0004-0000-0600-000000000000}"/>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83"/>
  <sheetViews>
    <sheetView zoomScale="80" zoomScaleNormal="80" workbookViewId="0"/>
  </sheetViews>
  <sheetFormatPr baseColWidth="10" defaultColWidth="11.08203125" defaultRowHeight="14.5" customHeight="1"/>
  <cols>
    <col min="1" max="1" width="23.5" style="377" customWidth="1"/>
    <col min="2" max="7" width="11.08203125" style="377" customWidth="1"/>
    <col min="8" max="16384" width="11.08203125" style="377"/>
  </cols>
  <sheetData>
    <row r="1" spans="1:18" ht="14.5" customHeight="1">
      <c r="A1" s="736" t="s">
        <v>163</v>
      </c>
      <c r="B1" s="105"/>
    </row>
    <row r="3" spans="1:18" s="775" customFormat="1" ht="14.5" customHeight="1"/>
    <row r="4" spans="1:18" ht="68.5" customHeight="1" thickBot="1">
      <c r="A4" s="919" t="s">
        <v>429</v>
      </c>
      <c r="B4" s="919"/>
      <c r="C4" s="919"/>
      <c r="D4" s="919"/>
      <c r="E4" s="919"/>
      <c r="F4" s="751"/>
      <c r="G4" s="751"/>
      <c r="H4" s="384"/>
      <c r="I4" s="384"/>
      <c r="J4" s="384"/>
      <c r="K4" s="384"/>
      <c r="L4" s="384"/>
      <c r="M4" s="384"/>
      <c r="N4" s="384"/>
      <c r="O4" s="384"/>
      <c r="P4" s="384"/>
      <c r="Q4" s="384"/>
      <c r="R4" s="384"/>
    </row>
    <row r="5" spans="1:18" ht="28.5" customHeight="1" thickBot="1">
      <c r="A5" s="940" t="s">
        <v>124</v>
      </c>
      <c r="B5" s="943" t="s">
        <v>123</v>
      </c>
      <c r="C5" s="942"/>
      <c r="D5" s="942"/>
      <c r="E5" s="944"/>
      <c r="F5" s="752"/>
      <c r="G5" s="752"/>
      <c r="H5" s="180"/>
    </row>
    <row r="6" spans="1:18" ht="14.5" customHeight="1" thickBot="1">
      <c r="A6" s="924"/>
      <c r="B6" s="942" t="s">
        <v>43</v>
      </c>
      <c r="C6" s="942"/>
      <c r="D6" s="943" t="s">
        <v>44</v>
      </c>
      <c r="E6" s="944"/>
      <c r="F6" s="752"/>
      <c r="G6" s="752"/>
      <c r="H6" s="180"/>
    </row>
    <row r="7" spans="1:18" ht="27.5" customHeight="1" thickBot="1">
      <c r="A7" s="941"/>
      <c r="B7" s="303" t="s">
        <v>430</v>
      </c>
      <c r="C7" s="308" t="s">
        <v>431</v>
      </c>
      <c r="D7" s="303" t="s">
        <v>430</v>
      </c>
      <c r="E7" s="753" t="s">
        <v>431</v>
      </c>
      <c r="F7" s="746"/>
      <c r="G7" s="746"/>
      <c r="H7" s="180"/>
    </row>
    <row r="8" spans="1:18" ht="14.5" customHeight="1">
      <c r="A8" s="754">
        <v>2023</v>
      </c>
      <c r="B8" s="755">
        <v>37500</v>
      </c>
      <c r="C8" s="756">
        <v>37500</v>
      </c>
      <c r="D8" s="755">
        <v>4600</v>
      </c>
      <c r="E8" s="756">
        <v>4600</v>
      </c>
      <c r="F8" s="747"/>
      <c r="G8" s="747"/>
      <c r="H8" s="180"/>
      <c r="I8" s="300"/>
      <c r="J8" s="300"/>
      <c r="K8" s="300"/>
      <c r="L8" s="300"/>
      <c r="M8" s="300"/>
      <c r="N8" s="300"/>
    </row>
    <row r="9" spans="1:18" ht="14.5" customHeight="1">
      <c r="A9" s="757">
        <v>2024</v>
      </c>
      <c r="B9" s="758">
        <v>65000</v>
      </c>
      <c r="C9" s="759">
        <v>70200</v>
      </c>
      <c r="D9" s="758">
        <v>6500</v>
      </c>
      <c r="E9" s="759">
        <v>7700</v>
      </c>
      <c r="F9" s="747"/>
      <c r="G9" s="747"/>
      <c r="H9" s="180"/>
      <c r="I9" s="300"/>
      <c r="J9" s="300"/>
      <c r="K9" s="300"/>
      <c r="L9" s="300"/>
      <c r="M9" s="300"/>
      <c r="N9" s="300"/>
    </row>
    <row r="10" spans="1:18" ht="14.5" customHeight="1">
      <c r="A10" s="760">
        <v>2025</v>
      </c>
      <c r="B10" s="761">
        <v>90900</v>
      </c>
      <c r="C10" s="762">
        <v>98300</v>
      </c>
      <c r="D10" s="761">
        <v>8400</v>
      </c>
      <c r="E10" s="763">
        <v>10200</v>
      </c>
      <c r="F10" s="747"/>
      <c r="G10" s="747"/>
      <c r="H10" s="180"/>
      <c r="I10" s="300"/>
      <c r="J10" s="300"/>
      <c r="K10" s="300"/>
      <c r="L10" s="300"/>
      <c r="M10" s="300"/>
      <c r="N10" s="300"/>
    </row>
    <row r="11" spans="1:18" ht="14.5" customHeight="1">
      <c r="A11" s="757">
        <v>2026</v>
      </c>
      <c r="B11" s="758">
        <v>115200</v>
      </c>
      <c r="C11" s="759">
        <v>124800</v>
      </c>
      <c r="D11" s="758">
        <v>10800</v>
      </c>
      <c r="E11" s="759">
        <v>13100</v>
      </c>
      <c r="F11" s="747"/>
      <c r="G11" s="747"/>
      <c r="H11" s="180"/>
      <c r="I11" s="300"/>
      <c r="J11" s="300"/>
      <c r="K11" s="300"/>
      <c r="L11" s="300"/>
      <c r="M11" s="300"/>
      <c r="N11" s="300"/>
    </row>
    <row r="12" spans="1:18" ht="14.5" customHeight="1">
      <c r="A12" s="760">
        <v>2027</v>
      </c>
      <c r="B12" s="761">
        <v>140800</v>
      </c>
      <c r="C12" s="764">
        <v>152700</v>
      </c>
      <c r="D12" s="761">
        <v>13900</v>
      </c>
      <c r="E12" s="763">
        <v>16800</v>
      </c>
      <c r="F12" s="747"/>
      <c r="G12" s="747"/>
      <c r="H12" s="180"/>
      <c r="I12" s="300"/>
      <c r="J12" s="300"/>
      <c r="K12" s="300"/>
      <c r="L12" s="300"/>
      <c r="M12" s="300"/>
      <c r="N12" s="300"/>
    </row>
    <row r="13" spans="1:18" ht="14.5" customHeight="1">
      <c r="A13" s="757">
        <v>2028</v>
      </c>
      <c r="B13" s="758">
        <v>165300</v>
      </c>
      <c r="C13" s="759">
        <v>179800</v>
      </c>
      <c r="D13" s="758">
        <v>17400</v>
      </c>
      <c r="E13" s="765">
        <v>20800</v>
      </c>
      <c r="F13" s="747"/>
      <c r="G13" s="747"/>
      <c r="H13" s="180"/>
      <c r="I13" s="300"/>
      <c r="J13" s="300"/>
      <c r="K13" s="300"/>
      <c r="L13" s="300"/>
      <c r="M13" s="300"/>
      <c r="N13" s="300"/>
    </row>
    <row r="14" spans="1:18" ht="14.5" customHeight="1">
      <c r="A14" s="760">
        <v>2029</v>
      </c>
      <c r="B14" s="761">
        <v>191000</v>
      </c>
      <c r="C14" s="762">
        <v>208200</v>
      </c>
      <c r="D14" s="761">
        <v>21700</v>
      </c>
      <c r="E14" s="766">
        <v>25800</v>
      </c>
      <c r="F14" s="747"/>
      <c r="G14" s="747"/>
      <c r="H14" s="180"/>
      <c r="I14" s="300"/>
      <c r="J14" s="300"/>
      <c r="K14" s="300"/>
      <c r="L14" s="300"/>
      <c r="M14" s="300"/>
      <c r="N14" s="300"/>
    </row>
    <row r="15" spans="1:18" ht="14.5" customHeight="1">
      <c r="A15" s="757">
        <v>2030</v>
      </c>
      <c r="B15" s="758">
        <v>219400</v>
      </c>
      <c r="C15" s="759">
        <v>239000</v>
      </c>
      <c r="D15" s="758">
        <v>26800</v>
      </c>
      <c r="E15" s="765">
        <v>31400</v>
      </c>
      <c r="F15" s="747"/>
      <c r="G15" s="747"/>
      <c r="H15" s="180"/>
      <c r="I15" s="300"/>
      <c r="J15" s="300"/>
      <c r="K15" s="300"/>
      <c r="L15" s="300"/>
      <c r="M15" s="300"/>
      <c r="N15" s="300"/>
    </row>
    <row r="16" spans="1:18" ht="14.5" customHeight="1">
      <c r="A16" s="760">
        <v>2031</v>
      </c>
      <c r="B16" s="761">
        <v>234100</v>
      </c>
      <c r="C16" s="762">
        <v>255900</v>
      </c>
      <c r="D16" s="761">
        <v>30600</v>
      </c>
      <c r="E16" s="766">
        <v>35700</v>
      </c>
      <c r="F16" s="747"/>
      <c r="G16" s="747"/>
      <c r="H16" s="180"/>
      <c r="I16" s="300"/>
      <c r="J16" s="300"/>
      <c r="K16" s="300"/>
      <c r="L16" s="300"/>
      <c r="M16" s="300"/>
      <c r="N16" s="300"/>
    </row>
    <row r="17" spans="1:14" ht="14.5" customHeight="1">
      <c r="A17" s="757">
        <v>2032</v>
      </c>
      <c r="B17" s="758">
        <v>248000</v>
      </c>
      <c r="C17" s="759">
        <v>271900</v>
      </c>
      <c r="D17" s="758">
        <v>34400</v>
      </c>
      <c r="E17" s="765">
        <v>39900</v>
      </c>
      <c r="F17" s="747"/>
      <c r="G17" s="747"/>
      <c r="H17" s="180"/>
      <c r="I17" s="300"/>
      <c r="J17" s="300"/>
      <c r="K17" s="300"/>
      <c r="L17" s="300"/>
      <c r="M17" s="300"/>
      <c r="N17" s="300"/>
    </row>
    <row r="18" spans="1:14" ht="14.5" customHeight="1">
      <c r="A18" s="760">
        <v>2033</v>
      </c>
      <c r="B18" s="761">
        <v>261300</v>
      </c>
      <c r="C18" s="762">
        <v>287000</v>
      </c>
      <c r="D18" s="761">
        <v>38000</v>
      </c>
      <c r="E18" s="766">
        <v>44000</v>
      </c>
      <c r="F18" s="748"/>
      <c r="G18" s="747"/>
      <c r="H18" s="180"/>
      <c r="I18" s="300"/>
      <c r="J18" s="300"/>
      <c r="K18" s="300"/>
      <c r="L18" s="300"/>
      <c r="M18" s="300"/>
      <c r="N18" s="300"/>
    </row>
    <row r="19" spans="1:14" ht="17" customHeight="1">
      <c r="A19" s="767">
        <v>2034</v>
      </c>
      <c r="B19" s="759">
        <v>273900</v>
      </c>
      <c r="C19" s="768">
        <v>301400</v>
      </c>
      <c r="D19" s="759">
        <v>41700</v>
      </c>
      <c r="E19" s="765">
        <v>48000</v>
      </c>
      <c r="F19" s="750"/>
      <c r="G19" s="750"/>
      <c r="H19" s="180"/>
    </row>
    <row r="20" spans="1:14" ht="18" customHeight="1" thickBot="1">
      <c r="A20" s="769">
        <v>2035</v>
      </c>
      <c r="B20" s="770">
        <v>286000</v>
      </c>
      <c r="C20" s="771">
        <v>315200</v>
      </c>
      <c r="D20" s="770">
        <v>45200</v>
      </c>
      <c r="E20" s="772">
        <v>51800</v>
      </c>
      <c r="F20" s="749"/>
      <c r="G20" s="749"/>
      <c r="H20" s="180"/>
    </row>
    <row r="21" spans="1:14" ht="55" customHeight="1">
      <c r="A21" s="939" t="s">
        <v>432</v>
      </c>
      <c r="B21" s="939"/>
      <c r="C21" s="939"/>
      <c r="D21" s="939"/>
      <c r="E21" s="939"/>
      <c r="F21" s="749"/>
      <c r="G21" s="749"/>
      <c r="H21" s="180"/>
    </row>
    <row r="22" spans="1:14" ht="58.5" customHeight="1">
      <c r="A22" s="945" t="s">
        <v>433</v>
      </c>
      <c r="B22" s="945"/>
      <c r="C22" s="945"/>
      <c r="D22" s="945"/>
      <c r="E22" s="945"/>
      <c r="H22" s="180"/>
    </row>
    <row r="23" spans="1:14" ht="45.5" customHeight="1">
      <c r="A23" s="837" t="s">
        <v>434</v>
      </c>
      <c r="B23" s="837"/>
      <c r="C23" s="837"/>
      <c r="D23" s="837"/>
      <c r="E23" s="837"/>
      <c r="F23" s="181"/>
      <c r="G23" s="181"/>
    </row>
    <row r="24" spans="1:14" ht="14.5" customHeight="1">
      <c r="A24" s="946"/>
      <c r="B24" s="946"/>
      <c r="C24" s="946"/>
      <c r="D24" s="946"/>
      <c r="E24" s="946"/>
      <c r="F24" s="180"/>
      <c r="G24" s="180"/>
      <c r="H24" s="180"/>
      <c r="I24" s="180"/>
      <c r="J24" s="180"/>
      <c r="K24" s="180"/>
    </row>
    <row r="25" spans="1:14" ht="69" customHeight="1" thickBot="1">
      <c r="A25" s="919" t="s">
        <v>435</v>
      </c>
      <c r="B25" s="919"/>
      <c r="C25" s="919"/>
      <c r="D25" s="919"/>
      <c r="E25" s="919"/>
      <c r="F25" s="180"/>
      <c r="G25" s="180"/>
      <c r="H25" s="180"/>
      <c r="I25" s="180"/>
      <c r="J25" s="180"/>
      <c r="K25" s="180"/>
    </row>
    <row r="26" spans="1:14" ht="28" customHeight="1" thickBot="1">
      <c r="A26" s="940" t="s">
        <v>124</v>
      </c>
      <c r="B26" s="943" t="s">
        <v>436</v>
      </c>
      <c r="C26" s="942"/>
      <c r="D26" s="942"/>
      <c r="E26" s="944"/>
      <c r="F26" s="180"/>
      <c r="G26" s="180"/>
      <c r="H26" s="180"/>
      <c r="I26" s="180"/>
      <c r="J26" s="180"/>
      <c r="K26" s="180"/>
    </row>
    <row r="27" spans="1:14" ht="14.5" customHeight="1" thickBot="1">
      <c r="A27" s="924"/>
      <c r="B27" s="942" t="s">
        <v>43</v>
      </c>
      <c r="C27" s="942"/>
      <c r="D27" s="943" t="s">
        <v>44</v>
      </c>
      <c r="E27" s="944"/>
      <c r="F27" s="1"/>
      <c r="G27" s="1"/>
      <c r="H27" s="180"/>
      <c r="I27" s="180"/>
      <c r="J27" s="180"/>
      <c r="K27" s="180"/>
    </row>
    <row r="28" spans="1:14" ht="30" customHeight="1" thickBot="1">
      <c r="A28" s="941"/>
      <c r="B28" s="303" t="s">
        <v>437</v>
      </c>
      <c r="C28" s="308" t="s">
        <v>438</v>
      </c>
      <c r="D28" s="303" t="s">
        <v>437</v>
      </c>
      <c r="E28" s="753" t="s">
        <v>438</v>
      </c>
      <c r="F28" s="180"/>
      <c r="G28" s="180"/>
      <c r="H28" s="180"/>
      <c r="I28" s="180"/>
      <c r="J28" s="180"/>
      <c r="K28" s="180"/>
    </row>
    <row r="29" spans="1:14" ht="14.5" customHeight="1">
      <c r="A29" s="754">
        <v>2023</v>
      </c>
      <c r="B29" s="58">
        <v>15500</v>
      </c>
      <c r="C29" s="97">
        <v>17800</v>
      </c>
      <c r="D29" s="58">
        <v>0</v>
      </c>
      <c r="E29" s="97">
        <v>0</v>
      </c>
      <c r="F29" s="180"/>
      <c r="G29" s="180"/>
      <c r="H29" s="180"/>
      <c r="I29" s="180"/>
      <c r="J29" s="180"/>
      <c r="K29" s="180"/>
    </row>
    <row r="30" spans="1:14" ht="14.5" customHeight="1">
      <c r="A30" s="757">
        <v>2024</v>
      </c>
      <c r="B30" s="59">
        <v>21500</v>
      </c>
      <c r="C30" s="15">
        <v>31300</v>
      </c>
      <c r="D30" s="59">
        <v>0</v>
      </c>
      <c r="E30" s="15">
        <v>0</v>
      </c>
      <c r="F30" s="180"/>
      <c r="G30" s="180"/>
      <c r="H30" s="180"/>
      <c r="I30" s="180"/>
      <c r="J30" s="180"/>
      <c r="K30" s="180"/>
    </row>
    <row r="31" spans="1:14" ht="14.5" customHeight="1">
      <c r="A31" s="760">
        <v>2025</v>
      </c>
      <c r="B31" s="60">
        <v>26200</v>
      </c>
      <c r="C31" s="301">
        <v>40300</v>
      </c>
      <c r="D31" s="60">
        <v>0</v>
      </c>
      <c r="E31" s="12">
        <v>0</v>
      </c>
      <c r="F31" s="180"/>
      <c r="G31" s="180"/>
      <c r="H31" s="180"/>
      <c r="I31" s="180"/>
      <c r="J31" s="180"/>
      <c r="K31" s="180"/>
    </row>
    <row r="32" spans="1:14" ht="14.5" customHeight="1">
      <c r="A32" s="757">
        <v>2026</v>
      </c>
      <c r="B32" s="59">
        <v>29500</v>
      </c>
      <c r="C32" s="15">
        <v>48000</v>
      </c>
      <c r="D32" s="59">
        <v>0</v>
      </c>
      <c r="E32" s="15">
        <v>0</v>
      </c>
      <c r="F32" s="180"/>
      <c r="G32" s="180"/>
      <c r="H32" s="180"/>
      <c r="I32" s="180"/>
      <c r="J32" s="180"/>
      <c r="K32" s="180"/>
    </row>
    <row r="33" spans="1:11" ht="14.5" customHeight="1">
      <c r="A33" s="760">
        <v>2027</v>
      </c>
      <c r="B33" s="60">
        <v>34300</v>
      </c>
      <c r="C33" s="110">
        <v>57400</v>
      </c>
      <c r="D33" s="60">
        <v>0</v>
      </c>
      <c r="E33" s="12">
        <v>0</v>
      </c>
      <c r="F33" s="180"/>
      <c r="G33" s="180"/>
      <c r="H33" s="180"/>
      <c r="I33" s="180"/>
      <c r="J33" s="180"/>
      <c r="K33" s="180"/>
    </row>
    <row r="34" spans="1:11" ht="14.5" customHeight="1">
      <c r="A34" s="757">
        <v>2028</v>
      </c>
      <c r="B34" s="59">
        <v>38200</v>
      </c>
      <c r="C34" s="15">
        <v>66000</v>
      </c>
      <c r="D34" s="59">
        <v>0</v>
      </c>
      <c r="E34" s="29">
        <v>0</v>
      </c>
      <c r="F34" s="180"/>
      <c r="G34" s="180"/>
      <c r="H34" s="180"/>
      <c r="I34" s="180"/>
      <c r="J34" s="180"/>
      <c r="K34" s="180"/>
    </row>
    <row r="35" spans="1:11" ht="14.5" customHeight="1">
      <c r="A35" s="760">
        <v>2029</v>
      </c>
      <c r="B35" s="60">
        <v>43400</v>
      </c>
      <c r="C35" s="301">
        <v>75900</v>
      </c>
      <c r="D35" s="60">
        <v>0</v>
      </c>
      <c r="E35" s="33">
        <v>0</v>
      </c>
      <c r="F35" s="180"/>
      <c r="G35" s="180"/>
      <c r="H35" s="180"/>
      <c r="I35" s="180"/>
      <c r="J35" s="180"/>
      <c r="K35" s="180"/>
    </row>
    <row r="36" spans="1:11" ht="14.5" customHeight="1">
      <c r="A36" s="757">
        <v>2030</v>
      </c>
      <c r="B36" s="59">
        <v>51200</v>
      </c>
      <c r="C36" s="15">
        <v>88400</v>
      </c>
      <c r="D36" s="59">
        <v>0</v>
      </c>
      <c r="E36" s="29">
        <v>0</v>
      </c>
      <c r="F36" s="180"/>
      <c r="G36" s="180"/>
      <c r="H36" s="180"/>
      <c r="I36" s="180"/>
      <c r="J36" s="180"/>
      <c r="K36" s="180"/>
    </row>
    <row r="37" spans="1:11" ht="14.5" customHeight="1">
      <c r="A37" s="760">
        <v>2031</v>
      </c>
      <c r="B37" s="60">
        <v>45300</v>
      </c>
      <c r="C37" s="301">
        <v>86800</v>
      </c>
      <c r="D37" s="60">
        <v>0</v>
      </c>
      <c r="E37" s="33">
        <v>0</v>
      </c>
      <c r="F37" s="180"/>
      <c r="G37" s="180"/>
      <c r="H37" s="180"/>
      <c r="I37" s="180"/>
      <c r="J37" s="180"/>
      <c r="K37" s="180"/>
    </row>
    <row r="38" spans="1:11" ht="14.5" customHeight="1">
      <c r="A38" s="757">
        <v>2032</v>
      </c>
      <c r="B38" s="59">
        <v>38600</v>
      </c>
      <c r="C38" s="15">
        <v>84300</v>
      </c>
      <c r="D38" s="59">
        <v>0</v>
      </c>
      <c r="E38" s="29">
        <v>0</v>
      </c>
      <c r="F38" s="180"/>
      <c r="G38" s="180"/>
      <c r="H38" s="180"/>
      <c r="I38" s="180"/>
      <c r="J38" s="180"/>
      <c r="K38" s="180"/>
    </row>
    <row r="39" spans="1:11" ht="14.5" customHeight="1">
      <c r="A39" s="760">
        <v>2033</v>
      </c>
      <c r="B39" s="60">
        <v>31200</v>
      </c>
      <c r="C39" s="301">
        <v>80900</v>
      </c>
      <c r="D39" s="60">
        <v>0</v>
      </c>
      <c r="E39" s="33">
        <v>0</v>
      </c>
      <c r="F39" s="180"/>
      <c r="G39" s="180"/>
      <c r="H39" s="180"/>
      <c r="I39" s="180"/>
      <c r="J39" s="180"/>
      <c r="K39" s="180"/>
    </row>
    <row r="40" spans="1:11" ht="14.5" customHeight="1">
      <c r="A40" s="767">
        <v>2034</v>
      </c>
      <c r="B40" s="15">
        <v>23100</v>
      </c>
      <c r="C40" s="302">
        <v>76700</v>
      </c>
      <c r="D40" s="59">
        <v>0</v>
      </c>
      <c r="E40" s="29">
        <v>0</v>
      </c>
      <c r="F40" s="180"/>
      <c r="G40" s="180"/>
      <c r="H40" s="180"/>
      <c r="I40" s="180"/>
      <c r="J40" s="180"/>
      <c r="K40" s="180"/>
    </row>
    <row r="41" spans="1:11" ht="14.5" customHeight="1" thickBot="1">
      <c r="A41" s="769">
        <v>2035</v>
      </c>
      <c r="B41" s="304">
        <v>14400</v>
      </c>
      <c r="C41" s="773">
        <v>71800</v>
      </c>
      <c r="D41" s="304">
        <v>0</v>
      </c>
      <c r="E41" s="774">
        <v>0</v>
      </c>
      <c r="F41" s="180"/>
      <c r="G41" s="180"/>
      <c r="H41" s="180"/>
      <c r="I41" s="180"/>
      <c r="J41" s="180"/>
      <c r="K41" s="180"/>
    </row>
    <row r="42" spans="1:11" ht="44.5" customHeight="1">
      <c r="A42" s="939" t="s">
        <v>439</v>
      </c>
      <c r="B42" s="939"/>
      <c r="C42" s="939"/>
      <c r="D42" s="939"/>
      <c r="E42" s="939"/>
      <c r="F42" s="180"/>
      <c r="G42" s="180"/>
      <c r="H42" s="180"/>
      <c r="I42" s="180"/>
      <c r="J42" s="180"/>
      <c r="K42" s="180"/>
    </row>
    <row r="43" spans="1:11" ht="81" customHeight="1">
      <c r="A43" s="945" t="s">
        <v>440</v>
      </c>
      <c r="B43" s="945"/>
      <c r="C43" s="945"/>
      <c r="D43" s="945"/>
      <c r="E43" s="945"/>
      <c r="F43" s="180"/>
      <c r="G43" s="180"/>
      <c r="H43" s="180"/>
      <c r="I43" s="180"/>
      <c r="J43" s="180"/>
      <c r="K43" s="180"/>
    </row>
    <row r="44" spans="1:11" ht="38" customHeight="1">
      <c r="A44" s="837" t="s">
        <v>434</v>
      </c>
      <c r="B44" s="837"/>
      <c r="C44" s="837"/>
      <c r="D44" s="837"/>
      <c r="E44" s="837"/>
      <c r="F44" s="180"/>
      <c r="G44" s="180"/>
      <c r="H44" s="180"/>
      <c r="I44" s="180"/>
      <c r="J44" s="180"/>
      <c r="K44" s="180"/>
    </row>
    <row r="45" spans="1:11" ht="14.5" customHeight="1">
      <c r="A45" s="182"/>
      <c r="B45" s="180"/>
      <c r="C45" s="180"/>
      <c r="D45" s="180"/>
      <c r="E45" s="180"/>
      <c r="F45" s="180"/>
      <c r="G45" s="180"/>
      <c r="H45" s="180"/>
      <c r="I45" s="180"/>
      <c r="J45" s="180"/>
      <c r="K45" s="180"/>
    </row>
    <row r="46" spans="1:11" ht="14.5" customHeight="1">
      <c r="A46" s="2"/>
      <c r="B46" s="3"/>
      <c r="C46" s="4"/>
      <c r="D46" s="5"/>
      <c r="E46" s="5"/>
      <c r="F46" s="183"/>
      <c r="G46" s="5"/>
      <c r="H46" s="5"/>
      <c r="I46" s="5"/>
      <c r="J46" s="5"/>
      <c r="K46" s="180"/>
    </row>
    <row r="47" spans="1:11" ht="14.5" customHeight="1">
      <c r="A47" s="184"/>
      <c r="B47" s="185"/>
      <c r="C47" s="186"/>
      <c r="D47" s="5"/>
      <c r="E47" s="5"/>
      <c r="F47" s="5"/>
      <c r="G47" s="5"/>
      <c r="H47" s="5"/>
      <c r="I47" s="5"/>
      <c r="J47" s="5"/>
      <c r="K47" s="180"/>
    </row>
    <row r="48" spans="1:11" ht="14.5" customHeight="1">
      <c r="A48" s="184"/>
      <c r="B48" s="185"/>
      <c r="C48" s="185"/>
      <c r="D48" s="5"/>
      <c r="E48" s="5"/>
      <c r="F48" s="5"/>
      <c r="G48" s="5"/>
      <c r="H48" s="5"/>
      <c r="I48" s="5"/>
      <c r="J48" s="5"/>
      <c r="K48" s="180"/>
    </row>
    <row r="49" spans="1:11" ht="14.5" customHeight="1">
      <c r="A49" s="184"/>
      <c r="B49" s="186"/>
      <c r="C49" s="185"/>
      <c r="D49" s="5"/>
      <c r="E49" s="5"/>
      <c r="F49" s="5"/>
      <c r="G49" s="5"/>
      <c r="H49" s="5"/>
      <c r="I49" s="5"/>
      <c r="J49" s="5"/>
      <c r="K49" s="180"/>
    </row>
    <row r="50" spans="1:11" ht="14.5" customHeight="1">
      <c r="A50" s="184"/>
      <c r="B50" s="187"/>
      <c r="C50" s="3"/>
      <c r="D50" s="5"/>
      <c r="E50" s="5"/>
      <c r="F50" s="5"/>
      <c r="G50" s="5"/>
      <c r="H50" s="5"/>
      <c r="I50" s="5"/>
      <c r="J50" s="5"/>
      <c r="K50" s="180"/>
    </row>
    <row r="51" spans="1:11" ht="14.5" customHeight="1">
      <c r="A51" s="184"/>
      <c r="B51" s="187"/>
      <c r="C51" s="3"/>
      <c r="D51" s="5"/>
      <c r="E51" s="5"/>
      <c r="F51" s="5"/>
      <c r="G51" s="5"/>
      <c r="H51" s="5"/>
      <c r="I51" s="5"/>
      <c r="J51" s="5"/>
      <c r="K51" s="180"/>
    </row>
    <row r="52" spans="1:11" ht="14.5" customHeight="1">
      <c r="A52" s="184"/>
      <c r="B52" s="187"/>
      <c r="C52" s="3"/>
      <c r="D52" s="5"/>
      <c r="E52" s="5"/>
      <c r="F52" s="5"/>
      <c r="G52" s="5"/>
      <c r="H52" s="5"/>
      <c r="I52" s="5"/>
      <c r="J52" s="5"/>
      <c r="K52" s="180"/>
    </row>
    <row r="53" spans="1:11" ht="14.5" customHeight="1">
      <c r="A53" s="184"/>
      <c r="B53" s="187"/>
      <c r="C53" s="3"/>
      <c r="D53" s="5"/>
      <c r="E53" s="5"/>
      <c r="F53" s="5"/>
      <c r="G53" s="5"/>
      <c r="H53" s="5"/>
      <c r="I53" s="5"/>
      <c r="J53" s="5"/>
      <c r="K53" s="180"/>
    </row>
    <row r="54" spans="1:11" ht="14.5" customHeight="1">
      <c r="A54" s="184"/>
      <c r="B54" s="187"/>
      <c r="C54" s="187"/>
      <c r="D54" s="5"/>
      <c r="E54" s="5"/>
      <c r="F54" s="5"/>
      <c r="G54" s="5"/>
      <c r="H54" s="5"/>
      <c r="I54" s="5"/>
      <c r="J54" s="5"/>
      <c r="K54" s="180"/>
    </row>
    <row r="55" spans="1:11" ht="14.5" customHeight="1">
      <c r="A55" s="184"/>
      <c r="B55" s="187"/>
      <c r="C55" s="187"/>
      <c r="D55" s="5"/>
      <c r="E55" s="5"/>
      <c r="F55" s="5"/>
      <c r="G55" s="5"/>
      <c r="H55" s="5"/>
      <c r="I55" s="5"/>
      <c r="J55" s="5"/>
      <c r="K55" s="180"/>
    </row>
    <row r="56" spans="1:11" ht="14.5" customHeight="1">
      <c r="A56" s="188"/>
      <c r="B56" s="187"/>
      <c r="C56" s="187"/>
      <c r="D56" s="5"/>
      <c r="E56" s="5"/>
      <c r="F56" s="5"/>
      <c r="G56" s="5"/>
      <c r="H56" s="5"/>
      <c r="I56" s="5"/>
      <c r="J56" s="5"/>
      <c r="K56" s="180"/>
    </row>
    <row r="57" spans="1:11" ht="14.5" customHeight="1">
      <c r="A57" s="189"/>
      <c r="B57" s="189"/>
      <c r="C57" s="189"/>
      <c r="D57" s="189"/>
      <c r="E57" s="190"/>
      <c r="F57" s="190"/>
      <c r="G57" s="189"/>
      <c r="H57" s="189"/>
      <c r="I57" s="189"/>
      <c r="J57" s="189"/>
      <c r="K57" s="180"/>
    </row>
    <row r="58" spans="1:11" ht="14.5" customHeight="1">
      <c r="A58" s="184"/>
      <c r="B58" s="185"/>
      <c r="C58" s="186"/>
      <c r="D58" s="191"/>
      <c r="E58" s="191"/>
      <c r="F58" s="191"/>
      <c r="G58" s="191"/>
      <c r="H58" s="191"/>
      <c r="I58" s="191"/>
      <c r="J58" s="192"/>
      <c r="K58" s="180"/>
    </row>
    <row r="59" spans="1:11" ht="14.5" customHeight="1">
      <c r="A59" s="184"/>
      <c r="B59" s="5"/>
      <c r="C59" s="185"/>
      <c r="D59" s="191"/>
      <c r="E59" s="191"/>
      <c r="F59" s="191"/>
      <c r="G59" s="191"/>
      <c r="H59" s="191"/>
      <c r="I59" s="191"/>
      <c r="J59" s="192"/>
      <c r="K59" s="180"/>
    </row>
    <row r="60" spans="1:11" ht="14.5" customHeight="1">
      <c r="A60" s="184"/>
      <c r="B60" s="5"/>
      <c r="C60" s="185"/>
      <c r="D60" s="191"/>
      <c r="E60" s="191"/>
      <c r="F60" s="191"/>
      <c r="G60" s="191"/>
      <c r="H60" s="191"/>
      <c r="I60" s="191"/>
      <c r="J60" s="192"/>
      <c r="K60" s="180"/>
    </row>
    <row r="61" spans="1:11" ht="14.5" customHeight="1">
      <c r="A61" s="184"/>
      <c r="B61" s="5"/>
      <c r="C61" s="185"/>
      <c r="D61" s="191"/>
      <c r="E61" s="191"/>
      <c r="F61" s="191"/>
      <c r="G61" s="191"/>
      <c r="H61" s="191"/>
      <c r="I61" s="191"/>
      <c r="J61" s="192"/>
      <c r="K61" s="180"/>
    </row>
    <row r="62" spans="1:11" ht="14.5" customHeight="1">
      <c r="A62" s="184"/>
      <c r="B62" s="5"/>
      <c r="C62" s="185"/>
      <c r="D62" s="191"/>
      <c r="E62" s="191"/>
      <c r="F62" s="191"/>
      <c r="G62" s="191"/>
      <c r="H62" s="191"/>
      <c r="I62" s="191"/>
      <c r="J62" s="192"/>
      <c r="K62" s="180"/>
    </row>
    <row r="63" spans="1:11" ht="14.5" customHeight="1">
      <c r="A63" s="184"/>
      <c r="B63" s="185"/>
      <c r="C63" s="4"/>
      <c r="D63" s="191"/>
      <c r="E63" s="191"/>
      <c r="F63" s="191"/>
      <c r="G63" s="191"/>
      <c r="H63" s="191"/>
      <c r="I63" s="191"/>
      <c r="J63" s="192"/>
      <c r="K63" s="180"/>
    </row>
    <row r="64" spans="1:11" ht="14.5" customHeight="1">
      <c r="A64" s="184"/>
      <c r="B64" s="3"/>
      <c r="C64" s="3"/>
      <c r="D64" s="191"/>
      <c r="E64" s="191"/>
      <c r="F64" s="191"/>
      <c r="G64" s="191"/>
      <c r="H64" s="191"/>
      <c r="I64" s="191"/>
      <c r="J64" s="192"/>
      <c r="K64" s="180"/>
    </row>
    <row r="65" spans="1:11" ht="14.5" customHeight="1">
      <c r="A65" s="184"/>
      <c r="B65" s="187"/>
      <c r="C65" s="3"/>
      <c r="D65" s="191"/>
      <c r="E65" s="191"/>
      <c r="F65" s="191"/>
      <c r="G65" s="191"/>
      <c r="H65" s="191"/>
      <c r="I65" s="191"/>
      <c r="J65" s="192"/>
      <c r="K65" s="180"/>
    </row>
    <row r="66" spans="1:11" ht="14.5" customHeight="1">
      <c r="A66" s="184"/>
      <c r="B66" s="187"/>
      <c r="C66" s="3"/>
      <c r="D66" s="191"/>
      <c r="E66" s="191"/>
      <c r="F66" s="191"/>
      <c r="G66" s="191"/>
      <c r="H66" s="191"/>
      <c r="I66" s="191"/>
      <c r="J66" s="192"/>
      <c r="K66" s="180"/>
    </row>
    <row r="67" spans="1:11" ht="14.5" customHeight="1">
      <c r="A67" s="184"/>
      <c r="B67" s="187"/>
      <c r="C67" s="187"/>
      <c r="D67" s="191"/>
      <c r="E67" s="191"/>
      <c r="F67" s="191"/>
      <c r="G67" s="191"/>
      <c r="H67" s="191"/>
      <c r="I67" s="191"/>
      <c r="J67" s="192"/>
      <c r="K67" s="180"/>
    </row>
    <row r="68" spans="1:11" ht="14.5" customHeight="1">
      <c r="A68" s="193"/>
      <c r="B68" s="194"/>
      <c r="C68" s="194"/>
      <c r="D68" s="195"/>
      <c r="E68" s="195"/>
      <c r="F68" s="195"/>
      <c r="G68" s="195"/>
      <c r="H68" s="195"/>
      <c r="I68" s="195"/>
      <c r="J68" s="196"/>
      <c r="K68" s="180"/>
    </row>
    <row r="69" spans="1:11" ht="14.5" customHeight="1">
      <c r="A69" s="197"/>
      <c r="B69" s="198"/>
      <c r="C69" s="198"/>
      <c r="D69" s="198"/>
      <c r="E69" s="198"/>
      <c r="F69" s="199"/>
      <c r="G69" s="198"/>
      <c r="H69" s="200"/>
      <c r="I69" s="200"/>
      <c r="J69" s="201"/>
      <c r="K69" s="180"/>
    </row>
    <row r="70" spans="1:11" ht="14.5" customHeight="1">
      <c r="A70" s="184"/>
      <c r="B70" s="202"/>
      <c r="C70" s="203"/>
      <c r="D70" s="202"/>
      <c r="E70" s="204"/>
      <c r="F70" s="204"/>
      <c r="G70" s="205"/>
      <c r="H70" s="5"/>
      <c r="I70" s="185"/>
      <c r="J70" s="206"/>
      <c r="K70" s="180"/>
    </row>
    <row r="71" spans="1:11" ht="14.5" customHeight="1">
      <c r="A71" s="184"/>
      <c r="B71" s="202"/>
      <c r="C71" s="202"/>
      <c r="D71" s="202"/>
      <c r="E71" s="191"/>
      <c r="F71" s="204"/>
      <c r="G71" s="205"/>
      <c r="H71" s="5"/>
      <c r="I71" s="185"/>
      <c r="J71" s="206"/>
      <c r="K71" s="180"/>
    </row>
    <row r="72" spans="1:11" ht="14.5" customHeight="1">
      <c r="A72" s="184"/>
      <c r="B72" s="207"/>
      <c r="C72" s="202"/>
      <c r="D72" s="204"/>
      <c r="E72" s="191"/>
      <c r="F72" s="204"/>
      <c r="G72" s="191"/>
      <c r="H72" s="5"/>
      <c r="I72" s="185"/>
      <c r="J72" s="192"/>
      <c r="K72" s="180"/>
    </row>
    <row r="73" spans="1:11" ht="14.5" customHeight="1">
      <c r="A73" s="184"/>
      <c r="B73" s="207"/>
      <c r="C73" s="202"/>
      <c r="D73" s="202"/>
      <c r="E73" s="191"/>
      <c r="F73" s="204"/>
      <c r="G73" s="191"/>
      <c r="H73" s="5"/>
      <c r="I73" s="185"/>
      <c r="J73" s="192"/>
      <c r="K73" s="180"/>
    </row>
    <row r="74" spans="1:11" ht="14.5" customHeight="1">
      <c r="A74" s="184"/>
      <c r="B74" s="207"/>
      <c r="C74" s="202"/>
      <c r="D74" s="202"/>
      <c r="E74" s="191"/>
      <c r="F74" s="204"/>
      <c r="G74" s="191"/>
      <c r="H74" s="5"/>
      <c r="I74" s="185"/>
      <c r="J74" s="192"/>
      <c r="K74" s="180"/>
    </row>
    <row r="75" spans="1:11" ht="14.5" customHeight="1">
      <c r="A75" s="184"/>
      <c r="B75" s="207"/>
      <c r="C75" s="202"/>
      <c r="D75" s="207"/>
      <c r="E75" s="191"/>
      <c r="F75" s="204"/>
      <c r="G75" s="191"/>
      <c r="H75" s="5"/>
      <c r="I75" s="185"/>
      <c r="J75" s="192"/>
      <c r="K75" s="180"/>
    </row>
    <row r="76" spans="1:11" ht="14.5" customHeight="1">
      <c r="A76" s="184"/>
      <c r="B76" s="207"/>
      <c r="C76" s="202"/>
      <c r="D76" s="207"/>
      <c r="E76" s="191"/>
      <c r="F76" s="204"/>
      <c r="G76" s="205"/>
      <c r="H76" s="5"/>
      <c r="I76" s="185"/>
      <c r="J76" s="206"/>
      <c r="K76" s="180"/>
    </row>
    <row r="77" spans="1:11" ht="14.5" customHeight="1">
      <c r="A77" s="184"/>
      <c r="B77" s="207"/>
      <c r="C77" s="202"/>
      <c r="D77" s="207"/>
      <c r="E77" s="191"/>
      <c r="F77" s="204"/>
      <c r="G77" s="202"/>
      <c r="H77" s="5"/>
      <c r="I77" s="185"/>
      <c r="J77" s="208"/>
      <c r="K77" s="180"/>
    </row>
    <row r="78" spans="1:11" ht="14.5" customHeight="1">
      <c r="A78" s="184"/>
      <c r="B78" s="207"/>
      <c r="C78" s="202"/>
      <c r="D78" s="207"/>
      <c r="E78" s="191"/>
      <c r="F78" s="204"/>
      <c r="G78" s="207"/>
      <c r="H78" s="5"/>
      <c r="I78" s="185"/>
      <c r="J78" s="209"/>
      <c r="K78" s="180"/>
    </row>
    <row r="79" spans="1:11" ht="14.5" customHeight="1">
      <c r="A79" s="184"/>
      <c r="B79" s="207"/>
      <c r="C79" s="202"/>
      <c r="D79" s="207"/>
      <c r="E79" s="191"/>
      <c r="F79" s="204"/>
      <c r="G79" s="207"/>
      <c r="H79" s="5"/>
      <c r="I79" s="185"/>
      <c r="J79" s="209"/>
      <c r="K79" s="180"/>
    </row>
    <row r="80" spans="1:11" ht="14.5" customHeight="1">
      <c r="A80" s="210"/>
      <c r="B80" s="211"/>
      <c r="C80" s="212"/>
      <c r="D80" s="211"/>
      <c r="E80" s="213"/>
      <c r="F80" s="214"/>
      <c r="G80" s="211"/>
      <c r="H80" s="215"/>
      <c r="I80" s="216"/>
      <c r="J80" s="217"/>
      <c r="K80" s="180"/>
    </row>
    <row r="81" spans="1:11" ht="14.5" customHeight="1">
      <c r="A81" s="218"/>
      <c r="B81" s="180"/>
      <c r="C81" s="180"/>
      <c r="D81" s="180"/>
      <c r="E81" s="180"/>
      <c r="F81" s="180"/>
      <c r="G81" s="180"/>
      <c r="H81" s="180"/>
      <c r="I81" s="180"/>
      <c r="J81" s="180"/>
      <c r="K81" s="180"/>
    </row>
    <row r="82" spans="1:11" ht="14.5" customHeight="1">
      <c r="A82" s="218"/>
      <c r="B82" s="180"/>
      <c r="C82" s="180"/>
      <c r="D82" s="180"/>
      <c r="E82" s="180"/>
      <c r="F82" s="180"/>
      <c r="G82" s="180"/>
      <c r="H82" s="180"/>
      <c r="I82" s="180"/>
      <c r="J82" s="180"/>
      <c r="K82" s="180"/>
    </row>
    <row r="83" spans="1:11" ht="14.5" customHeight="1">
      <c r="A83" s="219"/>
      <c r="B83" s="180"/>
      <c r="C83" s="180"/>
      <c r="D83" s="180"/>
      <c r="E83" s="180"/>
      <c r="F83" s="180"/>
      <c r="G83" s="180"/>
      <c r="H83" s="180"/>
      <c r="I83" s="180"/>
      <c r="J83" s="180"/>
      <c r="K83" s="180"/>
    </row>
  </sheetData>
  <mergeCells count="17">
    <mergeCell ref="A42:E42"/>
    <mergeCell ref="A43:E43"/>
    <mergeCell ref="A44:E44"/>
    <mergeCell ref="A24:E24"/>
    <mergeCell ref="A22:E22"/>
    <mergeCell ref="A23:E23"/>
    <mergeCell ref="A25:E25"/>
    <mergeCell ref="A26:A28"/>
    <mergeCell ref="B26:E26"/>
    <mergeCell ref="B27:C27"/>
    <mergeCell ref="D27:E27"/>
    <mergeCell ref="A21:E21"/>
    <mergeCell ref="A5:A7"/>
    <mergeCell ref="B6:C6"/>
    <mergeCell ref="D6:E6"/>
    <mergeCell ref="A4:E4"/>
    <mergeCell ref="B5:E5"/>
  </mergeCells>
  <hyperlinks>
    <hyperlink ref="A1" location="Inhalt!A9" display="Zurück zum Inhalt" xr:uid="{00000000-0004-0000-0700-00000000000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5"/>
  <dimension ref="A1:B261"/>
  <sheetViews>
    <sheetView zoomScale="80" zoomScaleNormal="80" workbookViewId="0"/>
  </sheetViews>
  <sheetFormatPr baseColWidth="10" defaultColWidth="11" defaultRowHeight="14.5" customHeight="1"/>
  <cols>
    <col min="1" max="2" width="23.5" style="343" customWidth="1"/>
    <col min="3" max="16384" width="11" style="343"/>
  </cols>
  <sheetData>
    <row r="1" spans="1:2" ht="14.25" customHeight="1">
      <c r="A1" s="736" t="s">
        <v>163</v>
      </c>
    </row>
    <row r="2" spans="1:2" ht="14.25" customHeight="1">
      <c r="A2" s="311"/>
    </row>
    <row r="3" spans="1:2" s="399" customFormat="1" ht="23.5">
      <c r="A3" s="951">
        <v>2023</v>
      </c>
      <c r="B3" s="951"/>
    </row>
    <row r="4" spans="1:2" s="399" customFormat="1">
      <c r="A4" s="403"/>
      <c r="B4" s="403"/>
    </row>
    <row r="5" spans="1:2" s="399" customFormat="1" ht="55.5" customHeight="1">
      <c r="A5" s="834" t="s">
        <v>214</v>
      </c>
      <c r="B5" s="834"/>
    </row>
    <row r="6" spans="1:2" s="399" customFormat="1" ht="29">
      <c r="A6" s="949" t="s">
        <v>47</v>
      </c>
      <c r="B6" s="433" t="s">
        <v>95</v>
      </c>
    </row>
    <row r="7" spans="1:2" s="399" customFormat="1" ht="15" thickBot="1">
      <c r="A7" s="950"/>
      <c r="B7" s="434" t="s">
        <v>49</v>
      </c>
    </row>
    <row r="8" spans="1:2" s="399" customFormat="1">
      <c r="A8" s="220" t="s">
        <v>27</v>
      </c>
      <c r="B8" s="232">
        <v>5135</v>
      </c>
    </row>
    <row r="9" spans="1:2" s="399" customFormat="1">
      <c r="A9" s="222" t="s">
        <v>28</v>
      </c>
      <c r="B9" s="233">
        <v>4945</v>
      </c>
    </row>
    <row r="10" spans="1:2" s="399" customFormat="1">
      <c r="A10" s="224" t="s">
        <v>29</v>
      </c>
      <c r="B10" s="232">
        <v>3587</v>
      </c>
    </row>
    <row r="11" spans="1:2" s="399" customFormat="1">
      <c r="A11" s="222" t="s">
        <v>30</v>
      </c>
      <c r="B11" s="233">
        <v>1666</v>
      </c>
    </row>
    <row r="12" spans="1:2" s="399" customFormat="1">
      <c r="A12" s="224" t="s">
        <v>129</v>
      </c>
      <c r="B12" s="232">
        <v>443</v>
      </c>
    </row>
    <row r="13" spans="1:2" s="399" customFormat="1">
      <c r="A13" s="222" t="s">
        <v>32</v>
      </c>
      <c r="B13" s="233">
        <v>1037</v>
      </c>
    </row>
    <row r="14" spans="1:2" s="399" customFormat="1">
      <c r="A14" s="224" t="s">
        <v>33</v>
      </c>
      <c r="B14" s="232">
        <v>2928</v>
      </c>
    </row>
    <row r="15" spans="1:2" s="399" customFormat="1">
      <c r="A15" s="225" t="s">
        <v>34</v>
      </c>
      <c r="B15" s="233">
        <v>612</v>
      </c>
    </row>
    <row r="16" spans="1:2" s="399" customFormat="1">
      <c r="A16" s="224" t="s">
        <v>35</v>
      </c>
      <c r="B16" s="232">
        <v>3368</v>
      </c>
    </row>
    <row r="17" spans="1:2" s="399" customFormat="1">
      <c r="A17" s="225" t="s">
        <v>36</v>
      </c>
      <c r="B17" s="233">
        <v>8930</v>
      </c>
    </row>
    <row r="18" spans="1:2" s="399" customFormat="1">
      <c r="A18" s="224" t="s">
        <v>37</v>
      </c>
      <c r="B18" s="232">
        <v>2168</v>
      </c>
    </row>
    <row r="19" spans="1:2" s="399" customFormat="1">
      <c r="A19" s="222" t="s">
        <v>205</v>
      </c>
      <c r="B19" s="233">
        <v>501</v>
      </c>
    </row>
    <row r="20" spans="1:2" s="399" customFormat="1">
      <c r="A20" s="224" t="s">
        <v>39</v>
      </c>
      <c r="B20" s="232">
        <v>2886</v>
      </c>
    </row>
    <row r="21" spans="1:2" s="399" customFormat="1">
      <c r="A21" s="225" t="s">
        <v>40</v>
      </c>
      <c r="B21" s="233">
        <v>1287</v>
      </c>
    </row>
    <row r="22" spans="1:2" s="399" customFormat="1">
      <c r="A22" s="224" t="s">
        <v>41</v>
      </c>
      <c r="B22" s="232">
        <v>1410</v>
      </c>
    </row>
    <row r="23" spans="1:2" s="399" customFormat="1" ht="15" thickBot="1">
      <c r="A23" s="222" t="s">
        <v>42</v>
      </c>
      <c r="B23" s="233">
        <v>1027</v>
      </c>
    </row>
    <row r="24" spans="1:2" s="399" customFormat="1">
      <c r="A24" s="226" t="s">
        <v>43</v>
      </c>
      <c r="B24" s="227">
        <v>30865</v>
      </c>
    </row>
    <row r="25" spans="1:2" s="399" customFormat="1">
      <c r="A25" s="228" t="s">
        <v>44</v>
      </c>
      <c r="B25" s="229">
        <v>11065</v>
      </c>
    </row>
    <row r="26" spans="1:2" s="399" customFormat="1">
      <c r="A26" s="230" t="s">
        <v>45</v>
      </c>
      <c r="B26" s="231">
        <v>41930</v>
      </c>
    </row>
    <row r="27" spans="1:2" s="399" customFormat="1" ht="27" customHeight="1">
      <c r="A27" s="947" t="s">
        <v>206</v>
      </c>
      <c r="B27" s="947"/>
    </row>
    <row r="28" spans="1:2" s="399" customFormat="1" ht="37.5" customHeight="1">
      <c r="A28" s="908" t="s">
        <v>207</v>
      </c>
      <c r="B28" s="908"/>
    </row>
    <row r="29" spans="1:2" s="399" customFormat="1" ht="40.5" customHeight="1">
      <c r="A29" s="908" t="s">
        <v>290</v>
      </c>
      <c r="B29" s="908"/>
    </row>
    <row r="30" spans="1:2" s="399" customFormat="1">
      <c r="A30" s="948"/>
      <c r="B30" s="948"/>
    </row>
    <row r="31" spans="1:2" s="399" customFormat="1" ht="51" customHeight="1">
      <c r="A31" s="834" t="s">
        <v>374</v>
      </c>
      <c r="B31" s="834"/>
    </row>
    <row r="32" spans="1:2" s="399" customFormat="1" ht="29">
      <c r="A32" s="949" t="s">
        <v>47</v>
      </c>
      <c r="B32" s="435" t="s">
        <v>96</v>
      </c>
    </row>
    <row r="33" spans="1:2" s="399" customFormat="1" ht="15" thickBot="1">
      <c r="A33" s="950"/>
      <c r="B33" s="436" t="s">
        <v>49</v>
      </c>
    </row>
    <row r="34" spans="1:2" s="399" customFormat="1">
      <c r="A34" s="220" t="s">
        <v>27</v>
      </c>
      <c r="B34" s="232">
        <v>4284</v>
      </c>
    </row>
    <row r="35" spans="1:2" s="399" customFormat="1">
      <c r="A35" s="222" t="s">
        <v>28</v>
      </c>
      <c r="B35" s="233">
        <v>3488</v>
      </c>
    </row>
    <row r="36" spans="1:2" s="399" customFormat="1">
      <c r="A36" s="224" t="s">
        <v>29</v>
      </c>
      <c r="B36" s="232">
        <v>2933</v>
      </c>
    </row>
    <row r="37" spans="1:2" s="399" customFormat="1">
      <c r="A37" s="222" t="s">
        <v>30</v>
      </c>
      <c r="B37" s="233">
        <v>1509</v>
      </c>
    </row>
    <row r="38" spans="1:2" s="399" customFormat="1">
      <c r="A38" s="224" t="s">
        <v>31</v>
      </c>
      <c r="B38" s="232">
        <v>372</v>
      </c>
    </row>
    <row r="39" spans="1:2" s="399" customFormat="1">
      <c r="A39" s="222" t="s">
        <v>32</v>
      </c>
      <c r="B39" s="233">
        <v>1109</v>
      </c>
    </row>
    <row r="40" spans="1:2" s="399" customFormat="1">
      <c r="A40" s="224" t="s">
        <v>33</v>
      </c>
      <c r="B40" s="232">
        <v>2662</v>
      </c>
    </row>
    <row r="41" spans="1:2" s="399" customFormat="1">
      <c r="A41" s="225" t="s">
        <v>34</v>
      </c>
      <c r="B41" s="233">
        <v>644</v>
      </c>
    </row>
    <row r="42" spans="1:2" s="399" customFormat="1">
      <c r="A42" s="224" t="s">
        <v>35</v>
      </c>
      <c r="B42" s="232">
        <v>2931</v>
      </c>
    </row>
    <row r="43" spans="1:2" s="399" customFormat="1">
      <c r="A43" s="225" t="s">
        <v>36</v>
      </c>
      <c r="B43" s="233">
        <v>6454</v>
      </c>
    </row>
    <row r="44" spans="1:2" s="399" customFormat="1">
      <c r="A44" s="224" t="s">
        <v>37</v>
      </c>
      <c r="B44" s="232">
        <v>1400</v>
      </c>
    </row>
    <row r="45" spans="1:2" s="399" customFormat="1">
      <c r="A45" s="222" t="s">
        <v>133</v>
      </c>
      <c r="B45" s="233">
        <v>347</v>
      </c>
    </row>
    <row r="46" spans="1:2" s="399" customFormat="1">
      <c r="A46" s="224" t="s">
        <v>39</v>
      </c>
      <c r="B46" s="232">
        <v>2236</v>
      </c>
    </row>
    <row r="47" spans="1:2" s="399" customFormat="1">
      <c r="A47" s="225" t="s">
        <v>40</v>
      </c>
      <c r="B47" s="233">
        <v>1125</v>
      </c>
    </row>
    <row r="48" spans="1:2" s="399" customFormat="1">
      <c r="A48" s="224" t="s">
        <v>41</v>
      </c>
      <c r="B48" s="232">
        <v>1263</v>
      </c>
    </row>
    <row r="49" spans="1:2" s="399" customFormat="1" ht="15" thickBot="1">
      <c r="A49" s="222" t="s">
        <v>42</v>
      </c>
      <c r="B49" s="233">
        <v>754</v>
      </c>
    </row>
    <row r="50" spans="1:2" s="399" customFormat="1">
      <c r="A50" s="226" t="s">
        <v>43</v>
      </c>
      <c r="B50" s="227">
        <v>24310</v>
      </c>
    </row>
    <row r="51" spans="1:2" s="399" customFormat="1">
      <c r="A51" s="228" t="s">
        <v>44</v>
      </c>
      <c r="B51" s="229">
        <v>9201</v>
      </c>
    </row>
    <row r="52" spans="1:2" s="399" customFormat="1">
      <c r="A52" s="230" t="s">
        <v>45</v>
      </c>
      <c r="B52" s="231">
        <v>33511</v>
      </c>
    </row>
    <row r="53" spans="1:2" s="399" customFormat="1" ht="40" customHeight="1">
      <c r="A53" s="947" t="s">
        <v>208</v>
      </c>
      <c r="B53" s="947"/>
    </row>
    <row r="54" spans="1:2" s="399" customFormat="1" ht="41.25" customHeight="1">
      <c r="A54" s="908" t="s">
        <v>291</v>
      </c>
      <c r="B54" s="908"/>
    </row>
    <row r="55" spans="1:2" s="399" customFormat="1" ht="22.5" customHeight="1">
      <c r="A55" s="51"/>
      <c r="B55" s="51"/>
    </row>
    <row r="56" spans="1:2" ht="24" customHeight="1">
      <c r="A56" s="952">
        <v>2022</v>
      </c>
      <c r="B56" s="952"/>
    </row>
    <row r="58" spans="1:2" ht="45" customHeight="1">
      <c r="A58" s="834" t="s">
        <v>292</v>
      </c>
      <c r="B58" s="834"/>
    </row>
    <row r="59" spans="1:2" ht="30" customHeight="1">
      <c r="A59" s="953" t="s">
        <v>47</v>
      </c>
      <c r="B59" s="438" t="s">
        <v>95</v>
      </c>
    </row>
    <row r="60" spans="1:2" ht="14.5" customHeight="1" thickBot="1">
      <c r="A60" s="954"/>
      <c r="B60" s="437" t="s">
        <v>49</v>
      </c>
    </row>
    <row r="61" spans="1:2" ht="14.5" customHeight="1">
      <c r="A61" s="220" t="s">
        <v>27</v>
      </c>
      <c r="B61" s="232">
        <v>5547</v>
      </c>
    </row>
    <row r="62" spans="1:2" ht="14.5" customHeight="1">
      <c r="A62" s="222" t="s">
        <v>28</v>
      </c>
      <c r="B62" s="233">
        <v>4203</v>
      </c>
    </row>
    <row r="63" spans="1:2" ht="14.5" customHeight="1">
      <c r="A63" s="224" t="s">
        <v>29</v>
      </c>
      <c r="B63" s="232">
        <v>3960</v>
      </c>
    </row>
    <row r="64" spans="1:2" ht="14.5" customHeight="1">
      <c r="A64" s="222" t="s">
        <v>30</v>
      </c>
      <c r="B64" s="233">
        <v>1745</v>
      </c>
    </row>
    <row r="65" spans="1:2" ht="14.5" customHeight="1">
      <c r="A65" s="224" t="s">
        <v>129</v>
      </c>
      <c r="B65" s="232">
        <v>378</v>
      </c>
    </row>
    <row r="66" spans="1:2" ht="14.5" customHeight="1">
      <c r="A66" s="222" t="s">
        <v>32</v>
      </c>
      <c r="B66" s="233">
        <v>1243</v>
      </c>
    </row>
    <row r="67" spans="1:2" ht="14.5" customHeight="1">
      <c r="A67" s="224" t="s">
        <v>33</v>
      </c>
      <c r="B67" s="232">
        <v>2874</v>
      </c>
    </row>
    <row r="68" spans="1:2" ht="14.5" customHeight="1">
      <c r="A68" s="225" t="s">
        <v>34</v>
      </c>
      <c r="B68" s="233">
        <v>692</v>
      </c>
    </row>
    <row r="69" spans="1:2" ht="14.5" customHeight="1">
      <c r="A69" s="224" t="s">
        <v>35</v>
      </c>
      <c r="B69" s="232">
        <v>3228</v>
      </c>
    </row>
    <row r="70" spans="1:2" ht="14.5" customHeight="1">
      <c r="A70" s="225" t="s">
        <v>36</v>
      </c>
      <c r="B70" s="233">
        <v>9561</v>
      </c>
    </row>
    <row r="71" spans="1:2" ht="14.5" customHeight="1">
      <c r="A71" s="224" t="s">
        <v>37</v>
      </c>
      <c r="B71" s="232">
        <v>2225</v>
      </c>
    </row>
    <row r="72" spans="1:2" ht="14.5" customHeight="1">
      <c r="A72" s="222" t="s">
        <v>38</v>
      </c>
      <c r="B72" s="233">
        <v>501</v>
      </c>
    </row>
    <row r="73" spans="1:2" ht="14.5" customHeight="1">
      <c r="A73" s="224" t="s">
        <v>39</v>
      </c>
      <c r="B73" s="232">
        <v>3524</v>
      </c>
    </row>
    <row r="74" spans="1:2" ht="14.5" customHeight="1">
      <c r="A74" s="225" t="s">
        <v>40</v>
      </c>
      <c r="B74" s="233">
        <v>1401</v>
      </c>
    </row>
    <row r="75" spans="1:2" ht="14.5" customHeight="1">
      <c r="A75" s="224" t="s">
        <v>41</v>
      </c>
      <c r="B75" s="232">
        <v>1479</v>
      </c>
    </row>
    <row r="76" spans="1:2" ht="14.5" customHeight="1" thickBot="1">
      <c r="A76" s="222" t="s">
        <v>42</v>
      </c>
      <c r="B76" s="233">
        <v>1140</v>
      </c>
    </row>
    <row r="77" spans="1:2" ht="14.5" customHeight="1">
      <c r="A77" s="226" t="s">
        <v>43</v>
      </c>
      <c r="B77" s="227">
        <f>B61+B62+B65+B66+B67+B69+B70+B71+B72+B75</f>
        <v>31239</v>
      </c>
    </row>
    <row r="78" spans="1:2" ht="14.5" customHeight="1">
      <c r="A78" s="228" t="s">
        <v>44</v>
      </c>
      <c r="B78" s="229">
        <f>B63+B64+B68+B73+B74+B76</f>
        <v>12462</v>
      </c>
    </row>
    <row r="79" spans="1:2" ht="14.5" customHeight="1">
      <c r="A79" s="230" t="s">
        <v>45</v>
      </c>
      <c r="B79" s="231">
        <v>43701</v>
      </c>
    </row>
    <row r="80" spans="1:2" ht="30" customHeight="1">
      <c r="A80" s="947" t="s">
        <v>206</v>
      </c>
      <c r="B80" s="947"/>
    </row>
    <row r="81" spans="1:2" ht="37.5" customHeight="1">
      <c r="A81" s="908" t="s">
        <v>290</v>
      </c>
      <c r="B81" s="908"/>
    </row>
    <row r="83" spans="1:2" ht="47.25" customHeight="1">
      <c r="A83" s="834" t="s">
        <v>375</v>
      </c>
      <c r="B83" s="834"/>
    </row>
    <row r="84" spans="1:2" ht="29.25" customHeight="1">
      <c r="A84" s="953" t="s">
        <v>47</v>
      </c>
      <c r="B84" s="438" t="s">
        <v>96</v>
      </c>
    </row>
    <row r="85" spans="1:2" ht="14.5" customHeight="1" thickBot="1">
      <c r="A85" s="954"/>
      <c r="B85" s="437" t="s">
        <v>49</v>
      </c>
    </row>
    <row r="86" spans="1:2" ht="14.5" customHeight="1">
      <c r="A86" s="220" t="s">
        <v>27</v>
      </c>
      <c r="B86" s="221">
        <v>4007</v>
      </c>
    </row>
    <row r="87" spans="1:2" ht="14.5" customHeight="1">
      <c r="A87" s="222" t="s">
        <v>28</v>
      </c>
      <c r="B87" s="223">
        <v>3361</v>
      </c>
    </row>
    <row r="88" spans="1:2" ht="14.5" customHeight="1">
      <c r="A88" s="224" t="s">
        <v>29</v>
      </c>
      <c r="B88" s="221">
        <v>2902</v>
      </c>
    </row>
    <row r="89" spans="1:2" ht="14.5" customHeight="1">
      <c r="A89" s="222" t="s">
        <v>30</v>
      </c>
      <c r="B89" s="223">
        <v>1554</v>
      </c>
    </row>
    <row r="90" spans="1:2" ht="14.5" customHeight="1">
      <c r="A90" s="224" t="s">
        <v>31</v>
      </c>
      <c r="B90" s="221">
        <v>371</v>
      </c>
    </row>
    <row r="91" spans="1:2" ht="14.5" customHeight="1">
      <c r="A91" s="222" t="s">
        <v>32</v>
      </c>
      <c r="B91" s="223">
        <v>1061</v>
      </c>
    </row>
    <row r="92" spans="1:2" ht="14.5" customHeight="1">
      <c r="A92" s="224" t="s">
        <v>33</v>
      </c>
      <c r="B92" s="221">
        <v>2243</v>
      </c>
    </row>
    <row r="93" spans="1:2" ht="14.5" customHeight="1">
      <c r="A93" s="225" t="s">
        <v>34</v>
      </c>
      <c r="B93" s="223">
        <v>711</v>
      </c>
    </row>
    <row r="94" spans="1:2" ht="14.5" customHeight="1">
      <c r="A94" s="224" t="s">
        <v>35</v>
      </c>
      <c r="B94" s="221">
        <v>2574</v>
      </c>
    </row>
    <row r="95" spans="1:2" ht="14.5" customHeight="1">
      <c r="A95" s="225" t="s">
        <v>36</v>
      </c>
      <c r="B95" s="223">
        <v>6557</v>
      </c>
    </row>
    <row r="96" spans="1:2" ht="14.5" customHeight="1">
      <c r="A96" s="224" t="s">
        <v>37</v>
      </c>
      <c r="B96" s="221">
        <v>1418</v>
      </c>
    </row>
    <row r="97" spans="1:2" ht="14.5" customHeight="1">
      <c r="A97" s="222" t="s">
        <v>38</v>
      </c>
      <c r="B97" s="223">
        <v>373</v>
      </c>
    </row>
    <row r="98" spans="1:2" ht="14.5" customHeight="1">
      <c r="A98" s="224" t="s">
        <v>39</v>
      </c>
      <c r="B98" s="221">
        <v>2011</v>
      </c>
    </row>
    <row r="99" spans="1:2" ht="14.5" customHeight="1">
      <c r="A99" s="225" t="s">
        <v>40</v>
      </c>
      <c r="B99" s="223">
        <v>1032</v>
      </c>
    </row>
    <row r="100" spans="1:2" ht="14.5" customHeight="1">
      <c r="A100" s="224" t="s">
        <v>41</v>
      </c>
      <c r="B100" s="221">
        <v>1179</v>
      </c>
    </row>
    <row r="101" spans="1:2" ht="14.5" customHeight="1" thickBot="1">
      <c r="A101" s="222" t="s">
        <v>42</v>
      </c>
      <c r="B101" s="223">
        <v>761</v>
      </c>
    </row>
    <row r="102" spans="1:2" ht="14.5" customHeight="1">
      <c r="A102" s="226" t="s">
        <v>43</v>
      </c>
      <c r="B102" s="227">
        <f>B86+B87+B90+B91+B92+B94+B95+B96+B97+B100</f>
        <v>23144</v>
      </c>
    </row>
    <row r="103" spans="1:2" ht="14.5" customHeight="1">
      <c r="A103" s="228" t="s">
        <v>44</v>
      </c>
      <c r="B103" s="229">
        <f>B88+B89+B93+B98+B99+B101</f>
        <v>8971</v>
      </c>
    </row>
    <row r="104" spans="1:2" ht="14.5" customHeight="1">
      <c r="A104" s="230" t="s">
        <v>45</v>
      </c>
      <c r="B104" s="231">
        <v>32115</v>
      </c>
    </row>
    <row r="105" spans="1:2" ht="35.5" customHeight="1">
      <c r="A105" s="908" t="s">
        <v>291</v>
      </c>
      <c r="B105" s="908"/>
    </row>
    <row r="108" spans="1:2" ht="24" customHeight="1">
      <c r="A108" s="952">
        <v>2021</v>
      </c>
      <c r="B108" s="952"/>
    </row>
    <row r="109" spans="1:2" ht="14.5" customHeight="1">
      <c r="A109" s="105"/>
    </row>
    <row r="110" spans="1:2" ht="45" customHeight="1">
      <c r="A110" s="834" t="s">
        <v>293</v>
      </c>
      <c r="B110" s="834"/>
    </row>
    <row r="111" spans="1:2" ht="30" customHeight="1">
      <c r="A111" s="953" t="s">
        <v>47</v>
      </c>
      <c r="B111" s="438" t="s">
        <v>95</v>
      </c>
    </row>
    <row r="112" spans="1:2" ht="14.5" customHeight="1" thickBot="1">
      <c r="A112" s="954"/>
      <c r="B112" s="437" t="s">
        <v>49</v>
      </c>
    </row>
    <row r="113" spans="1:2" ht="14.5" customHeight="1">
      <c r="A113" s="220" t="s">
        <v>27</v>
      </c>
      <c r="B113" s="232">
        <v>5425</v>
      </c>
    </row>
    <row r="114" spans="1:2" ht="14.5" customHeight="1">
      <c r="A114" s="222" t="s">
        <v>28</v>
      </c>
      <c r="B114" s="233">
        <v>3797</v>
      </c>
    </row>
    <row r="115" spans="1:2" ht="14.5" customHeight="1">
      <c r="A115" s="224" t="s">
        <v>29</v>
      </c>
      <c r="B115" s="232">
        <v>3674</v>
      </c>
    </row>
    <row r="116" spans="1:2" ht="14.5" customHeight="1">
      <c r="A116" s="222" t="s">
        <v>30</v>
      </c>
      <c r="B116" s="233">
        <v>1852</v>
      </c>
    </row>
    <row r="117" spans="1:2" ht="14.5" customHeight="1">
      <c r="A117" s="224" t="s">
        <v>129</v>
      </c>
      <c r="B117" s="232">
        <v>420</v>
      </c>
    </row>
    <row r="118" spans="1:2" ht="14.5" customHeight="1">
      <c r="A118" s="222" t="s">
        <v>32</v>
      </c>
      <c r="B118" s="233">
        <v>1196</v>
      </c>
    </row>
    <row r="119" spans="1:2" ht="14.5" customHeight="1">
      <c r="A119" s="224" t="s">
        <v>33</v>
      </c>
      <c r="B119" s="232">
        <v>2915</v>
      </c>
    </row>
    <row r="120" spans="1:2" ht="14.5" customHeight="1">
      <c r="A120" s="225" t="s">
        <v>34</v>
      </c>
      <c r="B120" s="233">
        <v>699</v>
      </c>
    </row>
    <row r="121" spans="1:2" ht="14.5" customHeight="1">
      <c r="A121" s="224" t="s">
        <v>35</v>
      </c>
      <c r="B121" s="232">
        <v>3417</v>
      </c>
    </row>
    <row r="122" spans="1:2" ht="14.5" customHeight="1">
      <c r="A122" s="225" t="s">
        <v>36</v>
      </c>
      <c r="B122" s="233">
        <v>8976</v>
      </c>
    </row>
    <row r="123" spans="1:2" ht="14.5" customHeight="1">
      <c r="A123" s="224" t="s">
        <v>37</v>
      </c>
      <c r="B123" s="232">
        <v>1986</v>
      </c>
    </row>
    <row r="124" spans="1:2" ht="14.5" customHeight="1">
      <c r="A124" s="222" t="s">
        <v>38</v>
      </c>
      <c r="B124" s="233">
        <v>587</v>
      </c>
    </row>
    <row r="125" spans="1:2" ht="14.5" customHeight="1">
      <c r="A125" s="224" t="s">
        <v>39</v>
      </c>
      <c r="B125" s="232">
        <v>3668</v>
      </c>
    </row>
    <row r="126" spans="1:2" ht="14.5" customHeight="1">
      <c r="A126" s="225" t="s">
        <v>40</v>
      </c>
      <c r="B126" s="233">
        <v>1431</v>
      </c>
    </row>
    <row r="127" spans="1:2" ht="14.5" customHeight="1">
      <c r="A127" s="224" t="s">
        <v>41</v>
      </c>
      <c r="B127" s="232">
        <v>1410</v>
      </c>
    </row>
    <row r="128" spans="1:2" ht="14.5" customHeight="1" thickBot="1">
      <c r="A128" s="222" t="s">
        <v>42</v>
      </c>
      <c r="B128" s="233">
        <v>1156</v>
      </c>
    </row>
    <row r="129" spans="1:2" ht="14.5" customHeight="1">
      <c r="A129" s="226" t="s">
        <v>43</v>
      </c>
      <c r="B129" s="227">
        <v>30129</v>
      </c>
    </row>
    <row r="130" spans="1:2" ht="14.5" customHeight="1">
      <c r="A130" s="228" t="s">
        <v>44</v>
      </c>
      <c r="B130" s="229">
        <v>12480</v>
      </c>
    </row>
    <row r="131" spans="1:2" ht="14.5" customHeight="1">
      <c r="A131" s="230" t="s">
        <v>45</v>
      </c>
      <c r="B131" s="231">
        <v>42609</v>
      </c>
    </row>
    <row r="132" spans="1:2" ht="25.75" customHeight="1">
      <c r="A132" s="908" t="s">
        <v>294</v>
      </c>
      <c r="B132" s="908"/>
    </row>
    <row r="133" spans="1:2" ht="33" customHeight="1">
      <c r="A133" s="908" t="s">
        <v>291</v>
      </c>
      <c r="B133" s="908"/>
    </row>
    <row r="135" spans="1:2" ht="44.25" customHeight="1">
      <c r="A135" s="834" t="s">
        <v>376</v>
      </c>
      <c r="B135" s="834"/>
    </row>
    <row r="136" spans="1:2" ht="37.5" customHeight="1">
      <c r="A136" s="953" t="s">
        <v>47</v>
      </c>
      <c r="B136" s="438" t="s">
        <v>96</v>
      </c>
    </row>
    <row r="137" spans="1:2" ht="14.5" customHeight="1" thickBot="1">
      <c r="A137" s="954"/>
      <c r="B137" s="437" t="s">
        <v>49</v>
      </c>
    </row>
    <row r="138" spans="1:2" ht="14.5" customHeight="1">
      <c r="A138" s="220" t="s">
        <v>27</v>
      </c>
      <c r="B138" s="221">
        <v>4053</v>
      </c>
    </row>
    <row r="139" spans="1:2" ht="14.5" customHeight="1">
      <c r="A139" s="222" t="s">
        <v>28</v>
      </c>
      <c r="B139" s="223">
        <v>3331</v>
      </c>
    </row>
    <row r="140" spans="1:2" ht="14.5" customHeight="1">
      <c r="A140" s="224" t="s">
        <v>29</v>
      </c>
      <c r="B140" s="221">
        <v>2846</v>
      </c>
    </row>
    <row r="141" spans="1:2" ht="14.5" customHeight="1">
      <c r="A141" s="222" t="s">
        <v>30</v>
      </c>
      <c r="B141" s="223">
        <v>1507</v>
      </c>
    </row>
    <row r="142" spans="1:2" ht="14.5" customHeight="1">
      <c r="A142" s="224" t="s">
        <v>31</v>
      </c>
      <c r="B142" s="221">
        <v>302</v>
      </c>
    </row>
    <row r="143" spans="1:2" ht="14.5" customHeight="1">
      <c r="A143" s="222" t="s">
        <v>32</v>
      </c>
      <c r="B143" s="223">
        <v>1153</v>
      </c>
    </row>
    <row r="144" spans="1:2" ht="14.5" customHeight="1">
      <c r="A144" s="224" t="s">
        <v>33</v>
      </c>
      <c r="B144" s="221">
        <v>2485</v>
      </c>
    </row>
    <row r="145" spans="1:2" ht="14.5" customHeight="1">
      <c r="A145" s="225" t="s">
        <v>34</v>
      </c>
      <c r="B145" s="223">
        <v>645</v>
      </c>
    </row>
    <row r="146" spans="1:2" ht="14.5" customHeight="1">
      <c r="A146" s="224" t="s">
        <v>35</v>
      </c>
      <c r="B146" s="221">
        <v>2693</v>
      </c>
    </row>
    <row r="147" spans="1:2" ht="14.5" customHeight="1">
      <c r="A147" s="225" t="s">
        <v>36</v>
      </c>
      <c r="B147" s="223">
        <v>6235</v>
      </c>
    </row>
    <row r="148" spans="1:2" ht="14.5" customHeight="1">
      <c r="A148" s="224" t="s">
        <v>37</v>
      </c>
      <c r="B148" s="221">
        <v>1635</v>
      </c>
    </row>
    <row r="149" spans="1:2" ht="14.5" customHeight="1">
      <c r="A149" s="222" t="s">
        <v>38</v>
      </c>
      <c r="B149" s="223">
        <v>373</v>
      </c>
    </row>
    <row r="150" spans="1:2" ht="14.5" customHeight="1">
      <c r="A150" s="224" t="s">
        <v>39</v>
      </c>
      <c r="B150" s="221">
        <v>1976</v>
      </c>
    </row>
    <row r="151" spans="1:2" ht="14.5" customHeight="1">
      <c r="A151" s="225" t="s">
        <v>40</v>
      </c>
      <c r="B151" s="223">
        <v>1032</v>
      </c>
    </row>
    <row r="152" spans="1:2" ht="14.5" customHeight="1">
      <c r="A152" s="224" t="s">
        <v>41</v>
      </c>
      <c r="B152" s="221">
        <v>1074</v>
      </c>
    </row>
    <row r="153" spans="1:2" ht="14.5" customHeight="1" thickBot="1">
      <c r="A153" s="222" t="s">
        <v>42</v>
      </c>
      <c r="B153" s="223">
        <v>745</v>
      </c>
    </row>
    <row r="154" spans="1:2" ht="14.5" customHeight="1">
      <c r="A154" s="226" t="s">
        <v>43</v>
      </c>
      <c r="B154" s="227">
        <f>SUM(B138:B139,B142,B143,B144,B146,B147,B148,B149,B152)</f>
        <v>23334</v>
      </c>
    </row>
    <row r="155" spans="1:2" ht="14.5" customHeight="1">
      <c r="A155" s="228" t="s">
        <v>44</v>
      </c>
      <c r="B155" s="229">
        <f>SUM(B140,B145,B150:B151,B153,B141)</f>
        <v>8751</v>
      </c>
    </row>
    <row r="156" spans="1:2" ht="14.5" customHeight="1">
      <c r="A156" s="230" t="s">
        <v>45</v>
      </c>
      <c r="B156" s="231">
        <f>SUM(B138:B153)</f>
        <v>32085</v>
      </c>
    </row>
    <row r="157" spans="1:2" ht="33.75" customHeight="1">
      <c r="A157" s="908" t="s">
        <v>295</v>
      </c>
      <c r="B157" s="908"/>
    </row>
    <row r="160" spans="1:2" ht="24" customHeight="1">
      <c r="A160" s="952">
        <v>2020</v>
      </c>
      <c r="B160" s="952"/>
    </row>
    <row r="161" spans="1:2" ht="14.5" customHeight="1">
      <c r="A161" s="105"/>
    </row>
    <row r="162" spans="1:2" ht="45" customHeight="1">
      <c r="A162" s="834" t="s">
        <v>296</v>
      </c>
      <c r="B162" s="834"/>
    </row>
    <row r="163" spans="1:2" ht="30" customHeight="1">
      <c r="A163" s="953" t="s">
        <v>47</v>
      </c>
      <c r="B163" s="438" t="s">
        <v>95</v>
      </c>
    </row>
    <row r="164" spans="1:2" ht="14.5" customHeight="1" thickBot="1">
      <c r="A164" s="954"/>
      <c r="B164" s="437" t="s">
        <v>49</v>
      </c>
    </row>
    <row r="165" spans="1:2" ht="14.5" customHeight="1">
      <c r="A165" s="220" t="s">
        <v>27</v>
      </c>
      <c r="B165" s="232">
        <v>5204</v>
      </c>
    </row>
    <row r="166" spans="1:2" ht="14.5" customHeight="1">
      <c r="A166" s="222" t="s">
        <v>28</v>
      </c>
      <c r="B166" s="233">
        <v>3690</v>
      </c>
    </row>
    <row r="167" spans="1:2" ht="14.5" customHeight="1">
      <c r="A167" s="224" t="s">
        <v>29</v>
      </c>
      <c r="B167" s="232">
        <v>3873</v>
      </c>
    </row>
    <row r="168" spans="1:2" ht="14.5" customHeight="1">
      <c r="A168" s="222" t="s">
        <v>30</v>
      </c>
      <c r="B168" s="233">
        <v>1836</v>
      </c>
    </row>
    <row r="169" spans="1:2" ht="14.5" customHeight="1">
      <c r="A169" s="224" t="s">
        <v>129</v>
      </c>
      <c r="B169" s="232">
        <v>333</v>
      </c>
    </row>
    <row r="170" spans="1:2" ht="14.5" customHeight="1">
      <c r="A170" s="222" t="s">
        <v>32</v>
      </c>
      <c r="B170" s="233">
        <v>1174</v>
      </c>
    </row>
    <row r="171" spans="1:2" ht="14.5" customHeight="1">
      <c r="A171" s="224" t="s">
        <v>33</v>
      </c>
      <c r="B171" s="232">
        <v>2842</v>
      </c>
    </row>
    <row r="172" spans="1:2" ht="14.5" customHeight="1">
      <c r="A172" s="225" t="s">
        <v>34</v>
      </c>
      <c r="B172" s="233">
        <v>687</v>
      </c>
    </row>
    <row r="173" spans="1:2" ht="14.5" customHeight="1">
      <c r="A173" s="224" t="s">
        <v>35</v>
      </c>
      <c r="B173" s="232">
        <v>2978</v>
      </c>
    </row>
    <row r="174" spans="1:2" ht="14.5" customHeight="1">
      <c r="A174" s="225" t="s">
        <v>36</v>
      </c>
      <c r="B174" s="233">
        <v>9093</v>
      </c>
    </row>
    <row r="175" spans="1:2" ht="14.5" customHeight="1">
      <c r="A175" s="224" t="s">
        <v>37</v>
      </c>
      <c r="B175" s="232">
        <v>1972</v>
      </c>
    </row>
    <row r="176" spans="1:2" ht="14.5" customHeight="1">
      <c r="A176" s="222" t="s">
        <v>38</v>
      </c>
      <c r="B176" s="233">
        <v>433</v>
      </c>
    </row>
    <row r="177" spans="1:2" ht="14.5" customHeight="1">
      <c r="A177" s="224" t="s">
        <v>39</v>
      </c>
      <c r="B177" s="232">
        <v>3473</v>
      </c>
    </row>
    <row r="178" spans="1:2" ht="14.5" customHeight="1">
      <c r="A178" s="225" t="s">
        <v>40</v>
      </c>
      <c r="B178" s="233">
        <v>1338</v>
      </c>
    </row>
    <row r="179" spans="1:2" ht="14.5" customHeight="1">
      <c r="A179" s="224" t="s">
        <v>41</v>
      </c>
      <c r="B179" s="232">
        <v>1570</v>
      </c>
    </row>
    <row r="180" spans="1:2" ht="14.5" customHeight="1" thickBot="1">
      <c r="A180" s="222" t="s">
        <v>42</v>
      </c>
      <c r="B180" s="233">
        <v>987</v>
      </c>
    </row>
    <row r="181" spans="1:2" ht="14.5" customHeight="1">
      <c r="A181" s="226" t="s">
        <v>43</v>
      </c>
      <c r="B181" s="227">
        <f>SUM(B165:B166,B169,B170,B171,B173,B174,B175,B176,B179)</f>
        <v>29289</v>
      </c>
    </row>
    <row r="182" spans="1:2" ht="14.5" customHeight="1">
      <c r="A182" s="228" t="s">
        <v>44</v>
      </c>
      <c r="B182" s="229">
        <f>SUM(B167:B168,B172,B177:B178,B180)</f>
        <v>12194</v>
      </c>
    </row>
    <row r="183" spans="1:2" ht="14.5" customHeight="1">
      <c r="A183" s="230" t="s">
        <v>45</v>
      </c>
      <c r="B183" s="231">
        <f>SUM(B181:B182)</f>
        <v>41483</v>
      </c>
    </row>
    <row r="184" spans="1:2" ht="22.5" customHeight="1">
      <c r="A184" s="908" t="s">
        <v>294</v>
      </c>
      <c r="B184" s="908"/>
    </row>
    <row r="185" spans="1:2" ht="33.75" customHeight="1">
      <c r="A185" s="908" t="s">
        <v>295</v>
      </c>
      <c r="B185" s="908"/>
    </row>
    <row r="188" spans="1:2" ht="46.5" customHeight="1">
      <c r="A188" s="834" t="s">
        <v>377</v>
      </c>
      <c r="B188" s="834"/>
    </row>
    <row r="189" spans="1:2" ht="37.5" customHeight="1">
      <c r="A189" s="953" t="s">
        <v>47</v>
      </c>
      <c r="B189" s="438" t="s">
        <v>96</v>
      </c>
    </row>
    <row r="190" spans="1:2" ht="14.5" customHeight="1" thickBot="1">
      <c r="A190" s="954"/>
      <c r="B190" s="437" t="s">
        <v>49</v>
      </c>
    </row>
    <row r="191" spans="1:2" ht="14.5" customHeight="1">
      <c r="A191" s="220" t="s">
        <v>27</v>
      </c>
      <c r="B191" s="221">
        <v>3805</v>
      </c>
    </row>
    <row r="192" spans="1:2" ht="14.5" customHeight="1">
      <c r="A192" s="222" t="s">
        <v>28</v>
      </c>
      <c r="B192" s="223">
        <v>3269</v>
      </c>
    </row>
    <row r="193" spans="1:2" ht="14.5" customHeight="1">
      <c r="A193" s="224" t="s">
        <v>29</v>
      </c>
      <c r="B193" s="221">
        <v>2664</v>
      </c>
    </row>
    <row r="194" spans="1:2" ht="14.5" customHeight="1">
      <c r="A194" s="222" t="s">
        <v>30</v>
      </c>
      <c r="B194" s="223">
        <v>1445</v>
      </c>
    </row>
    <row r="195" spans="1:2" ht="14.5" customHeight="1">
      <c r="A195" s="224" t="s">
        <v>31</v>
      </c>
      <c r="B195" s="221">
        <v>250</v>
      </c>
    </row>
    <row r="196" spans="1:2" ht="14.5" customHeight="1">
      <c r="A196" s="222" t="s">
        <v>32</v>
      </c>
      <c r="B196" s="223">
        <v>1044</v>
      </c>
    </row>
    <row r="197" spans="1:2" ht="14.5" customHeight="1">
      <c r="A197" s="224" t="s">
        <v>33</v>
      </c>
      <c r="B197" s="221">
        <v>2465</v>
      </c>
    </row>
    <row r="198" spans="1:2" ht="14.5" customHeight="1">
      <c r="A198" s="225" t="s">
        <v>34</v>
      </c>
      <c r="B198" s="223">
        <v>640</v>
      </c>
    </row>
    <row r="199" spans="1:2" ht="14.5" customHeight="1">
      <c r="A199" s="224" t="s">
        <v>35</v>
      </c>
      <c r="B199" s="221">
        <v>2555</v>
      </c>
    </row>
    <row r="200" spans="1:2" ht="14.5" customHeight="1">
      <c r="A200" s="225" t="s">
        <v>36</v>
      </c>
      <c r="B200" s="223">
        <v>6305</v>
      </c>
    </row>
    <row r="201" spans="1:2" ht="14.5" customHeight="1">
      <c r="A201" s="224" t="s">
        <v>37</v>
      </c>
      <c r="B201" s="221">
        <v>1564</v>
      </c>
    </row>
    <row r="202" spans="1:2" ht="14.5" customHeight="1">
      <c r="A202" s="222" t="s">
        <v>38</v>
      </c>
      <c r="B202" s="223">
        <v>351</v>
      </c>
    </row>
    <row r="203" spans="1:2" ht="14.5" customHeight="1">
      <c r="A203" s="224" t="s">
        <v>39</v>
      </c>
      <c r="B203" s="221">
        <v>1988</v>
      </c>
    </row>
    <row r="204" spans="1:2" ht="14.5" customHeight="1">
      <c r="A204" s="225" t="s">
        <v>40</v>
      </c>
      <c r="B204" s="223">
        <v>1047</v>
      </c>
    </row>
    <row r="205" spans="1:2" ht="14.5" customHeight="1">
      <c r="A205" s="224" t="s">
        <v>41</v>
      </c>
      <c r="B205" s="221">
        <v>1036</v>
      </c>
    </row>
    <row r="206" spans="1:2" ht="14.5" customHeight="1" thickBot="1">
      <c r="A206" s="222" t="s">
        <v>42</v>
      </c>
      <c r="B206" s="223">
        <v>791</v>
      </c>
    </row>
    <row r="207" spans="1:2" ht="14.5" customHeight="1">
      <c r="A207" s="226" t="s">
        <v>43</v>
      </c>
      <c r="B207" s="227">
        <f>SUM(B191:B192,B195,B196,B197,B199,B200,B201,B202,B205)</f>
        <v>22644</v>
      </c>
    </row>
    <row r="208" spans="1:2" ht="14.5" customHeight="1">
      <c r="A208" s="228" t="s">
        <v>44</v>
      </c>
      <c r="B208" s="229">
        <f>SUM(B193:B194,B198,B203:B204,B206)</f>
        <v>8575</v>
      </c>
    </row>
    <row r="209" spans="1:2" ht="14.5" customHeight="1">
      <c r="A209" s="230" t="s">
        <v>45</v>
      </c>
      <c r="B209" s="231">
        <f>SUM(B207:B208)</f>
        <v>31219</v>
      </c>
    </row>
    <row r="210" spans="1:2" ht="33" customHeight="1">
      <c r="A210" s="908" t="s">
        <v>297</v>
      </c>
      <c r="B210" s="908"/>
    </row>
    <row r="212" spans="1:2" ht="24" customHeight="1">
      <c r="A212" s="952">
        <v>2019</v>
      </c>
      <c r="B212" s="952"/>
    </row>
    <row r="214" spans="1:2" ht="47.25" customHeight="1">
      <c r="A214" s="834" t="s">
        <v>209</v>
      </c>
      <c r="B214" s="834"/>
    </row>
    <row r="215" spans="1:2" ht="30" customHeight="1">
      <c r="A215" s="953" t="s">
        <v>47</v>
      </c>
      <c r="B215" s="438" t="s">
        <v>95</v>
      </c>
    </row>
    <row r="216" spans="1:2" ht="14.5" customHeight="1" thickBot="1">
      <c r="A216" s="954"/>
      <c r="B216" s="437" t="s">
        <v>49</v>
      </c>
    </row>
    <row r="217" spans="1:2" ht="14.5" customHeight="1">
      <c r="A217" s="220" t="s">
        <v>27</v>
      </c>
      <c r="B217" s="232">
        <v>4965</v>
      </c>
    </row>
    <row r="218" spans="1:2" ht="14.5" customHeight="1">
      <c r="A218" s="222" t="s">
        <v>28</v>
      </c>
      <c r="B218" s="233">
        <v>3481</v>
      </c>
    </row>
    <row r="219" spans="1:2" ht="14.5" customHeight="1">
      <c r="A219" s="224" t="s">
        <v>29</v>
      </c>
      <c r="B219" s="232">
        <v>3884</v>
      </c>
    </row>
    <row r="220" spans="1:2" ht="14.5" customHeight="1">
      <c r="A220" s="222" t="s">
        <v>30</v>
      </c>
      <c r="B220" s="233">
        <v>1840</v>
      </c>
    </row>
    <row r="221" spans="1:2" ht="14.5" customHeight="1">
      <c r="A221" s="224" t="s">
        <v>31</v>
      </c>
      <c r="B221" s="232">
        <v>359</v>
      </c>
    </row>
    <row r="222" spans="1:2" ht="14.5" customHeight="1">
      <c r="A222" s="222" t="s">
        <v>32</v>
      </c>
      <c r="B222" s="233">
        <v>944</v>
      </c>
    </row>
    <row r="223" spans="1:2" ht="14.5" customHeight="1">
      <c r="A223" s="224" t="s">
        <v>33</v>
      </c>
      <c r="B223" s="232">
        <v>2486</v>
      </c>
    </row>
    <row r="224" spans="1:2" ht="14.5" customHeight="1">
      <c r="A224" s="225" t="s">
        <v>34</v>
      </c>
      <c r="B224" s="233">
        <v>761</v>
      </c>
    </row>
    <row r="225" spans="1:2" ht="14.5" customHeight="1">
      <c r="A225" s="224" t="s">
        <v>35</v>
      </c>
      <c r="B225" s="232">
        <v>2981</v>
      </c>
    </row>
    <row r="226" spans="1:2" ht="14.5" customHeight="1">
      <c r="A226" s="225" t="s">
        <v>36</v>
      </c>
      <c r="B226" s="233">
        <v>8781</v>
      </c>
    </row>
    <row r="227" spans="1:2" ht="14.5" customHeight="1">
      <c r="A227" s="224" t="s">
        <v>37</v>
      </c>
      <c r="B227" s="232">
        <v>1952</v>
      </c>
    </row>
    <row r="228" spans="1:2" ht="14.5" customHeight="1">
      <c r="A228" s="222" t="s">
        <v>38</v>
      </c>
      <c r="B228" s="233">
        <v>467</v>
      </c>
    </row>
    <row r="229" spans="1:2" ht="14.5" customHeight="1">
      <c r="A229" s="224" t="s">
        <v>39</v>
      </c>
      <c r="B229" s="232">
        <v>2884</v>
      </c>
    </row>
    <row r="230" spans="1:2" ht="14.5" customHeight="1">
      <c r="A230" s="225" t="s">
        <v>40</v>
      </c>
      <c r="B230" s="233">
        <v>1344</v>
      </c>
    </row>
    <row r="231" spans="1:2" ht="14.5" customHeight="1">
      <c r="A231" s="224" t="s">
        <v>41</v>
      </c>
      <c r="B231" s="232">
        <v>1475</v>
      </c>
    </row>
    <row r="232" spans="1:2" ht="14.5" customHeight="1" thickBot="1">
      <c r="A232" s="222" t="s">
        <v>42</v>
      </c>
      <c r="B232" s="233">
        <v>1015</v>
      </c>
    </row>
    <row r="233" spans="1:2" ht="14.5" customHeight="1">
      <c r="A233" s="226" t="s">
        <v>43</v>
      </c>
      <c r="B233" s="227">
        <v>27891</v>
      </c>
    </row>
    <row r="234" spans="1:2" ht="14.5" customHeight="1">
      <c r="A234" s="228" t="s">
        <v>44</v>
      </c>
      <c r="B234" s="229">
        <v>11728</v>
      </c>
    </row>
    <row r="235" spans="1:2" ht="14.5" customHeight="1">
      <c r="A235" s="230" t="s">
        <v>45</v>
      </c>
      <c r="B235" s="231">
        <v>39619</v>
      </c>
    </row>
    <row r="236" spans="1:2" ht="33.75" customHeight="1">
      <c r="A236" s="908" t="s">
        <v>297</v>
      </c>
      <c r="B236" s="908"/>
    </row>
    <row r="239" spans="1:2" ht="48.75" customHeight="1">
      <c r="A239" s="834" t="s">
        <v>378</v>
      </c>
      <c r="B239" s="834"/>
    </row>
    <row r="240" spans="1:2" ht="30" customHeight="1">
      <c r="A240" s="953" t="s">
        <v>47</v>
      </c>
      <c r="B240" s="438" t="s">
        <v>96</v>
      </c>
    </row>
    <row r="241" spans="1:2" ht="14.5" customHeight="1" thickBot="1">
      <c r="A241" s="954"/>
      <c r="B241" s="437" t="s">
        <v>49</v>
      </c>
    </row>
    <row r="242" spans="1:2" ht="14.5" customHeight="1">
      <c r="A242" s="220" t="s">
        <v>27</v>
      </c>
      <c r="B242" s="221">
        <v>3886</v>
      </c>
    </row>
    <row r="243" spans="1:2" ht="14.5" customHeight="1">
      <c r="A243" s="222" t="s">
        <v>28</v>
      </c>
      <c r="B243" s="223">
        <v>3035</v>
      </c>
    </row>
    <row r="244" spans="1:2" ht="14.5" customHeight="1">
      <c r="A244" s="224" t="s">
        <v>29</v>
      </c>
      <c r="B244" s="221">
        <v>2495</v>
      </c>
    </row>
    <row r="245" spans="1:2" ht="14.5" customHeight="1">
      <c r="A245" s="222" t="s">
        <v>30</v>
      </c>
      <c r="B245" s="223">
        <v>1306</v>
      </c>
    </row>
    <row r="246" spans="1:2" ht="14.5" customHeight="1">
      <c r="A246" s="224" t="s">
        <v>31</v>
      </c>
      <c r="B246" s="221">
        <v>326</v>
      </c>
    </row>
    <row r="247" spans="1:2" ht="14.5" customHeight="1">
      <c r="A247" s="222" t="s">
        <v>32</v>
      </c>
      <c r="B247" s="223">
        <v>1055</v>
      </c>
    </row>
    <row r="248" spans="1:2" ht="14.5" customHeight="1">
      <c r="A248" s="224" t="s">
        <v>33</v>
      </c>
      <c r="B248" s="221">
        <v>2837</v>
      </c>
    </row>
    <row r="249" spans="1:2" ht="14.5" customHeight="1">
      <c r="A249" s="225" t="s">
        <v>34</v>
      </c>
      <c r="B249" s="223">
        <v>525</v>
      </c>
    </row>
    <row r="250" spans="1:2" ht="14.5" customHeight="1">
      <c r="A250" s="224" t="s">
        <v>35</v>
      </c>
      <c r="B250" s="221">
        <v>2528</v>
      </c>
    </row>
    <row r="251" spans="1:2" ht="14.5" customHeight="1">
      <c r="A251" s="225" t="s">
        <v>36</v>
      </c>
      <c r="B251" s="223">
        <v>6470</v>
      </c>
    </row>
    <row r="252" spans="1:2" ht="14.5" customHeight="1">
      <c r="A252" s="224" t="s">
        <v>37</v>
      </c>
      <c r="B252" s="221">
        <v>1658</v>
      </c>
    </row>
    <row r="253" spans="1:2" ht="14.5" customHeight="1">
      <c r="A253" s="222" t="s">
        <v>38</v>
      </c>
      <c r="B253" s="223">
        <v>340</v>
      </c>
    </row>
    <row r="254" spans="1:2" ht="14.5" customHeight="1">
      <c r="A254" s="224" t="s">
        <v>39</v>
      </c>
      <c r="B254" s="221">
        <v>2064</v>
      </c>
    </row>
    <row r="255" spans="1:2" ht="14.5" customHeight="1">
      <c r="A255" s="225" t="s">
        <v>40</v>
      </c>
      <c r="B255" s="223">
        <v>1047</v>
      </c>
    </row>
    <row r="256" spans="1:2" ht="14.5" customHeight="1">
      <c r="A256" s="224" t="s">
        <v>41</v>
      </c>
      <c r="B256" s="221">
        <v>1082</v>
      </c>
    </row>
    <row r="257" spans="1:2" ht="14.5" customHeight="1" thickBot="1">
      <c r="A257" s="222" t="s">
        <v>42</v>
      </c>
      <c r="B257" s="223">
        <v>843</v>
      </c>
    </row>
    <row r="258" spans="1:2" ht="14.5" customHeight="1">
      <c r="A258" s="226" t="s">
        <v>43</v>
      </c>
      <c r="B258" s="234">
        <v>23217</v>
      </c>
    </row>
    <row r="259" spans="1:2" ht="14.5" customHeight="1">
      <c r="A259" s="228" t="s">
        <v>44</v>
      </c>
      <c r="B259" s="235">
        <v>8280</v>
      </c>
    </row>
    <row r="260" spans="1:2" ht="14.5" customHeight="1">
      <c r="A260" s="230" t="s">
        <v>45</v>
      </c>
      <c r="B260" s="236">
        <v>31497</v>
      </c>
    </row>
    <row r="261" spans="1:2" ht="33.75" customHeight="1">
      <c r="A261" s="908" t="s">
        <v>298</v>
      </c>
      <c r="B261" s="908"/>
    </row>
  </sheetData>
  <mergeCells count="42">
    <mergeCell ref="A261:B261"/>
    <mergeCell ref="A212:B212"/>
    <mergeCell ref="A214:B214"/>
    <mergeCell ref="A215:A216"/>
    <mergeCell ref="A236:B236"/>
    <mergeCell ref="A239:B239"/>
    <mergeCell ref="A240:A241"/>
    <mergeCell ref="A210:B210"/>
    <mergeCell ref="A133:B133"/>
    <mergeCell ref="A135:B135"/>
    <mergeCell ref="A136:A137"/>
    <mergeCell ref="A157:B157"/>
    <mergeCell ref="A160:B160"/>
    <mergeCell ref="A162:B162"/>
    <mergeCell ref="A163:A164"/>
    <mergeCell ref="A184:B184"/>
    <mergeCell ref="A185:B185"/>
    <mergeCell ref="A188:B188"/>
    <mergeCell ref="A189:A190"/>
    <mergeCell ref="A3:B3"/>
    <mergeCell ref="A5:B5"/>
    <mergeCell ref="A6:A7"/>
    <mergeCell ref="A27:B27"/>
    <mergeCell ref="A132:B132"/>
    <mergeCell ref="A56:B56"/>
    <mergeCell ref="A58:B58"/>
    <mergeCell ref="A59:A60"/>
    <mergeCell ref="A80:B80"/>
    <mergeCell ref="A81:B81"/>
    <mergeCell ref="A83:B83"/>
    <mergeCell ref="A84:A85"/>
    <mergeCell ref="A105:B105"/>
    <mergeCell ref="A108:B108"/>
    <mergeCell ref="A110:B110"/>
    <mergeCell ref="A111:A112"/>
    <mergeCell ref="A53:B53"/>
    <mergeCell ref="A54:B54"/>
    <mergeCell ref="A28:B28"/>
    <mergeCell ref="A29:B29"/>
    <mergeCell ref="A30:B30"/>
    <mergeCell ref="A31:B31"/>
    <mergeCell ref="A32:A33"/>
  </mergeCells>
  <hyperlinks>
    <hyperlink ref="A1" location="Inhalt!A9" display="Zurück zum Inhalt" xr:uid="{00000000-0004-0000-0800-00000000000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6"/>
  <dimension ref="A1:F102"/>
  <sheetViews>
    <sheetView zoomScale="80" zoomScaleNormal="80" workbookViewId="0"/>
  </sheetViews>
  <sheetFormatPr baseColWidth="10" defaultColWidth="11" defaultRowHeight="14.5" customHeight="1"/>
  <cols>
    <col min="1" max="2" width="23.5" style="343" customWidth="1"/>
    <col min="3" max="16384" width="11" style="343"/>
  </cols>
  <sheetData>
    <row r="1" spans="1:2" ht="14.5" customHeight="1">
      <c r="A1" s="736" t="s">
        <v>163</v>
      </c>
    </row>
    <row r="2" spans="1:2" ht="14.5" customHeight="1">
      <c r="A2" s="311"/>
    </row>
    <row r="3" spans="1:2" s="399" customFormat="1" ht="23.5">
      <c r="A3" s="951">
        <v>2023</v>
      </c>
      <c r="B3" s="951"/>
    </row>
    <row r="4" spans="1:2" s="399" customFormat="1">
      <c r="A4" s="403"/>
    </row>
    <row r="5" spans="1:2" s="399" customFormat="1" ht="46.5" customHeight="1">
      <c r="A5" s="955" t="s">
        <v>299</v>
      </c>
      <c r="B5" s="955"/>
    </row>
    <row r="6" spans="1:2" s="399" customFormat="1" ht="40.5" customHeight="1" thickBot="1">
      <c r="A6" s="956" t="s">
        <v>47</v>
      </c>
      <c r="B6" s="435" t="s">
        <v>95</v>
      </c>
    </row>
    <row r="7" spans="1:2" s="399" customFormat="1" ht="15" thickBot="1">
      <c r="A7" s="957"/>
      <c r="B7" s="436" t="s">
        <v>49</v>
      </c>
    </row>
    <row r="8" spans="1:2" s="399" customFormat="1">
      <c r="A8" s="220" t="s">
        <v>27</v>
      </c>
      <c r="B8" s="232">
        <v>2754</v>
      </c>
    </row>
    <row r="9" spans="1:2" s="399" customFormat="1">
      <c r="A9" s="222" t="s">
        <v>28</v>
      </c>
      <c r="B9" s="233">
        <v>715</v>
      </c>
    </row>
    <row r="10" spans="1:2" s="399" customFormat="1">
      <c r="A10" s="224" t="s">
        <v>31</v>
      </c>
      <c r="B10" s="232">
        <v>50</v>
      </c>
    </row>
    <row r="11" spans="1:2" s="399" customFormat="1">
      <c r="A11" s="222" t="s">
        <v>130</v>
      </c>
      <c r="B11" s="238" t="s">
        <v>106</v>
      </c>
    </row>
    <row r="12" spans="1:2" s="399" customFormat="1">
      <c r="A12" s="224" t="s">
        <v>131</v>
      </c>
      <c r="B12" s="239">
        <v>1157</v>
      </c>
    </row>
    <row r="13" spans="1:2" s="399" customFormat="1">
      <c r="A13" s="225" t="s">
        <v>132</v>
      </c>
      <c r="B13" s="238">
        <v>4274</v>
      </c>
    </row>
    <row r="14" spans="1:2" s="399" customFormat="1">
      <c r="A14" s="224" t="s">
        <v>133</v>
      </c>
      <c r="B14" s="239" t="s">
        <v>106</v>
      </c>
    </row>
    <row r="15" spans="1:2" s="399" customFormat="1">
      <c r="A15" s="225" t="s">
        <v>134</v>
      </c>
      <c r="B15" s="238" t="s">
        <v>106</v>
      </c>
    </row>
    <row r="16" spans="1:2" s="399" customFormat="1">
      <c r="A16" s="224" t="s">
        <v>41</v>
      </c>
      <c r="B16" s="239" t="s">
        <v>106</v>
      </c>
    </row>
    <row r="17" spans="1:2" s="399" customFormat="1" ht="15" thickBot="1">
      <c r="A17" s="222" t="s">
        <v>42</v>
      </c>
      <c r="B17" s="238">
        <v>61</v>
      </c>
    </row>
    <row r="18" spans="1:2" s="399" customFormat="1">
      <c r="A18" s="226" t="s">
        <v>43</v>
      </c>
      <c r="B18" s="227">
        <v>8950</v>
      </c>
    </row>
    <row r="19" spans="1:2" s="399" customFormat="1">
      <c r="A19" s="228" t="s">
        <v>44</v>
      </c>
      <c r="B19" s="229">
        <v>61</v>
      </c>
    </row>
    <row r="20" spans="1:2" s="399" customFormat="1">
      <c r="A20" s="230" t="s">
        <v>45</v>
      </c>
      <c r="B20" s="231">
        <f>B8+B9+B10+B12+B13+B17</f>
        <v>9011</v>
      </c>
    </row>
    <row r="21" spans="1:2" s="399" customFormat="1" ht="26.25" customHeight="1">
      <c r="A21" s="947" t="s">
        <v>135</v>
      </c>
      <c r="B21" s="947" t="s">
        <v>98</v>
      </c>
    </row>
    <row r="22" spans="1:2" s="399" customFormat="1" ht="26.25" customHeight="1">
      <c r="A22" s="947" t="s">
        <v>136</v>
      </c>
      <c r="B22" s="947" t="s">
        <v>99</v>
      </c>
    </row>
    <row r="23" spans="1:2" s="399" customFormat="1" ht="26.25" customHeight="1">
      <c r="A23" s="947" t="s">
        <v>137</v>
      </c>
      <c r="B23" s="947" t="s">
        <v>100</v>
      </c>
    </row>
    <row r="24" spans="1:2" s="399" customFormat="1" ht="53.25" customHeight="1">
      <c r="A24" s="947" t="s">
        <v>138</v>
      </c>
      <c r="B24" s="947" t="s">
        <v>101</v>
      </c>
    </row>
    <row r="25" spans="1:2" s="399" customFormat="1" ht="15.65" customHeight="1">
      <c r="A25" s="947" t="s">
        <v>324</v>
      </c>
      <c r="B25" s="947"/>
    </row>
    <row r="26" spans="1:2" s="399" customFormat="1" ht="36.75" customHeight="1">
      <c r="A26" s="908" t="s">
        <v>290</v>
      </c>
      <c r="B26" s="908"/>
    </row>
    <row r="28" spans="1:2" ht="24" customHeight="1">
      <c r="A28" s="952">
        <v>2022</v>
      </c>
      <c r="B28" s="952"/>
    </row>
    <row r="30" spans="1:2" ht="45" customHeight="1">
      <c r="A30" s="834" t="s">
        <v>210</v>
      </c>
      <c r="B30" s="834"/>
    </row>
    <row r="31" spans="1:2" ht="30" customHeight="1" thickBot="1">
      <c r="A31" s="956" t="s">
        <v>47</v>
      </c>
      <c r="B31" s="435" t="s">
        <v>95</v>
      </c>
    </row>
    <row r="32" spans="1:2" ht="14.5" customHeight="1" thickBot="1">
      <c r="A32" s="957"/>
      <c r="B32" s="436" t="s">
        <v>49</v>
      </c>
    </row>
    <row r="33" spans="1:2" ht="14.5" customHeight="1">
      <c r="A33" s="220" t="s">
        <v>27</v>
      </c>
      <c r="B33" s="232">
        <v>2845</v>
      </c>
    </row>
    <row r="34" spans="1:2" ht="14.5" customHeight="1">
      <c r="A34" s="222" t="s">
        <v>28</v>
      </c>
      <c r="B34" s="233">
        <v>804</v>
      </c>
    </row>
    <row r="35" spans="1:2" ht="14.5" customHeight="1">
      <c r="A35" s="224" t="s">
        <v>31</v>
      </c>
      <c r="B35" s="232">
        <v>63</v>
      </c>
    </row>
    <row r="36" spans="1:2" ht="14.5" customHeight="1">
      <c r="A36" s="222" t="s">
        <v>130</v>
      </c>
      <c r="B36" s="238" t="s">
        <v>97</v>
      </c>
    </row>
    <row r="37" spans="1:2" ht="14.5" customHeight="1">
      <c r="A37" s="224" t="s">
        <v>131</v>
      </c>
      <c r="B37" s="239">
        <v>1078</v>
      </c>
    </row>
    <row r="38" spans="1:2" ht="14.5" customHeight="1">
      <c r="A38" s="225" t="s">
        <v>132</v>
      </c>
      <c r="B38" s="238">
        <v>4117</v>
      </c>
    </row>
    <row r="39" spans="1:2" ht="14.5" customHeight="1">
      <c r="A39" s="224" t="s">
        <v>133</v>
      </c>
      <c r="B39" s="239" t="s">
        <v>97</v>
      </c>
    </row>
    <row r="40" spans="1:2" ht="14.5" customHeight="1">
      <c r="A40" s="225" t="s">
        <v>134</v>
      </c>
      <c r="B40" s="238" t="s">
        <v>97</v>
      </c>
    </row>
    <row r="41" spans="1:2" ht="14.5" customHeight="1">
      <c r="A41" s="224" t="s">
        <v>41</v>
      </c>
      <c r="B41" s="239" t="s">
        <v>97</v>
      </c>
    </row>
    <row r="42" spans="1:2" ht="14.5" customHeight="1" thickBot="1">
      <c r="A42" s="222" t="s">
        <v>42</v>
      </c>
      <c r="B42" s="238">
        <v>71</v>
      </c>
    </row>
    <row r="43" spans="1:2" ht="14.5" customHeight="1">
      <c r="A43" s="226" t="s">
        <v>43</v>
      </c>
      <c r="B43" s="227">
        <v>71</v>
      </c>
    </row>
    <row r="44" spans="1:2" ht="14.5" customHeight="1">
      <c r="A44" s="228" t="s">
        <v>44</v>
      </c>
      <c r="B44" s="229">
        <f>B33+B34+B35+B37+B38</f>
        <v>8907</v>
      </c>
    </row>
    <row r="45" spans="1:2" ht="14.5" customHeight="1">
      <c r="A45" s="230" t="s">
        <v>45</v>
      </c>
      <c r="B45" s="231">
        <f>SUM(B33:B42)</f>
        <v>8978</v>
      </c>
    </row>
    <row r="46" spans="1:2" ht="22.5" customHeight="1">
      <c r="A46" s="947" t="s">
        <v>135</v>
      </c>
      <c r="B46" s="947" t="s">
        <v>98</v>
      </c>
    </row>
    <row r="47" spans="1:2" ht="30" customHeight="1">
      <c r="A47" s="947" t="s">
        <v>136</v>
      </c>
      <c r="B47" s="947" t="s">
        <v>99</v>
      </c>
    </row>
    <row r="48" spans="1:2" ht="22.5" customHeight="1">
      <c r="A48" s="947" t="s">
        <v>137</v>
      </c>
      <c r="B48" s="947" t="s">
        <v>100</v>
      </c>
    </row>
    <row r="49" spans="1:6" ht="45" customHeight="1">
      <c r="A49" s="947" t="s">
        <v>138</v>
      </c>
      <c r="B49" s="947" t="s">
        <v>101</v>
      </c>
    </row>
    <row r="50" spans="1:6" ht="17.149999999999999" customHeight="1">
      <c r="A50" s="947" t="s">
        <v>324</v>
      </c>
      <c r="B50" s="947"/>
    </row>
    <row r="51" spans="1:6" ht="34.75" customHeight="1">
      <c r="A51" s="908" t="s">
        <v>290</v>
      </c>
      <c r="B51" s="908"/>
    </row>
    <row r="53" spans="1:6" ht="24" customHeight="1">
      <c r="A53" s="952">
        <v>2021</v>
      </c>
      <c r="B53" s="952"/>
    </row>
    <row r="54" spans="1:6" ht="14.5" customHeight="1">
      <c r="A54" s="105"/>
    </row>
    <row r="55" spans="1:6" ht="45" customHeight="1">
      <c r="A55" s="834" t="s">
        <v>211</v>
      </c>
      <c r="B55" s="834"/>
    </row>
    <row r="56" spans="1:6" ht="30" customHeight="1" thickBot="1">
      <c r="A56" s="956" t="s">
        <v>47</v>
      </c>
      <c r="B56" s="435" t="s">
        <v>95</v>
      </c>
    </row>
    <row r="57" spans="1:6" ht="14.5" customHeight="1" thickBot="1">
      <c r="A57" s="957"/>
      <c r="B57" s="436" t="s">
        <v>49</v>
      </c>
    </row>
    <row r="58" spans="1:6" ht="14.5" customHeight="1">
      <c r="A58" s="220" t="s">
        <v>27</v>
      </c>
      <c r="B58" s="232">
        <v>2658</v>
      </c>
      <c r="C58" s="345"/>
      <c r="F58" s="237"/>
    </row>
    <row r="59" spans="1:6" ht="14.5" customHeight="1">
      <c r="A59" s="222" t="s">
        <v>28</v>
      </c>
      <c r="B59" s="233">
        <v>596</v>
      </c>
      <c r="C59" s="345"/>
      <c r="F59" s="237"/>
    </row>
    <row r="60" spans="1:6" ht="14.5" customHeight="1">
      <c r="A60" s="224" t="s">
        <v>31</v>
      </c>
      <c r="B60" s="232">
        <v>52</v>
      </c>
      <c r="C60" s="345"/>
      <c r="F60" s="237"/>
    </row>
    <row r="61" spans="1:6" ht="14.5" customHeight="1">
      <c r="A61" s="222" t="s">
        <v>130</v>
      </c>
      <c r="B61" s="238" t="s">
        <v>97</v>
      </c>
      <c r="C61" s="345"/>
      <c r="F61" s="237"/>
    </row>
    <row r="62" spans="1:6" ht="14.5" customHeight="1">
      <c r="A62" s="224" t="s">
        <v>131</v>
      </c>
      <c r="B62" s="239" t="s">
        <v>97</v>
      </c>
      <c r="C62" s="345"/>
      <c r="F62" s="237"/>
    </row>
    <row r="63" spans="1:6" ht="14.5" customHeight="1">
      <c r="A63" s="225" t="s">
        <v>132</v>
      </c>
      <c r="B63" s="238">
        <v>3121</v>
      </c>
      <c r="C63" s="345"/>
      <c r="F63" s="237"/>
    </row>
    <row r="64" spans="1:6" ht="14.5" customHeight="1">
      <c r="A64" s="224" t="s">
        <v>133</v>
      </c>
      <c r="B64" s="239" t="s">
        <v>97</v>
      </c>
      <c r="C64" s="345"/>
      <c r="F64" s="237"/>
    </row>
    <row r="65" spans="1:6" ht="14.5" customHeight="1">
      <c r="A65" s="225" t="s">
        <v>134</v>
      </c>
      <c r="B65" s="238" t="s">
        <v>97</v>
      </c>
      <c r="C65" s="345"/>
      <c r="F65" s="237"/>
    </row>
    <row r="66" spans="1:6" ht="14.5" customHeight="1">
      <c r="A66" s="224" t="s">
        <v>41</v>
      </c>
      <c r="B66" s="239" t="s">
        <v>97</v>
      </c>
      <c r="C66" s="345"/>
      <c r="F66" s="237"/>
    </row>
    <row r="67" spans="1:6" ht="14.5" customHeight="1" thickBot="1">
      <c r="A67" s="222" t="s">
        <v>42</v>
      </c>
      <c r="B67" s="238">
        <v>40</v>
      </c>
      <c r="C67" s="345"/>
      <c r="F67" s="237"/>
    </row>
    <row r="68" spans="1:6" ht="14.5" customHeight="1">
      <c r="A68" s="226" t="s">
        <v>43</v>
      </c>
      <c r="B68" s="227">
        <f>B58+B59+B60+B63</f>
        <v>6427</v>
      </c>
      <c r="C68" s="345"/>
    </row>
    <row r="69" spans="1:6" ht="14.5" customHeight="1">
      <c r="A69" s="228" t="s">
        <v>44</v>
      </c>
      <c r="B69" s="229">
        <f>B67</f>
        <v>40</v>
      </c>
      <c r="C69" s="345"/>
    </row>
    <row r="70" spans="1:6" ht="14.5" customHeight="1">
      <c r="A70" s="230" t="s">
        <v>45</v>
      </c>
      <c r="B70" s="231">
        <f>SUM(B68:B69)</f>
        <v>6467</v>
      </c>
      <c r="C70" s="345"/>
    </row>
    <row r="71" spans="1:6" ht="22.5" customHeight="1">
      <c r="A71" s="947" t="s">
        <v>135</v>
      </c>
      <c r="B71" s="947" t="s">
        <v>98</v>
      </c>
    </row>
    <row r="72" spans="1:6" ht="22.5" customHeight="1">
      <c r="A72" s="947" t="s">
        <v>139</v>
      </c>
      <c r="B72" s="947" t="s">
        <v>99</v>
      </c>
    </row>
    <row r="73" spans="1:6" ht="22.5" customHeight="1">
      <c r="A73" s="947" t="s">
        <v>137</v>
      </c>
      <c r="B73" s="947" t="s">
        <v>100</v>
      </c>
    </row>
    <row r="74" spans="1:6" ht="45" customHeight="1">
      <c r="A74" s="947" t="s">
        <v>138</v>
      </c>
      <c r="B74" s="947" t="s">
        <v>101</v>
      </c>
    </row>
    <row r="75" spans="1:6" ht="17.149999999999999" customHeight="1">
      <c r="A75" s="947" t="s">
        <v>324</v>
      </c>
      <c r="B75" s="947"/>
    </row>
    <row r="76" spans="1:6" ht="33.75" customHeight="1">
      <c r="A76" s="908" t="s">
        <v>291</v>
      </c>
      <c r="B76" s="908"/>
    </row>
    <row r="78" spans="1:6" ht="24" customHeight="1">
      <c r="A78" s="952">
        <v>2020</v>
      </c>
      <c r="B78" s="952"/>
    </row>
    <row r="79" spans="1:6" ht="14.5" customHeight="1">
      <c r="A79" s="105"/>
    </row>
    <row r="80" spans="1:6" ht="45" customHeight="1">
      <c r="A80" s="834" t="s">
        <v>212</v>
      </c>
      <c r="B80" s="834"/>
    </row>
    <row r="81" spans="1:4" ht="30" customHeight="1" thickBot="1">
      <c r="A81" s="956" t="s">
        <v>47</v>
      </c>
      <c r="B81" s="435" t="s">
        <v>95</v>
      </c>
    </row>
    <row r="82" spans="1:4" ht="14.5" customHeight="1" thickBot="1">
      <c r="A82" s="957"/>
      <c r="B82" s="436" t="s">
        <v>49</v>
      </c>
    </row>
    <row r="83" spans="1:4" ht="14.5" customHeight="1">
      <c r="A83" s="220" t="s">
        <v>27</v>
      </c>
      <c r="B83" s="232">
        <v>2339</v>
      </c>
      <c r="D83" s="345"/>
    </row>
    <row r="84" spans="1:4" ht="14.5" customHeight="1">
      <c r="A84" s="222" t="s">
        <v>28</v>
      </c>
      <c r="B84" s="233">
        <v>484</v>
      </c>
      <c r="D84" s="345"/>
    </row>
    <row r="85" spans="1:4" ht="14.5" customHeight="1">
      <c r="A85" s="224" t="s">
        <v>31</v>
      </c>
      <c r="B85" s="232">
        <v>52</v>
      </c>
      <c r="D85" s="345"/>
    </row>
    <row r="86" spans="1:4" ht="14.5" customHeight="1">
      <c r="A86" s="222" t="s">
        <v>130</v>
      </c>
      <c r="B86" s="233">
        <v>55</v>
      </c>
      <c r="D86" s="345"/>
    </row>
    <row r="87" spans="1:4" ht="14.5" customHeight="1">
      <c r="A87" s="224" t="s">
        <v>131</v>
      </c>
      <c r="B87" s="239" t="s">
        <v>97</v>
      </c>
    </row>
    <row r="88" spans="1:4" ht="14.5" customHeight="1">
      <c r="A88" s="225" t="s">
        <v>132</v>
      </c>
      <c r="B88" s="233">
        <v>2147</v>
      </c>
      <c r="D88" s="345"/>
    </row>
    <row r="89" spans="1:4" ht="14.5" customHeight="1">
      <c r="A89" s="224" t="s">
        <v>140</v>
      </c>
      <c r="B89" s="239" t="s">
        <v>97</v>
      </c>
    </row>
    <row r="90" spans="1:4" ht="14.5" customHeight="1">
      <c r="A90" s="225" t="s">
        <v>40</v>
      </c>
      <c r="B90" s="233">
        <v>65</v>
      </c>
    </row>
    <row r="91" spans="1:4" ht="14.5" customHeight="1">
      <c r="A91" s="224" t="s">
        <v>141</v>
      </c>
      <c r="B91" s="232">
        <v>24</v>
      </c>
    </row>
    <row r="92" spans="1:4" ht="14.5" customHeight="1" thickBot="1">
      <c r="A92" s="222" t="s">
        <v>42</v>
      </c>
      <c r="B92" s="233">
        <v>60</v>
      </c>
    </row>
    <row r="93" spans="1:4" ht="14.5" customHeight="1">
      <c r="A93" s="226" t="s">
        <v>43</v>
      </c>
      <c r="B93" s="227">
        <v>5101</v>
      </c>
    </row>
    <row r="94" spans="1:4" ht="14.5" customHeight="1">
      <c r="A94" s="228" t="s">
        <v>44</v>
      </c>
      <c r="B94" s="229">
        <v>125</v>
      </c>
    </row>
    <row r="95" spans="1:4" ht="14.5" customHeight="1">
      <c r="A95" s="230" t="s">
        <v>45</v>
      </c>
      <c r="B95" s="231">
        <v>5226</v>
      </c>
    </row>
    <row r="96" spans="1:4" ht="22.5" customHeight="1">
      <c r="A96" s="908" t="s">
        <v>142</v>
      </c>
      <c r="B96" s="908" t="s">
        <v>102</v>
      </c>
    </row>
    <row r="97" spans="1:2" ht="22.5" customHeight="1">
      <c r="A97" s="908" t="s">
        <v>143</v>
      </c>
      <c r="B97" s="908" t="s">
        <v>99</v>
      </c>
    </row>
    <row r="98" spans="1:2" ht="22.5" customHeight="1">
      <c r="A98" s="908" t="s">
        <v>144</v>
      </c>
      <c r="B98" s="908" t="s">
        <v>100</v>
      </c>
    </row>
    <row r="99" spans="1:2" ht="22.5" customHeight="1">
      <c r="A99" s="908" t="s">
        <v>145</v>
      </c>
      <c r="B99" s="908" t="s">
        <v>98</v>
      </c>
    </row>
    <row r="100" spans="1:2" ht="22.5" customHeight="1">
      <c r="A100" s="908" t="s">
        <v>146</v>
      </c>
      <c r="B100" s="908" t="s">
        <v>101</v>
      </c>
    </row>
    <row r="101" spans="1:2" ht="16.5" customHeight="1">
      <c r="A101" s="908" t="s">
        <v>324</v>
      </c>
      <c r="B101" s="908"/>
    </row>
    <row r="102" spans="1:2" ht="33.75" customHeight="1">
      <c r="A102" s="908" t="s">
        <v>295</v>
      </c>
      <c r="B102" s="908"/>
    </row>
  </sheetData>
  <mergeCells count="37">
    <mergeCell ref="A102:B102"/>
    <mergeCell ref="A81:A82"/>
    <mergeCell ref="A96:B96"/>
    <mergeCell ref="A97:B97"/>
    <mergeCell ref="A98:B98"/>
    <mergeCell ref="A99:B99"/>
    <mergeCell ref="A100:B100"/>
    <mergeCell ref="A101:B101"/>
    <mergeCell ref="A80:B80"/>
    <mergeCell ref="A49:B49"/>
    <mergeCell ref="A51:B51"/>
    <mergeCell ref="A53:B53"/>
    <mergeCell ref="A55:B55"/>
    <mergeCell ref="A56:A57"/>
    <mergeCell ref="A71:B71"/>
    <mergeCell ref="A72:B72"/>
    <mergeCell ref="A73:B73"/>
    <mergeCell ref="A74:B74"/>
    <mergeCell ref="A76:B76"/>
    <mergeCell ref="A78:B78"/>
    <mergeCell ref="A50:B50"/>
    <mergeCell ref="A75:B75"/>
    <mergeCell ref="A48:B48"/>
    <mergeCell ref="A28:B28"/>
    <mergeCell ref="A30:B30"/>
    <mergeCell ref="A31:A32"/>
    <mergeCell ref="A46:B46"/>
    <mergeCell ref="A47:B47"/>
    <mergeCell ref="A23:B23"/>
    <mergeCell ref="A24:B24"/>
    <mergeCell ref="A26:B26"/>
    <mergeCell ref="A3:B3"/>
    <mergeCell ref="A5:B5"/>
    <mergeCell ref="A6:A7"/>
    <mergeCell ref="A21:B21"/>
    <mergeCell ref="A22:B22"/>
    <mergeCell ref="A25:B25"/>
  </mergeCells>
  <hyperlinks>
    <hyperlink ref="A1" location="Inhalt!A9" display="Zurück zum Inhalt" xr:uid="{00000000-0004-0000-0900-000000000000}"/>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7"/>
  <dimension ref="A1:I127"/>
  <sheetViews>
    <sheetView zoomScale="80" zoomScaleNormal="80" workbookViewId="0"/>
  </sheetViews>
  <sheetFormatPr baseColWidth="10" defaultColWidth="11.08203125" defaultRowHeight="14.5" customHeight="1"/>
  <cols>
    <col min="1" max="1" width="23.5" style="343" customWidth="1"/>
    <col min="2" max="8" width="11.08203125" style="343" customWidth="1"/>
    <col min="9" max="16384" width="11.08203125" style="343"/>
  </cols>
  <sheetData>
    <row r="1" spans="1:8" ht="14.5" customHeight="1">
      <c r="A1" s="736" t="s">
        <v>163</v>
      </c>
    </row>
    <row r="2" spans="1:8" ht="14.5" customHeight="1">
      <c r="A2" s="311"/>
    </row>
    <row r="3" spans="1:8" s="399" customFormat="1" ht="23.5">
      <c r="A3" s="951">
        <v>2023</v>
      </c>
      <c r="B3" s="951"/>
      <c r="C3" s="951"/>
      <c r="D3" s="951"/>
      <c r="E3" s="951"/>
      <c r="F3" s="951"/>
      <c r="G3" s="951"/>
      <c r="H3" s="951"/>
    </row>
    <row r="4" spans="1:8" s="399" customFormat="1">
      <c r="A4" s="403"/>
    </row>
    <row r="5" spans="1:8" s="399" customFormat="1" ht="29" customHeight="1">
      <c r="A5" s="958" t="s">
        <v>425</v>
      </c>
      <c r="B5" s="958"/>
      <c r="C5" s="958"/>
      <c r="D5" s="958"/>
      <c r="E5" s="958"/>
      <c r="F5" s="958"/>
      <c r="G5" s="958"/>
      <c r="H5" s="958"/>
    </row>
    <row r="6" spans="1:8" s="399" customFormat="1">
      <c r="A6" s="959" t="s">
        <v>47</v>
      </c>
      <c r="B6" s="962" t="s">
        <v>48</v>
      </c>
      <c r="C6" s="964" t="s">
        <v>50</v>
      </c>
      <c r="D6" s="965"/>
      <c r="E6" s="965"/>
      <c r="F6" s="965"/>
      <c r="G6" s="965"/>
      <c r="H6" s="966"/>
    </row>
    <row r="7" spans="1:8" s="399" customFormat="1">
      <c r="A7" s="960"/>
      <c r="B7" s="963"/>
      <c r="C7" s="967" t="s">
        <v>103</v>
      </c>
      <c r="D7" s="967"/>
      <c r="E7" s="968" t="s">
        <v>104</v>
      </c>
      <c r="F7" s="969"/>
      <c r="G7" s="968" t="s">
        <v>105</v>
      </c>
      <c r="H7" s="970"/>
    </row>
    <row r="8" spans="1:8" s="399" customFormat="1" ht="15" thickBot="1">
      <c r="A8" s="961"/>
      <c r="B8" s="439" t="s">
        <v>49</v>
      </c>
      <c r="C8" s="440" t="s">
        <v>49</v>
      </c>
      <c r="D8" s="441" t="s">
        <v>53</v>
      </c>
      <c r="E8" s="442" t="s">
        <v>49</v>
      </c>
      <c r="F8" s="443" t="s">
        <v>53</v>
      </c>
      <c r="G8" s="444" t="s">
        <v>49</v>
      </c>
      <c r="H8" s="445" t="s">
        <v>53</v>
      </c>
    </row>
    <row r="9" spans="1:8" s="399" customFormat="1">
      <c r="A9" s="111" t="s">
        <v>27</v>
      </c>
      <c r="B9" s="585">
        <f>SUM(C9,E9,G9)</f>
        <v>5135</v>
      </c>
      <c r="C9" s="580">
        <v>2274</v>
      </c>
      <c r="D9" s="595">
        <f>C9/B9*100</f>
        <v>44.284323271665045</v>
      </c>
      <c r="E9" s="580">
        <v>2754</v>
      </c>
      <c r="F9" s="595">
        <f>E9/B9*100</f>
        <v>53.631937682570594</v>
      </c>
      <c r="G9" s="580">
        <v>107</v>
      </c>
      <c r="H9" s="71">
        <f>G9/B9*100</f>
        <v>2.0837390457643621</v>
      </c>
    </row>
    <row r="10" spans="1:8" s="399" customFormat="1">
      <c r="A10" s="112" t="s">
        <v>28</v>
      </c>
      <c r="B10" s="586">
        <f t="shared" ref="B10:B27" si="0">SUM(C10,E10,G10)</f>
        <v>4945</v>
      </c>
      <c r="C10" s="581">
        <v>4141</v>
      </c>
      <c r="D10" s="596">
        <f t="shared" ref="D10:D27" si="1">C10/B10*100</f>
        <v>83.741152679474212</v>
      </c>
      <c r="E10" s="581">
        <v>715</v>
      </c>
      <c r="F10" s="596">
        <f t="shared" ref="F10:F27" si="2">E10/B10*100</f>
        <v>14.459049544994945</v>
      </c>
      <c r="G10" s="581">
        <v>89</v>
      </c>
      <c r="H10" s="72">
        <f t="shared" ref="H10:H27" si="3">G10/B10*100</f>
        <v>1.7997977755308394</v>
      </c>
    </row>
    <row r="11" spans="1:8" s="399" customFormat="1">
      <c r="A11" s="113" t="s">
        <v>29</v>
      </c>
      <c r="B11" s="587">
        <f t="shared" si="0"/>
        <v>3587</v>
      </c>
      <c r="C11" s="582">
        <v>1281</v>
      </c>
      <c r="D11" s="597">
        <f t="shared" si="1"/>
        <v>35.71229439643156</v>
      </c>
      <c r="E11" s="582">
        <v>0</v>
      </c>
      <c r="F11" s="597">
        <f t="shared" si="2"/>
        <v>0</v>
      </c>
      <c r="G11" s="582">
        <v>2306</v>
      </c>
      <c r="H11" s="73">
        <f t="shared" si="3"/>
        <v>64.28770560356844</v>
      </c>
    </row>
    <row r="12" spans="1:8" s="399" customFormat="1">
      <c r="A12" s="112" t="s">
        <v>30</v>
      </c>
      <c r="B12" s="586">
        <f t="shared" si="0"/>
        <v>1666</v>
      </c>
      <c r="C12" s="581">
        <v>1077</v>
      </c>
      <c r="D12" s="596">
        <f t="shared" si="1"/>
        <v>64.645858343337338</v>
      </c>
      <c r="E12" s="581">
        <v>0</v>
      </c>
      <c r="F12" s="596">
        <f t="shared" si="2"/>
        <v>0</v>
      </c>
      <c r="G12" s="581">
        <v>589</v>
      </c>
      <c r="H12" s="72">
        <f t="shared" si="3"/>
        <v>35.354141656662662</v>
      </c>
    </row>
    <row r="13" spans="1:8" s="399" customFormat="1">
      <c r="A13" s="113" t="s">
        <v>31</v>
      </c>
      <c r="B13" s="587">
        <f t="shared" si="0"/>
        <v>443</v>
      </c>
      <c r="C13" s="582">
        <v>373</v>
      </c>
      <c r="D13" s="597">
        <f t="shared" si="1"/>
        <v>84.198645598194133</v>
      </c>
      <c r="E13" s="582">
        <v>50</v>
      </c>
      <c r="F13" s="597">
        <f t="shared" si="2"/>
        <v>11.286681715575622</v>
      </c>
      <c r="G13" s="582">
        <v>20</v>
      </c>
      <c r="H13" s="73">
        <f t="shared" si="3"/>
        <v>4.5146726862302486</v>
      </c>
    </row>
    <row r="14" spans="1:8" s="399" customFormat="1">
      <c r="A14" s="112" t="s">
        <v>32</v>
      </c>
      <c r="B14" s="586">
        <f t="shared" si="0"/>
        <v>1037</v>
      </c>
      <c r="C14" s="581">
        <v>718</v>
      </c>
      <c r="D14" s="596">
        <f t="shared" si="1"/>
        <v>69.238187078109931</v>
      </c>
      <c r="E14" s="592" t="s">
        <v>106</v>
      </c>
      <c r="F14" s="600" t="s">
        <v>106</v>
      </c>
      <c r="G14" s="581">
        <v>319</v>
      </c>
      <c r="H14" s="72">
        <f t="shared" si="3"/>
        <v>30.761812921890069</v>
      </c>
    </row>
    <row r="15" spans="1:8" s="399" customFormat="1">
      <c r="A15" s="113" t="s">
        <v>147</v>
      </c>
      <c r="B15" s="587">
        <f t="shared" si="0"/>
        <v>2928</v>
      </c>
      <c r="C15" s="582">
        <v>1573</v>
      </c>
      <c r="D15" s="597">
        <f t="shared" si="1"/>
        <v>53.722677595628419</v>
      </c>
      <c r="E15" s="582">
        <v>1157</v>
      </c>
      <c r="F15" s="601">
        <f t="shared" si="2"/>
        <v>39.515027322404372</v>
      </c>
      <c r="G15" s="582">
        <v>198</v>
      </c>
      <c r="H15" s="73">
        <f t="shared" si="3"/>
        <v>6.7622950819672134</v>
      </c>
    </row>
    <row r="16" spans="1:8" s="399" customFormat="1">
      <c r="A16" s="112" t="s">
        <v>34</v>
      </c>
      <c r="B16" s="586">
        <f t="shared" si="0"/>
        <v>612</v>
      </c>
      <c r="C16" s="581">
        <v>566</v>
      </c>
      <c r="D16" s="596">
        <f t="shared" si="1"/>
        <v>92.48366013071896</v>
      </c>
      <c r="E16" s="581">
        <v>0</v>
      </c>
      <c r="F16" s="596">
        <f t="shared" si="2"/>
        <v>0</v>
      </c>
      <c r="G16" s="581">
        <v>46</v>
      </c>
      <c r="H16" s="72">
        <f t="shared" si="3"/>
        <v>7.5163398692810457</v>
      </c>
    </row>
    <row r="17" spans="1:8" s="399" customFormat="1">
      <c r="A17" s="113" t="s">
        <v>35</v>
      </c>
      <c r="B17" s="587">
        <f t="shared" si="0"/>
        <v>3368</v>
      </c>
      <c r="C17" s="582">
        <v>2882</v>
      </c>
      <c r="D17" s="597">
        <f t="shared" si="1"/>
        <v>85.570071258907362</v>
      </c>
      <c r="E17" s="582">
        <v>0</v>
      </c>
      <c r="F17" s="597">
        <f t="shared" si="2"/>
        <v>0</v>
      </c>
      <c r="G17" s="582">
        <v>486</v>
      </c>
      <c r="H17" s="73">
        <f t="shared" si="3"/>
        <v>14.429928741092638</v>
      </c>
    </row>
    <row r="18" spans="1:8" s="399" customFormat="1">
      <c r="A18" s="112" t="s">
        <v>148</v>
      </c>
      <c r="B18" s="586">
        <f>SUM(C18,E18,G18)</f>
        <v>8930</v>
      </c>
      <c r="C18" s="581">
        <v>4631</v>
      </c>
      <c r="D18" s="596">
        <f t="shared" si="1"/>
        <v>51.858902575587905</v>
      </c>
      <c r="E18" s="581">
        <v>4274</v>
      </c>
      <c r="F18" s="596">
        <f t="shared" si="2"/>
        <v>47.861142217245238</v>
      </c>
      <c r="G18" s="581">
        <v>25</v>
      </c>
      <c r="H18" s="72">
        <f t="shared" si="3"/>
        <v>0.27995520716685329</v>
      </c>
    </row>
    <row r="19" spans="1:8" s="399" customFormat="1">
      <c r="A19" s="113" t="s">
        <v>37</v>
      </c>
      <c r="B19" s="587">
        <f t="shared" si="0"/>
        <v>2168</v>
      </c>
      <c r="C19" s="582">
        <v>1058</v>
      </c>
      <c r="D19" s="597">
        <f t="shared" si="1"/>
        <v>48.800738007380076</v>
      </c>
      <c r="E19" s="582">
        <v>0</v>
      </c>
      <c r="F19" s="597">
        <f t="shared" si="2"/>
        <v>0</v>
      </c>
      <c r="G19" s="582">
        <v>1110</v>
      </c>
      <c r="H19" s="73">
        <f t="shared" si="3"/>
        <v>51.199261992619924</v>
      </c>
    </row>
    <row r="20" spans="1:8" s="399" customFormat="1">
      <c r="A20" s="112" t="s">
        <v>149</v>
      </c>
      <c r="B20" s="586">
        <f t="shared" si="0"/>
        <v>501</v>
      </c>
      <c r="C20" s="581">
        <v>501</v>
      </c>
      <c r="D20" s="596">
        <f t="shared" si="1"/>
        <v>100</v>
      </c>
      <c r="E20" s="592" t="s">
        <v>106</v>
      </c>
      <c r="F20" s="600" t="s">
        <v>106</v>
      </c>
      <c r="G20" s="592">
        <v>0</v>
      </c>
      <c r="H20" s="75">
        <f t="shared" si="3"/>
        <v>0</v>
      </c>
    </row>
    <row r="21" spans="1:8" s="399" customFormat="1">
      <c r="A21" s="113" t="s">
        <v>39</v>
      </c>
      <c r="B21" s="587">
        <f t="shared" si="0"/>
        <v>2886</v>
      </c>
      <c r="C21" s="582">
        <v>2282</v>
      </c>
      <c r="D21" s="597">
        <f t="shared" si="1"/>
        <v>79.07137907137907</v>
      </c>
      <c r="E21" s="582">
        <v>0</v>
      </c>
      <c r="F21" s="597">
        <f t="shared" si="2"/>
        <v>0</v>
      </c>
      <c r="G21" s="582">
        <v>604</v>
      </c>
      <c r="H21" s="73">
        <f t="shared" si="3"/>
        <v>20.928620928620926</v>
      </c>
    </row>
    <row r="22" spans="1:8" s="399" customFormat="1">
      <c r="A22" s="112" t="s">
        <v>40</v>
      </c>
      <c r="B22" s="586">
        <f t="shared" si="0"/>
        <v>1287</v>
      </c>
      <c r="C22" s="581">
        <v>1086</v>
      </c>
      <c r="D22" s="596">
        <f t="shared" si="1"/>
        <v>84.382284382284382</v>
      </c>
      <c r="E22" s="592">
        <v>0</v>
      </c>
      <c r="F22" s="600">
        <f t="shared" si="2"/>
        <v>0</v>
      </c>
      <c r="G22" s="581">
        <v>201</v>
      </c>
      <c r="H22" s="72">
        <f t="shared" si="3"/>
        <v>15.61771561771562</v>
      </c>
    </row>
    <row r="23" spans="1:8" s="399" customFormat="1">
      <c r="A23" s="113" t="s">
        <v>41</v>
      </c>
      <c r="B23" s="587">
        <f t="shared" si="0"/>
        <v>1410</v>
      </c>
      <c r="C23" s="582">
        <v>1302</v>
      </c>
      <c r="D23" s="597">
        <f t="shared" si="1"/>
        <v>92.340425531914889</v>
      </c>
      <c r="E23" s="593">
        <v>0</v>
      </c>
      <c r="F23" s="601">
        <f t="shared" si="2"/>
        <v>0</v>
      </c>
      <c r="G23" s="582">
        <v>108</v>
      </c>
      <c r="H23" s="73">
        <f t="shared" si="3"/>
        <v>7.6595744680851059</v>
      </c>
    </row>
    <row r="24" spans="1:8" s="399" customFormat="1" ht="15" thickBot="1">
      <c r="A24" s="112" t="s">
        <v>42</v>
      </c>
      <c r="B24" s="588">
        <f t="shared" si="0"/>
        <v>1027</v>
      </c>
      <c r="C24" s="583">
        <v>919</v>
      </c>
      <c r="D24" s="596">
        <f t="shared" si="1"/>
        <v>89.483933787731246</v>
      </c>
      <c r="E24" s="583">
        <v>61</v>
      </c>
      <c r="F24" s="596">
        <f t="shared" si="2"/>
        <v>5.9396299902629019</v>
      </c>
      <c r="G24" s="583">
        <v>47</v>
      </c>
      <c r="H24" s="72">
        <f t="shared" si="3"/>
        <v>4.5764362220058423</v>
      </c>
    </row>
    <row r="25" spans="1:8" s="399" customFormat="1">
      <c r="A25" s="115" t="s">
        <v>43</v>
      </c>
      <c r="B25" s="589">
        <f t="shared" si="0"/>
        <v>30865</v>
      </c>
      <c r="C25" s="77">
        <f>C9+C10+C13+C14+C15+C17+C18+C19+C20+C23</f>
        <v>19453</v>
      </c>
      <c r="D25" s="598">
        <f t="shared" si="1"/>
        <v>63.026081321885627</v>
      </c>
      <c r="E25" s="77">
        <f>E27-E26</f>
        <v>8950</v>
      </c>
      <c r="F25" s="598">
        <f t="shared" si="2"/>
        <v>28.997246071602138</v>
      </c>
      <c r="G25" s="77">
        <f>G9+G10+G13+G14+G15+G17+G18+G19+G20+G23</f>
        <v>2462</v>
      </c>
      <c r="H25" s="78">
        <f t="shared" si="3"/>
        <v>7.9766726065122304</v>
      </c>
    </row>
    <row r="26" spans="1:8" s="399" customFormat="1">
      <c r="A26" s="116" t="s">
        <v>44</v>
      </c>
      <c r="B26" s="590">
        <f t="shared" si="0"/>
        <v>11065</v>
      </c>
      <c r="C26" s="584">
        <f>SUM(C11,C12,C16,C21,C22,C24)</f>
        <v>7211</v>
      </c>
      <c r="D26" s="599">
        <f t="shared" si="1"/>
        <v>65.169453230908275</v>
      </c>
      <c r="E26" s="584">
        <f>SUM(E11,E12,E16,E21,E22,E24)</f>
        <v>61</v>
      </c>
      <c r="F26" s="599">
        <f t="shared" si="2"/>
        <v>0.55128784455490287</v>
      </c>
      <c r="G26" s="584">
        <f>SUM(G11,G12,G16,G21,G22,G24)</f>
        <v>3793</v>
      </c>
      <c r="H26" s="79">
        <f t="shared" si="3"/>
        <v>34.279258924536826</v>
      </c>
    </row>
    <row r="27" spans="1:8" s="399" customFormat="1">
      <c r="A27" s="117" t="s">
        <v>45</v>
      </c>
      <c r="B27" s="591">
        <f t="shared" si="0"/>
        <v>41930</v>
      </c>
      <c r="C27" s="240">
        <f>SUM(C9:C24)</f>
        <v>26664</v>
      </c>
      <c r="D27" s="594">
        <f t="shared" si="1"/>
        <v>63.591700453136177</v>
      </c>
      <c r="E27" s="240">
        <f>SUM(E9:E24)</f>
        <v>9011</v>
      </c>
      <c r="F27" s="594">
        <f t="shared" si="2"/>
        <v>21.490579537324113</v>
      </c>
      <c r="G27" s="240">
        <f>SUM(G9:G24)</f>
        <v>6255</v>
      </c>
      <c r="H27" s="241">
        <f t="shared" si="3"/>
        <v>14.917720009539709</v>
      </c>
    </row>
    <row r="28" spans="1:8" s="399" customFormat="1" ht="15" customHeight="1">
      <c r="A28" s="947" t="s">
        <v>150</v>
      </c>
      <c r="B28" s="947"/>
      <c r="C28" s="947"/>
      <c r="D28" s="947"/>
      <c r="E28" s="947"/>
      <c r="F28" s="947"/>
      <c r="G28" s="947"/>
      <c r="H28" s="947"/>
    </row>
    <row r="29" spans="1:8" s="399" customFormat="1" ht="15" customHeight="1">
      <c r="A29" s="947" t="s">
        <v>151</v>
      </c>
      <c r="B29" s="947"/>
      <c r="C29" s="947"/>
      <c r="D29" s="947"/>
      <c r="E29" s="947"/>
      <c r="F29" s="947"/>
      <c r="G29" s="947"/>
      <c r="H29" s="947"/>
    </row>
    <row r="30" spans="1:8" s="399" customFormat="1" ht="15" customHeight="1">
      <c r="A30" s="947" t="s">
        <v>152</v>
      </c>
      <c r="B30" s="947"/>
      <c r="C30" s="947"/>
      <c r="D30" s="947"/>
      <c r="E30" s="947"/>
      <c r="F30" s="947"/>
      <c r="G30" s="947"/>
      <c r="H30" s="947"/>
    </row>
    <row r="31" spans="1:8" s="399" customFormat="1" ht="15" customHeight="1">
      <c r="A31" s="947" t="s">
        <v>324</v>
      </c>
      <c r="B31" s="947"/>
      <c r="C31" s="947"/>
      <c r="D31" s="947"/>
      <c r="E31" s="947"/>
      <c r="F31" s="947"/>
      <c r="G31" s="947"/>
      <c r="H31" s="947"/>
    </row>
    <row r="32" spans="1:8" s="399" customFormat="1" ht="24" customHeight="1">
      <c r="A32" s="908" t="s">
        <v>300</v>
      </c>
      <c r="B32" s="908"/>
      <c r="C32" s="908"/>
      <c r="D32" s="908"/>
      <c r="E32" s="908"/>
      <c r="F32" s="908"/>
      <c r="G32" s="908"/>
      <c r="H32" s="908"/>
    </row>
    <row r="34" spans="1:9" ht="24" customHeight="1">
      <c r="A34" s="952">
        <v>2022</v>
      </c>
      <c r="B34" s="952"/>
      <c r="C34" s="952"/>
      <c r="D34" s="952"/>
      <c r="E34" s="952"/>
      <c r="F34" s="952"/>
      <c r="G34" s="952"/>
      <c r="H34" s="952"/>
    </row>
    <row r="35" spans="1:9" ht="14.5" customHeight="1">
      <c r="A35" s="105"/>
    </row>
    <row r="36" spans="1:9" ht="30" customHeight="1">
      <c r="A36" s="834" t="s">
        <v>428</v>
      </c>
      <c r="B36" s="834"/>
      <c r="C36" s="834"/>
      <c r="D36" s="834"/>
      <c r="E36" s="834"/>
      <c r="F36" s="834"/>
      <c r="G36" s="834"/>
      <c r="H36" s="834"/>
    </row>
    <row r="37" spans="1:9" ht="14.5" customHeight="1">
      <c r="A37" s="959" t="s">
        <v>47</v>
      </c>
      <c r="B37" s="962" t="s">
        <v>48</v>
      </c>
      <c r="C37" s="964" t="s">
        <v>50</v>
      </c>
      <c r="D37" s="965"/>
      <c r="E37" s="965"/>
      <c r="F37" s="965"/>
      <c r="G37" s="965"/>
      <c r="H37" s="966"/>
    </row>
    <row r="38" spans="1:9" ht="14.5" customHeight="1">
      <c r="A38" s="960"/>
      <c r="B38" s="963"/>
      <c r="C38" s="967" t="s">
        <v>103</v>
      </c>
      <c r="D38" s="967"/>
      <c r="E38" s="968" t="s">
        <v>104</v>
      </c>
      <c r="F38" s="969"/>
      <c r="G38" s="968" t="s">
        <v>105</v>
      </c>
      <c r="H38" s="970"/>
    </row>
    <row r="39" spans="1:9" ht="14.5" customHeight="1" thickBot="1">
      <c r="A39" s="961"/>
      <c r="B39" s="439" t="s">
        <v>49</v>
      </c>
      <c r="C39" s="440" t="s">
        <v>49</v>
      </c>
      <c r="D39" s="441" t="s">
        <v>53</v>
      </c>
      <c r="E39" s="442" t="s">
        <v>49</v>
      </c>
      <c r="F39" s="443" t="s">
        <v>53</v>
      </c>
      <c r="G39" s="444" t="s">
        <v>49</v>
      </c>
      <c r="H39" s="445" t="s">
        <v>53</v>
      </c>
    </row>
    <row r="40" spans="1:9" ht="14.5" customHeight="1">
      <c r="A40" s="111" t="s">
        <v>27</v>
      </c>
      <c r="B40" s="585">
        <v>5547</v>
      </c>
      <c r="C40" s="580">
        <v>2594</v>
      </c>
      <c r="D40" s="595">
        <f>C40/B40*100</f>
        <v>46.764016585541732</v>
      </c>
      <c r="E40" s="580">
        <v>2845</v>
      </c>
      <c r="F40" s="595">
        <f>E40/B40*100</f>
        <v>51.288985036956916</v>
      </c>
      <c r="G40" s="580">
        <v>108</v>
      </c>
      <c r="H40" s="71">
        <f>G40/B40*100</f>
        <v>1.9469983775013522</v>
      </c>
      <c r="I40" s="345"/>
    </row>
    <row r="41" spans="1:9" ht="14.5" customHeight="1">
      <c r="A41" s="112" t="s">
        <v>28</v>
      </c>
      <c r="B41" s="586">
        <v>4203</v>
      </c>
      <c r="C41" s="581">
        <v>3301</v>
      </c>
      <c r="D41" s="596">
        <f t="shared" ref="D41:D58" si="4">C41/B41*100</f>
        <v>78.539138710444917</v>
      </c>
      <c r="E41" s="581">
        <v>804</v>
      </c>
      <c r="F41" s="596">
        <f t="shared" ref="F41:F58" si="5">E41/B41*100</f>
        <v>19.129193433261957</v>
      </c>
      <c r="G41" s="581">
        <v>98</v>
      </c>
      <c r="H41" s="72">
        <f t="shared" ref="H41:H58" si="6">G41/B41*100</f>
        <v>2.3316678562931239</v>
      </c>
      <c r="I41" s="345"/>
    </row>
    <row r="42" spans="1:9" ht="14.5" customHeight="1">
      <c r="A42" s="113" t="s">
        <v>29</v>
      </c>
      <c r="B42" s="587">
        <v>3960</v>
      </c>
      <c r="C42" s="582">
        <v>1557</v>
      </c>
      <c r="D42" s="597">
        <f t="shared" si="4"/>
        <v>39.31818181818182</v>
      </c>
      <c r="E42" s="582">
        <v>0</v>
      </c>
      <c r="F42" s="597">
        <f t="shared" si="5"/>
        <v>0</v>
      </c>
      <c r="G42" s="582">
        <v>2403</v>
      </c>
      <c r="H42" s="73">
        <f t="shared" si="6"/>
        <v>60.68181818181818</v>
      </c>
      <c r="I42" s="345"/>
    </row>
    <row r="43" spans="1:9" ht="14.5" customHeight="1">
      <c r="A43" s="112" t="s">
        <v>30</v>
      </c>
      <c r="B43" s="586">
        <v>1745</v>
      </c>
      <c r="C43" s="581">
        <v>1197</v>
      </c>
      <c r="D43" s="596">
        <f t="shared" si="4"/>
        <v>68.595988538681951</v>
      </c>
      <c r="E43" s="581">
        <v>0</v>
      </c>
      <c r="F43" s="596">
        <f t="shared" si="5"/>
        <v>0</v>
      </c>
      <c r="G43" s="581">
        <v>548</v>
      </c>
      <c r="H43" s="72">
        <f t="shared" si="6"/>
        <v>31.404011461318053</v>
      </c>
      <c r="I43" s="345"/>
    </row>
    <row r="44" spans="1:9" ht="14.5" customHeight="1">
      <c r="A44" s="113" t="s">
        <v>31</v>
      </c>
      <c r="B44" s="587">
        <v>378</v>
      </c>
      <c r="C44" s="582">
        <v>272</v>
      </c>
      <c r="D44" s="597">
        <f t="shared" si="4"/>
        <v>71.957671957671948</v>
      </c>
      <c r="E44" s="582">
        <v>63</v>
      </c>
      <c r="F44" s="597">
        <f t="shared" si="5"/>
        <v>16.666666666666664</v>
      </c>
      <c r="G44" s="582">
        <v>43</v>
      </c>
      <c r="H44" s="73">
        <f t="shared" si="6"/>
        <v>11.375661375661375</v>
      </c>
      <c r="I44" s="345"/>
    </row>
    <row r="45" spans="1:9" ht="14.5" customHeight="1">
      <c r="A45" s="112" t="s">
        <v>32</v>
      </c>
      <c r="B45" s="586">
        <v>1243</v>
      </c>
      <c r="C45" s="581">
        <v>763</v>
      </c>
      <c r="D45" s="596">
        <f t="shared" si="4"/>
        <v>61.38374899436846</v>
      </c>
      <c r="E45" s="592" t="s">
        <v>97</v>
      </c>
      <c r="F45" s="600" t="s">
        <v>97</v>
      </c>
      <c r="G45" s="581">
        <v>480</v>
      </c>
      <c r="H45" s="72">
        <f t="shared" si="6"/>
        <v>38.616251005631533</v>
      </c>
      <c r="I45" s="345"/>
    </row>
    <row r="46" spans="1:9" ht="14.5" customHeight="1">
      <c r="A46" s="113" t="s">
        <v>147</v>
      </c>
      <c r="B46" s="587">
        <v>2874</v>
      </c>
      <c r="C46" s="582">
        <v>1642</v>
      </c>
      <c r="D46" s="597">
        <f t="shared" si="4"/>
        <v>57.132915796798891</v>
      </c>
      <c r="E46" s="582">
        <v>1078</v>
      </c>
      <c r="F46" s="601">
        <f t="shared" si="5"/>
        <v>37.508698677800972</v>
      </c>
      <c r="G46" s="582">
        <v>154</v>
      </c>
      <c r="H46" s="73">
        <f t="shared" si="6"/>
        <v>5.3583855254001387</v>
      </c>
      <c r="I46" s="345"/>
    </row>
    <row r="47" spans="1:9" ht="14.5" customHeight="1">
      <c r="A47" s="112" t="s">
        <v>34</v>
      </c>
      <c r="B47" s="586">
        <v>692</v>
      </c>
      <c r="C47" s="581">
        <v>652</v>
      </c>
      <c r="D47" s="596">
        <f t="shared" si="4"/>
        <v>94.219653179190757</v>
      </c>
      <c r="E47" s="581">
        <v>0</v>
      </c>
      <c r="F47" s="596">
        <f t="shared" si="5"/>
        <v>0</v>
      </c>
      <c r="G47" s="581">
        <v>40</v>
      </c>
      <c r="H47" s="72">
        <f t="shared" si="6"/>
        <v>5.7803468208092488</v>
      </c>
      <c r="I47" s="345"/>
    </row>
    <row r="48" spans="1:9" ht="14.5" customHeight="1">
      <c r="A48" s="113" t="s">
        <v>35</v>
      </c>
      <c r="B48" s="587">
        <v>3228</v>
      </c>
      <c r="C48" s="582">
        <v>2769</v>
      </c>
      <c r="D48" s="597">
        <f t="shared" si="4"/>
        <v>85.780669144981417</v>
      </c>
      <c r="E48" s="582">
        <v>0</v>
      </c>
      <c r="F48" s="597">
        <f t="shared" si="5"/>
        <v>0</v>
      </c>
      <c r="G48" s="582">
        <v>459</v>
      </c>
      <c r="H48" s="73">
        <f t="shared" si="6"/>
        <v>14.219330855018589</v>
      </c>
      <c r="I48" s="345"/>
    </row>
    <row r="49" spans="1:9" ht="14.5" customHeight="1">
      <c r="A49" s="112" t="s">
        <v>148</v>
      </c>
      <c r="B49" s="586">
        <v>9561</v>
      </c>
      <c r="C49" s="581">
        <v>5417</v>
      </c>
      <c r="D49" s="596">
        <f t="shared" si="4"/>
        <v>56.657253425373909</v>
      </c>
      <c r="E49" s="581">
        <v>4117</v>
      </c>
      <c r="F49" s="596">
        <f t="shared" si="5"/>
        <v>43.060349335843526</v>
      </c>
      <c r="G49" s="581">
        <v>27</v>
      </c>
      <c r="H49" s="72">
        <f t="shared" si="6"/>
        <v>0.28239723878255413</v>
      </c>
      <c r="I49" s="345"/>
    </row>
    <row r="50" spans="1:9" ht="14.5" customHeight="1">
      <c r="A50" s="113" t="s">
        <v>37</v>
      </c>
      <c r="B50" s="587">
        <v>2225</v>
      </c>
      <c r="C50" s="582">
        <v>1194</v>
      </c>
      <c r="D50" s="597">
        <f t="shared" si="4"/>
        <v>53.662921348314605</v>
      </c>
      <c r="E50" s="582">
        <v>0</v>
      </c>
      <c r="F50" s="597">
        <f t="shared" si="5"/>
        <v>0</v>
      </c>
      <c r="G50" s="582">
        <v>1031</v>
      </c>
      <c r="H50" s="73">
        <f t="shared" si="6"/>
        <v>46.337078651685395</v>
      </c>
      <c r="I50" s="345"/>
    </row>
    <row r="51" spans="1:9" ht="14.5" customHeight="1">
      <c r="A51" s="112" t="s">
        <v>149</v>
      </c>
      <c r="B51" s="586">
        <v>501</v>
      </c>
      <c r="C51" s="581">
        <v>501</v>
      </c>
      <c r="D51" s="596">
        <f t="shared" si="4"/>
        <v>100</v>
      </c>
      <c r="E51" s="592" t="s">
        <v>97</v>
      </c>
      <c r="F51" s="600" t="s">
        <v>97</v>
      </c>
      <c r="G51" s="592"/>
      <c r="H51" s="75">
        <f t="shared" si="6"/>
        <v>0</v>
      </c>
      <c r="I51" s="345"/>
    </row>
    <row r="52" spans="1:9" ht="14.5" customHeight="1">
      <c r="A52" s="113" t="s">
        <v>39</v>
      </c>
      <c r="B52" s="587">
        <v>3524</v>
      </c>
      <c r="C52" s="582">
        <v>2542</v>
      </c>
      <c r="D52" s="597">
        <f t="shared" si="4"/>
        <v>72.133938706015883</v>
      </c>
      <c r="E52" s="582">
        <v>0</v>
      </c>
      <c r="F52" s="597">
        <f t="shared" si="5"/>
        <v>0</v>
      </c>
      <c r="G52" s="582">
        <v>982</v>
      </c>
      <c r="H52" s="73">
        <f t="shared" si="6"/>
        <v>27.866061293984107</v>
      </c>
      <c r="I52" s="345"/>
    </row>
    <row r="53" spans="1:9" ht="14.5" customHeight="1">
      <c r="A53" s="112" t="s">
        <v>40</v>
      </c>
      <c r="B53" s="586">
        <v>1401</v>
      </c>
      <c r="C53" s="581">
        <v>1191</v>
      </c>
      <c r="D53" s="596">
        <f t="shared" si="4"/>
        <v>85.010706638115636</v>
      </c>
      <c r="E53" s="592" t="s">
        <v>97</v>
      </c>
      <c r="F53" s="600" t="s">
        <v>97</v>
      </c>
      <c r="G53" s="581">
        <v>210</v>
      </c>
      <c r="H53" s="72">
        <f t="shared" si="6"/>
        <v>14.989293361884368</v>
      </c>
      <c r="I53" s="345"/>
    </row>
    <row r="54" spans="1:9" ht="14.5" customHeight="1">
      <c r="A54" s="113" t="s">
        <v>41</v>
      </c>
      <c r="B54" s="587">
        <v>1479</v>
      </c>
      <c r="C54" s="582">
        <v>1365</v>
      </c>
      <c r="D54" s="597">
        <f t="shared" si="4"/>
        <v>92.292089249492903</v>
      </c>
      <c r="E54" s="593" t="s">
        <v>97</v>
      </c>
      <c r="F54" s="601" t="s">
        <v>97</v>
      </c>
      <c r="G54" s="582">
        <v>114</v>
      </c>
      <c r="H54" s="73">
        <f t="shared" si="6"/>
        <v>7.7079107505070992</v>
      </c>
      <c r="I54" s="345"/>
    </row>
    <row r="55" spans="1:9" ht="14.5" customHeight="1" thickBot="1">
      <c r="A55" s="112" t="s">
        <v>42</v>
      </c>
      <c r="B55" s="588">
        <v>1140</v>
      </c>
      <c r="C55" s="583">
        <v>1065</v>
      </c>
      <c r="D55" s="596">
        <f t="shared" si="4"/>
        <v>93.421052631578945</v>
      </c>
      <c r="E55" s="583">
        <v>71</v>
      </c>
      <c r="F55" s="596">
        <f t="shared" si="5"/>
        <v>6.2280701754385968</v>
      </c>
      <c r="G55" s="583">
        <v>4</v>
      </c>
      <c r="H55" s="72">
        <f t="shared" si="6"/>
        <v>0.35087719298245612</v>
      </c>
      <c r="I55" s="345"/>
    </row>
    <row r="56" spans="1:9" ht="14.5" customHeight="1">
      <c r="A56" s="115" t="s">
        <v>43</v>
      </c>
      <c r="B56" s="589">
        <v>31239</v>
      </c>
      <c r="C56" s="77">
        <f>C40+C41+C44+C45+C46+C48+C49+C50+C51+C54</f>
        <v>19818</v>
      </c>
      <c r="D56" s="598">
        <f t="shared" si="4"/>
        <v>63.439930855661196</v>
      </c>
      <c r="E56" s="77">
        <f>E40+E41+E44+E49+E46</f>
        <v>8907</v>
      </c>
      <c r="F56" s="598">
        <f t="shared" si="5"/>
        <v>28.512436377604917</v>
      </c>
      <c r="G56" s="77">
        <f>G40+G41+G44+G45+G46+G48+G49+G50+G51+G54</f>
        <v>2514</v>
      </c>
      <c r="H56" s="78">
        <f t="shared" si="6"/>
        <v>8.0476327667338907</v>
      </c>
      <c r="I56" s="345"/>
    </row>
    <row r="57" spans="1:9" ht="14.5" customHeight="1">
      <c r="A57" s="116" t="s">
        <v>44</v>
      </c>
      <c r="B57" s="590">
        <v>12462</v>
      </c>
      <c r="C57" s="584">
        <f>C43+C42+C47+C52+C53+C55</f>
        <v>8204</v>
      </c>
      <c r="D57" s="599">
        <f t="shared" si="4"/>
        <v>65.832129674209597</v>
      </c>
      <c r="E57" s="584">
        <f>E43+E42+E47+E52+E55</f>
        <v>71</v>
      </c>
      <c r="F57" s="599">
        <f t="shared" si="5"/>
        <v>0.5697319852351147</v>
      </c>
      <c r="G57" s="584">
        <f>G42+G43+G47+G52+G53+G55</f>
        <v>4187</v>
      </c>
      <c r="H57" s="79">
        <f t="shared" si="6"/>
        <v>33.598138340555288</v>
      </c>
      <c r="I57" s="345"/>
    </row>
    <row r="58" spans="1:9" ht="14.5" customHeight="1">
      <c r="A58" s="117" t="s">
        <v>45</v>
      </c>
      <c r="B58" s="591">
        <v>43701</v>
      </c>
      <c r="C58" s="240">
        <v>28022</v>
      </c>
      <c r="D58" s="594">
        <f t="shared" si="4"/>
        <v>64.122102469051057</v>
      </c>
      <c r="E58" s="240">
        <f>SUM(E40:E55)</f>
        <v>8978</v>
      </c>
      <c r="F58" s="594">
        <f t="shared" si="5"/>
        <v>20.544152307727511</v>
      </c>
      <c r="G58" s="240">
        <v>6701</v>
      </c>
      <c r="H58" s="241">
        <f t="shared" si="6"/>
        <v>15.333745223221436</v>
      </c>
      <c r="I58" s="345"/>
    </row>
    <row r="59" spans="1:9" ht="14.5" customHeight="1">
      <c r="A59" s="947" t="s">
        <v>150</v>
      </c>
      <c r="B59" s="947"/>
      <c r="C59" s="947"/>
      <c r="D59" s="947"/>
      <c r="E59" s="947"/>
      <c r="F59" s="947"/>
      <c r="G59" s="947"/>
      <c r="H59" s="947"/>
    </row>
    <row r="60" spans="1:9" ht="14.5" customHeight="1">
      <c r="A60" s="947" t="s">
        <v>151</v>
      </c>
      <c r="B60" s="947"/>
      <c r="C60" s="947"/>
      <c r="D60" s="947"/>
      <c r="E60" s="947"/>
      <c r="F60" s="947"/>
      <c r="G60" s="947"/>
      <c r="H60" s="947"/>
    </row>
    <row r="61" spans="1:9" ht="14.5" customHeight="1">
      <c r="A61" s="947" t="s">
        <v>152</v>
      </c>
      <c r="B61" s="947"/>
      <c r="C61" s="947"/>
      <c r="D61" s="947"/>
      <c r="E61" s="947"/>
      <c r="F61" s="947"/>
      <c r="G61" s="947"/>
      <c r="H61" s="947"/>
    </row>
    <row r="62" spans="1:9" ht="14.5" customHeight="1">
      <c r="A62" s="947" t="s">
        <v>324</v>
      </c>
      <c r="B62" s="947"/>
      <c r="C62" s="947"/>
      <c r="D62" s="947"/>
      <c r="E62" s="947"/>
      <c r="F62" s="947"/>
      <c r="G62" s="947"/>
      <c r="H62" s="947"/>
    </row>
    <row r="63" spans="1:9" ht="21.65" customHeight="1">
      <c r="A63" s="908" t="s">
        <v>290</v>
      </c>
      <c r="B63" s="908"/>
      <c r="C63" s="908"/>
      <c r="D63" s="908"/>
      <c r="E63" s="908"/>
      <c r="F63" s="908"/>
      <c r="G63" s="908"/>
      <c r="H63" s="908"/>
    </row>
    <row r="65" spans="1:9" ht="24.75" customHeight="1">
      <c r="A65" s="952">
        <v>2021</v>
      </c>
      <c r="B65" s="952"/>
      <c r="C65" s="952"/>
      <c r="D65" s="952"/>
      <c r="E65" s="952"/>
      <c r="F65" s="952"/>
      <c r="G65" s="952"/>
      <c r="H65" s="952"/>
    </row>
    <row r="66" spans="1:9" ht="14.5" customHeight="1">
      <c r="A66" s="105"/>
    </row>
    <row r="67" spans="1:9" ht="30" customHeight="1">
      <c r="A67" s="834" t="s">
        <v>426</v>
      </c>
      <c r="B67" s="834"/>
      <c r="C67" s="834"/>
      <c r="D67" s="834"/>
      <c r="E67" s="834"/>
      <c r="F67" s="834"/>
      <c r="G67" s="834"/>
      <c r="H67" s="834"/>
    </row>
    <row r="68" spans="1:9" ht="14.5" customHeight="1">
      <c r="A68" s="959" t="s">
        <v>47</v>
      </c>
      <c r="B68" s="962" t="s">
        <v>48</v>
      </c>
      <c r="C68" s="964" t="s">
        <v>50</v>
      </c>
      <c r="D68" s="965"/>
      <c r="E68" s="965"/>
      <c r="F68" s="965"/>
      <c r="G68" s="965"/>
      <c r="H68" s="966"/>
    </row>
    <row r="69" spans="1:9" ht="14.5" customHeight="1">
      <c r="A69" s="960"/>
      <c r="B69" s="963"/>
      <c r="C69" s="967" t="s">
        <v>103</v>
      </c>
      <c r="D69" s="967"/>
      <c r="E69" s="968" t="s">
        <v>104</v>
      </c>
      <c r="F69" s="969"/>
      <c r="G69" s="968" t="s">
        <v>105</v>
      </c>
      <c r="H69" s="970"/>
    </row>
    <row r="70" spans="1:9" ht="14.5" customHeight="1" thickBot="1">
      <c r="A70" s="961"/>
      <c r="B70" s="439" t="s">
        <v>49</v>
      </c>
      <c r="C70" s="440" t="s">
        <v>49</v>
      </c>
      <c r="D70" s="441" t="s">
        <v>53</v>
      </c>
      <c r="E70" s="442" t="s">
        <v>49</v>
      </c>
      <c r="F70" s="443" t="s">
        <v>53</v>
      </c>
      <c r="G70" s="444" t="s">
        <v>49</v>
      </c>
      <c r="H70" s="445" t="s">
        <v>53</v>
      </c>
    </row>
    <row r="71" spans="1:9" ht="14.5" customHeight="1">
      <c r="A71" s="111" t="s">
        <v>27</v>
      </c>
      <c r="B71" s="585">
        <v>5425</v>
      </c>
      <c r="C71" s="580">
        <v>2665</v>
      </c>
      <c r="D71" s="595">
        <f>C71/B71*100</f>
        <v>49.124423963133637</v>
      </c>
      <c r="E71" s="580">
        <v>2658</v>
      </c>
      <c r="F71" s="595">
        <f>E71/B71*100</f>
        <v>48.995391705069125</v>
      </c>
      <c r="G71" s="580">
        <v>102</v>
      </c>
      <c r="H71" s="71">
        <f>G71/B71*100</f>
        <v>1.8801843317972351</v>
      </c>
    </row>
    <row r="72" spans="1:9" ht="14.5" customHeight="1">
      <c r="A72" s="112" t="s">
        <v>28</v>
      </c>
      <c r="B72" s="586">
        <v>3797</v>
      </c>
      <c r="C72" s="581">
        <v>3100</v>
      </c>
      <c r="D72" s="596">
        <f t="shared" ref="D72:D89" si="7">C72/B72*100</f>
        <v>81.643402686331314</v>
      </c>
      <c r="E72" s="581">
        <v>596</v>
      </c>
      <c r="F72" s="596">
        <f t="shared" ref="F72:F89" si="8">E72/B72*100</f>
        <v>15.696602580984989</v>
      </c>
      <c r="G72" s="581">
        <v>101</v>
      </c>
      <c r="H72" s="72">
        <f t="shared" ref="H72:H89" si="9">G72/B72*100</f>
        <v>2.6599947326836975</v>
      </c>
      <c r="I72" s="345"/>
    </row>
    <row r="73" spans="1:9" ht="14.5" customHeight="1">
      <c r="A73" s="113" t="s">
        <v>29</v>
      </c>
      <c r="B73" s="587">
        <v>3674</v>
      </c>
      <c r="C73" s="582">
        <v>1468</v>
      </c>
      <c r="D73" s="597">
        <f t="shared" si="7"/>
        <v>39.956450734893849</v>
      </c>
      <c r="E73" s="582">
        <v>0</v>
      </c>
      <c r="F73" s="597">
        <f t="shared" si="8"/>
        <v>0</v>
      </c>
      <c r="G73" s="582">
        <v>2206</v>
      </c>
      <c r="H73" s="73">
        <f t="shared" si="9"/>
        <v>60.043549265106158</v>
      </c>
    </row>
    <row r="74" spans="1:9" ht="14.5" customHeight="1">
      <c r="A74" s="112" t="s">
        <v>30</v>
      </c>
      <c r="B74" s="586">
        <v>1852</v>
      </c>
      <c r="C74" s="581">
        <v>1255</v>
      </c>
      <c r="D74" s="596">
        <f t="shared" si="7"/>
        <v>67.764578833693307</v>
      </c>
      <c r="E74" s="581">
        <v>0</v>
      </c>
      <c r="F74" s="596">
        <f t="shared" si="8"/>
        <v>0</v>
      </c>
      <c r="G74" s="581">
        <v>597</v>
      </c>
      <c r="H74" s="72">
        <f t="shared" si="9"/>
        <v>32.235421166306693</v>
      </c>
    </row>
    <row r="75" spans="1:9" ht="14.5" customHeight="1">
      <c r="A75" s="113" t="s">
        <v>31</v>
      </c>
      <c r="B75" s="587">
        <v>420</v>
      </c>
      <c r="C75" s="582">
        <f>365-52</f>
        <v>313</v>
      </c>
      <c r="D75" s="597">
        <f t="shared" si="7"/>
        <v>74.523809523809518</v>
      </c>
      <c r="E75" s="582">
        <v>52</v>
      </c>
      <c r="F75" s="597">
        <f t="shared" si="8"/>
        <v>12.380952380952381</v>
      </c>
      <c r="G75" s="582">
        <v>55</v>
      </c>
      <c r="H75" s="73">
        <f t="shared" si="9"/>
        <v>13.095238095238097</v>
      </c>
    </row>
    <row r="76" spans="1:9" ht="14.5" customHeight="1">
      <c r="A76" s="112" t="s">
        <v>32</v>
      </c>
      <c r="B76" s="586">
        <v>1196</v>
      </c>
      <c r="C76" s="581">
        <v>695</v>
      </c>
      <c r="D76" s="596">
        <f t="shared" si="7"/>
        <v>58.110367892976591</v>
      </c>
      <c r="E76" s="592" t="s">
        <v>97</v>
      </c>
      <c r="F76" s="600" t="s">
        <v>97</v>
      </c>
      <c r="G76" s="581">
        <v>501</v>
      </c>
      <c r="H76" s="72">
        <f t="shared" si="9"/>
        <v>41.889632107023409</v>
      </c>
    </row>
    <row r="77" spans="1:9" ht="14.5" customHeight="1">
      <c r="A77" s="113" t="s">
        <v>147</v>
      </c>
      <c r="B77" s="587">
        <v>2915</v>
      </c>
      <c r="C77" s="582">
        <v>2711</v>
      </c>
      <c r="D77" s="597">
        <f t="shared" si="7"/>
        <v>93.00171526586621</v>
      </c>
      <c r="E77" s="602" t="s">
        <v>97</v>
      </c>
      <c r="F77" s="601" t="s">
        <v>97</v>
      </c>
      <c r="G77" s="582">
        <v>204</v>
      </c>
      <c r="H77" s="73">
        <f t="shared" si="9"/>
        <v>6.9982847341337902</v>
      </c>
    </row>
    <row r="78" spans="1:9" ht="14.5" customHeight="1">
      <c r="A78" s="112" t="s">
        <v>34</v>
      </c>
      <c r="B78" s="586">
        <v>699</v>
      </c>
      <c r="C78" s="581">
        <v>644</v>
      </c>
      <c r="D78" s="596">
        <f t="shared" si="7"/>
        <v>92.13161659513591</v>
      </c>
      <c r="E78" s="581">
        <v>0</v>
      </c>
      <c r="F78" s="596">
        <f t="shared" si="8"/>
        <v>0</v>
      </c>
      <c r="G78" s="581">
        <v>55</v>
      </c>
      <c r="H78" s="72">
        <f t="shared" si="9"/>
        <v>7.8683834048640922</v>
      </c>
    </row>
    <row r="79" spans="1:9" ht="14.5" customHeight="1">
      <c r="A79" s="113" t="s">
        <v>35</v>
      </c>
      <c r="B79" s="587">
        <v>3417</v>
      </c>
      <c r="C79" s="582">
        <v>2836</v>
      </c>
      <c r="D79" s="597">
        <f t="shared" si="7"/>
        <v>82.996780801872987</v>
      </c>
      <c r="E79" s="582">
        <v>0</v>
      </c>
      <c r="F79" s="597">
        <f t="shared" si="8"/>
        <v>0</v>
      </c>
      <c r="G79" s="582">
        <v>581</v>
      </c>
      <c r="H79" s="73">
        <f t="shared" si="9"/>
        <v>17.003219198127013</v>
      </c>
    </row>
    <row r="80" spans="1:9" ht="14.5" customHeight="1">
      <c r="A80" s="112" t="s">
        <v>148</v>
      </c>
      <c r="B80" s="586">
        <v>8976</v>
      </c>
      <c r="C80" s="581">
        <v>5799</v>
      </c>
      <c r="D80" s="596">
        <f t="shared" si="7"/>
        <v>64.605614973262021</v>
      </c>
      <c r="E80" s="581">
        <v>3121</v>
      </c>
      <c r="F80" s="596">
        <f t="shared" si="8"/>
        <v>34.770499108734406</v>
      </c>
      <c r="G80" s="581">
        <v>56</v>
      </c>
      <c r="H80" s="72">
        <f t="shared" si="9"/>
        <v>0.62388591800356508</v>
      </c>
    </row>
    <row r="81" spans="1:8" ht="14.5" customHeight="1">
      <c r="A81" s="113" t="s">
        <v>37</v>
      </c>
      <c r="B81" s="587">
        <v>1986</v>
      </c>
      <c r="C81" s="582">
        <v>1092</v>
      </c>
      <c r="D81" s="597">
        <f t="shared" si="7"/>
        <v>54.984894259818731</v>
      </c>
      <c r="E81" s="582">
        <v>0</v>
      </c>
      <c r="F81" s="597">
        <f t="shared" si="8"/>
        <v>0</v>
      </c>
      <c r="G81" s="582">
        <v>894</v>
      </c>
      <c r="H81" s="73">
        <f t="shared" si="9"/>
        <v>45.015105740181269</v>
      </c>
    </row>
    <row r="82" spans="1:8" ht="14.5" customHeight="1">
      <c r="A82" s="112" t="s">
        <v>149</v>
      </c>
      <c r="B82" s="586">
        <v>587</v>
      </c>
      <c r="C82" s="581">
        <v>587</v>
      </c>
      <c r="D82" s="596">
        <f t="shared" si="7"/>
        <v>100</v>
      </c>
      <c r="E82" s="592" t="s">
        <v>97</v>
      </c>
      <c r="F82" s="600" t="s">
        <v>97</v>
      </c>
      <c r="G82" s="592">
        <v>0</v>
      </c>
      <c r="H82" s="75">
        <f t="shared" si="9"/>
        <v>0</v>
      </c>
    </row>
    <row r="83" spans="1:8" ht="14.5" customHeight="1">
      <c r="A83" s="113" t="s">
        <v>39</v>
      </c>
      <c r="B83" s="587">
        <v>3668</v>
      </c>
      <c r="C83" s="582">
        <v>2227</v>
      </c>
      <c r="D83" s="597">
        <f t="shared" si="7"/>
        <v>60.714285714285708</v>
      </c>
      <c r="E83" s="582">
        <v>0</v>
      </c>
      <c r="F83" s="597">
        <f t="shared" si="8"/>
        <v>0</v>
      </c>
      <c r="G83" s="582">
        <v>1441</v>
      </c>
      <c r="H83" s="73">
        <f t="shared" si="9"/>
        <v>39.285714285714285</v>
      </c>
    </row>
    <row r="84" spans="1:8" ht="14.5" customHeight="1">
      <c r="A84" s="112" t="s">
        <v>40</v>
      </c>
      <c r="B84" s="586">
        <v>1431</v>
      </c>
      <c r="C84" s="581">
        <v>1197</v>
      </c>
      <c r="D84" s="596">
        <f t="shared" si="7"/>
        <v>83.647798742138363</v>
      </c>
      <c r="E84" s="592" t="s">
        <v>97</v>
      </c>
      <c r="F84" s="600" t="s">
        <v>97</v>
      </c>
      <c r="G84" s="581">
        <v>234</v>
      </c>
      <c r="H84" s="72">
        <f t="shared" si="9"/>
        <v>16.352201257861633</v>
      </c>
    </row>
    <row r="85" spans="1:8" ht="14.5" customHeight="1">
      <c r="A85" s="113" t="s">
        <v>41</v>
      </c>
      <c r="B85" s="587">
        <v>1410</v>
      </c>
      <c r="C85" s="582">
        <v>1311</v>
      </c>
      <c r="D85" s="597">
        <f t="shared" si="7"/>
        <v>92.978723404255319</v>
      </c>
      <c r="E85" s="593" t="s">
        <v>97</v>
      </c>
      <c r="F85" s="601" t="s">
        <v>97</v>
      </c>
      <c r="G85" s="582">
        <v>99</v>
      </c>
      <c r="H85" s="73">
        <f t="shared" si="9"/>
        <v>7.0212765957446814</v>
      </c>
    </row>
    <row r="86" spans="1:8" ht="14.5" customHeight="1" thickBot="1">
      <c r="A86" s="112" t="s">
        <v>42</v>
      </c>
      <c r="B86" s="588">
        <v>1156</v>
      </c>
      <c r="C86" s="583">
        <v>1051</v>
      </c>
      <c r="D86" s="596">
        <f t="shared" si="7"/>
        <v>90.916955017301035</v>
      </c>
      <c r="E86" s="583">
        <v>40</v>
      </c>
      <c r="F86" s="596">
        <f t="shared" si="8"/>
        <v>3.4602076124567476</v>
      </c>
      <c r="G86" s="583">
        <v>65</v>
      </c>
      <c r="H86" s="72">
        <f t="shared" si="9"/>
        <v>5.6228373702422143</v>
      </c>
    </row>
    <row r="87" spans="1:8" ht="14.5" customHeight="1">
      <c r="A87" s="115" t="s">
        <v>43</v>
      </c>
      <c r="B87" s="589">
        <f>B71+B72+B75+B76+B77+B79+B80+B81+B82+B85</f>
        <v>30129</v>
      </c>
      <c r="C87" s="77">
        <f>C71+C72+C75+C76+C77+C79+C80+C81+C82+C85</f>
        <v>21109</v>
      </c>
      <c r="D87" s="598">
        <f t="shared" si="7"/>
        <v>70.062066447608615</v>
      </c>
      <c r="E87" s="77">
        <f>E71+E72+E75+E80</f>
        <v>6427</v>
      </c>
      <c r="F87" s="598">
        <f t="shared" si="8"/>
        <v>21.331607421421221</v>
      </c>
      <c r="G87" s="77">
        <f>G71+G72+G75+G76+G77+G79+G80+G81+G82+G85</f>
        <v>2593</v>
      </c>
      <c r="H87" s="78">
        <f t="shared" si="9"/>
        <v>8.606326130970162</v>
      </c>
    </row>
    <row r="88" spans="1:8" ht="14.5" customHeight="1">
      <c r="A88" s="116" t="s">
        <v>44</v>
      </c>
      <c r="B88" s="590">
        <f>B73+B74+B78+B83+B84+B86</f>
        <v>12480</v>
      </c>
      <c r="C88" s="584">
        <f>C74+C73+C78+C83+C84+C86</f>
        <v>7842</v>
      </c>
      <c r="D88" s="599">
        <f t="shared" si="7"/>
        <v>62.83653846153846</v>
      </c>
      <c r="E88" s="584">
        <v>40</v>
      </c>
      <c r="F88" s="599">
        <f t="shared" si="8"/>
        <v>0.32051282051282048</v>
      </c>
      <c r="G88" s="584">
        <f>G73+G74+G78+G83+G84+G86</f>
        <v>4598</v>
      </c>
      <c r="H88" s="79">
        <f t="shared" si="9"/>
        <v>36.842948717948723</v>
      </c>
    </row>
    <row r="89" spans="1:8" ht="14.5" customHeight="1">
      <c r="A89" s="117" t="s">
        <v>45</v>
      </c>
      <c r="B89" s="591">
        <f>SUM(B71:B86)</f>
        <v>42609</v>
      </c>
      <c r="C89" s="240">
        <f>SUM(C71:C86)</f>
        <v>28951</v>
      </c>
      <c r="D89" s="594">
        <f t="shared" si="7"/>
        <v>67.945739163087609</v>
      </c>
      <c r="E89" s="240">
        <f>E71+E72+E75+E80+E86</f>
        <v>6467</v>
      </c>
      <c r="F89" s="594">
        <f t="shared" si="8"/>
        <v>15.177544650191274</v>
      </c>
      <c r="G89" s="240">
        <f>SUM(G71:G86)</f>
        <v>7191</v>
      </c>
      <c r="H89" s="241">
        <f t="shared" si="9"/>
        <v>16.876716186721115</v>
      </c>
    </row>
    <row r="90" spans="1:8" ht="14.5" customHeight="1">
      <c r="A90" s="947" t="s">
        <v>153</v>
      </c>
      <c r="B90" s="947"/>
      <c r="C90" s="947"/>
      <c r="D90" s="947"/>
      <c r="E90" s="947"/>
      <c r="F90" s="947"/>
      <c r="G90" s="947"/>
      <c r="H90" s="947"/>
    </row>
    <row r="91" spans="1:8" ht="14.5" customHeight="1">
      <c r="A91" s="947" t="s">
        <v>151</v>
      </c>
      <c r="B91" s="947"/>
      <c r="C91" s="947"/>
      <c r="D91" s="947"/>
      <c r="E91" s="947"/>
      <c r="F91" s="947"/>
      <c r="G91" s="947"/>
      <c r="H91" s="947"/>
    </row>
    <row r="92" spans="1:8" ht="14.5" customHeight="1">
      <c r="A92" s="947" t="s">
        <v>152</v>
      </c>
      <c r="B92" s="947"/>
      <c r="C92" s="947"/>
      <c r="D92" s="947"/>
      <c r="E92" s="947"/>
      <c r="F92" s="947"/>
      <c r="G92" s="947"/>
      <c r="H92" s="947"/>
    </row>
    <row r="93" spans="1:8" ht="14.5" customHeight="1">
      <c r="A93" s="947" t="s">
        <v>324</v>
      </c>
      <c r="B93" s="947"/>
      <c r="C93" s="947"/>
      <c r="D93" s="947"/>
      <c r="E93" s="947"/>
      <c r="F93" s="947"/>
      <c r="G93" s="947"/>
      <c r="H93" s="947"/>
    </row>
    <row r="94" spans="1:8" ht="23.15" customHeight="1">
      <c r="A94" s="908" t="s">
        <v>291</v>
      </c>
      <c r="B94" s="908"/>
      <c r="C94" s="908"/>
      <c r="D94" s="908"/>
      <c r="E94" s="908"/>
      <c r="F94" s="908"/>
      <c r="G94" s="908"/>
      <c r="H94" s="908"/>
    </row>
    <row r="96" spans="1:8" ht="23.25" customHeight="1">
      <c r="A96" s="952">
        <v>2020</v>
      </c>
      <c r="B96" s="952"/>
      <c r="C96" s="952"/>
      <c r="D96" s="952"/>
      <c r="E96" s="952"/>
      <c r="F96" s="952"/>
      <c r="G96" s="952"/>
      <c r="H96" s="952"/>
    </row>
    <row r="97" spans="1:8" ht="14.5" customHeight="1">
      <c r="A97" s="105"/>
    </row>
    <row r="98" spans="1:8" ht="30" customHeight="1">
      <c r="A98" s="834" t="s">
        <v>427</v>
      </c>
      <c r="B98" s="834"/>
      <c r="C98" s="834"/>
      <c r="D98" s="834"/>
      <c r="E98" s="834"/>
      <c r="F98" s="834"/>
      <c r="G98" s="834"/>
      <c r="H98" s="834"/>
    </row>
    <row r="99" spans="1:8" ht="14.5" customHeight="1">
      <c r="A99" s="959" t="s">
        <v>47</v>
      </c>
      <c r="B99" s="962" t="s">
        <v>48</v>
      </c>
      <c r="C99" s="964" t="s">
        <v>50</v>
      </c>
      <c r="D99" s="965"/>
      <c r="E99" s="965"/>
      <c r="F99" s="965"/>
      <c r="G99" s="965"/>
      <c r="H99" s="966"/>
    </row>
    <row r="100" spans="1:8" ht="14.5" customHeight="1">
      <c r="A100" s="960"/>
      <c r="B100" s="963"/>
      <c r="C100" s="967" t="s">
        <v>103</v>
      </c>
      <c r="D100" s="967"/>
      <c r="E100" s="968" t="s">
        <v>104</v>
      </c>
      <c r="F100" s="969"/>
      <c r="G100" s="968" t="s">
        <v>105</v>
      </c>
      <c r="H100" s="970"/>
    </row>
    <row r="101" spans="1:8" ht="14.5" customHeight="1" thickBot="1">
      <c r="A101" s="961"/>
      <c r="B101" s="439" t="s">
        <v>49</v>
      </c>
      <c r="C101" s="440" t="s">
        <v>49</v>
      </c>
      <c r="D101" s="441" t="s">
        <v>53</v>
      </c>
      <c r="E101" s="442" t="s">
        <v>49</v>
      </c>
      <c r="F101" s="443" t="s">
        <v>53</v>
      </c>
      <c r="G101" s="444" t="s">
        <v>49</v>
      </c>
      <c r="H101" s="445" t="s">
        <v>53</v>
      </c>
    </row>
    <row r="102" spans="1:8" ht="14.5" customHeight="1">
      <c r="A102" s="111" t="s">
        <v>27</v>
      </c>
      <c r="B102" s="585">
        <v>5204</v>
      </c>
      <c r="C102" s="580">
        <v>2746</v>
      </c>
      <c r="D102" s="595">
        <v>52.767102229054572</v>
      </c>
      <c r="E102" s="580">
        <v>2339</v>
      </c>
      <c r="F102" s="595">
        <v>44.946195234435052</v>
      </c>
      <c r="G102" s="580">
        <v>119</v>
      </c>
      <c r="H102" s="71">
        <v>2.2867025365103766</v>
      </c>
    </row>
    <row r="103" spans="1:8" ht="14.5" customHeight="1">
      <c r="A103" s="112" t="s">
        <v>28</v>
      </c>
      <c r="B103" s="586">
        <v>3690</v>
      </c>
      <c r="C103" s="581">
        <v>3066</v>
      </c>
      <c r="D103" s="596">
        <v>83.089430894308947</v>
      </c>
      <c r="E103" s="581">
        <v>484</v>
      </c>
      <c r="F103" s="596">
        <v>13.116531165311654</v>
      </c>
      <c r="G103" s="581">
        <v>140</v>
      </c>
      <c r="H103" s="72">
        <v>3.7940379403794036</v>
      </c>
    </row>
    <row r="104" spans="1:8" ht="14.5" customHeight="1">
      <c r="A104" s="113" t="s">
        <v>29</v>
      </c>
      <c r="B104" s="587">
        <v>3873</v>
      </c>
      <c r="C104" s="582">
        <v>1575</v>
      </c>
      <c r="D104" s="597">
        <v>40.666150271107668</v>
      </c>
      <c r="E104" s="582">
        <v>0</v>
      </c>
      <c r="F104" s="597">
        <v>0</v>
      </c>
      <c r="G104" s="582">
        <v>2298</v>
      </c>
      <c r="H104" s="73">
        <v>59.333849728892332</v>
      </c>
    </row>
    <row r="105" spans="1:8" ht="14.5" customHeight="1">
      <c r="A105" s="112" t="s">
        <v>30</v>
      </c>
      <c r="B105" s="586">
        <v>1836</v>
      </c>
      <c r="C105" s="581">
        <v>1084</v>
      </c>
      <c r="D105" s="596">
        <v>59.041394335511988</v>
      </c>
      <c r="E105" s="581">
        <v>0</v>
      </c>
      <c r="F105" s="596">
        <v>0</v>
      </c>
      <c r="G105" s="581">
        <v>752</v>
      </c>
      <c r="H105" s="72">
        <v>40.958605664488019</v>
      </c>
    </row>
    <row r="106" spans="1:8" ht="14.5" customHeight="1">
      <c r="A106" s="113" t="s">
        <v>31</v>
      </c>
      <c r="B106" s="587">
        <v>333</v>
      </c>
      <c r="C106" s="582">
        <v>238</v>
      </c>
      <c r="D106" s="597">
        <v>71.471471471471475</v>
      </c>
      <c r="E106" s="582">
        <v>52</v>
      </c>
      <c r="F106" s="597">
        <v>15.615615615615615</v>
      </c>
      <c r="G106" s="582">
        <v>43</v>
      </c>
      <c r="H106" s="73">
        <v>12.912912912912914</v>
      </c>
    </row>
    <row r="107" spans="1:8" ht="14.5" customHeight="1">
      <c r="A107" s="112" t="s">
        <v>130</v>
      </c>
      <c r="B107" s="586">
        <v>1174</v>
      </c>
      <c r="C107" s="581">
        <v>695</v>
      </c>
      <c r="D107" s="596">
        <v>59.199318568994883</v>
      </c>
      <c r="E107" s="581">
        <v>55</v>
      </c>
      <c r="F107" s="596">
        <v>4.6848381601362865</v>
      </c>
      <c r="G107" s="581">
        <v>424</v>
      </c>
      <c r="H107" s="72">
        <v>36.115843270868822</v>
      </c>
    </row>
    <row r="108" spans="1:8" ht="14.5" customHeight="1">
      <c r="A108" s="113" t="s">
        <v>131</v>
      </c>
      <c r="B108" s="587">
        <v>2842</v>
      </c>
      <c r="C108" s="582">
        <v>2484</v>
      </c>
      <c r="D108" s="597">
        <v>87.403237156931738</v>
      </c>
      <c r="E108" s="602" t="s">
        <v>106</v>
      </c>
      <c r="F108" s="601" t="s">
        <v>106</v>
      </c>
      <c r="G108" s="582">
        <v>358</v>
      </c>
      <c r="H108" s="73">
        <v>12.596762843068262</v>
      </c>
    </row>
    <row r="109" spans="1:8" ht="14.5" customHeight="1">
      <c r="A109" s="112" t="s">
        <v>34</v>
      </c>
      <c r="B109" s="586">
        <v>687</v>
      </c>
      <c r="C109" s="581">
        <v>620</v>
      </c>
      <c r="D109" s="596">
        <v>90.24745269286754</v>
      </c>
      <c r="E109" s="581">
        <v>0</v>
      </c>
      <c r="F109" s="596">
        <v>0</v>
      </c>
      <c r="G109" s="581">
        <v>67</v>
      </c>
      <c r="H109" s="72">
        <v>9.7525473071324598</v>
      </c>
    </row>
    <row r="110" spans="1:8" ht="14.5" customHeight="1">
      <c r="A110" s="113" t="s">
        <v>35</v>
      </c>
      <c r="B110" s="587">
        <v>2978</v>
      </c>
      <c r="C110" s="582">
        <v>2581</v>
      </c>
      <c r="D110" s="597">
        <v>86.668905305574214</v>
      </c>
      <c r="E110" s="582">
        <v>0</v>
      </c>
      <c r="F110" s="597">
        <v>0</v>
      </c>
      <c r="G110" s="582">
        <v>397</v>
      </c>
      <c r="H110" s="73">
        <v>13.331094694425788</v>
      </c>
    </row>
    <row r="111" spans="1:8" ht="14.5" customHeight="1">
      <c r="A111" s="112" t="s">
        <v>132</v>
      </c>
      <c r="B111" s="586">
        <v>9093</v>
      </c>
      <c r="C111" s="581">
        <v>6907</v>
      </c>
      <c r="D111" s="596">
        <v>75.959529308259093</v>
      </c>
      <c r="E111" s="581">
        <v>2147</v>
      </c>
      <c r="F111" s="596">
        <v>23.611569339052018</v>
      </c>
      <c r="G111" s="581">
        <v>39</v>
      </c>
      <c r="H111" s="72">
        <v>0.42890135268888158</v>
      </c>
    </row>
    <row r="112" spans="1:8" ht="14.5" customHeight="1">
      <c r="A112" s="113" t="s">
        <v>37</v>
      </c>
      <c r="B112" s="587">
        <v>1972</v>
      </c>
      <c r="C112" s="582">
        <v>1207</v>
      </c>
      <c r="D112" s="597">
        <v>61.206896551724135</v>
      </c>
      <c r="E112" s="582">
        <v>0</v>
      </c>
      <c r="F112" s="597">
        <v>0</v>
      </c>
      <c r="G112" s="582">
        <v>765</v>
      </c>
      <c r="H112" s="73">
        <v>38.793103448275865</v>
      </c>
    </row>
    <row r="113" spans="1:8" ht="14.5" customHeight="1">
      <c r="A113" s="112" t="s">
        <v>140</v>
      </c>
      <c r="B113" s="586">
        <v>433</v>
      </c>
      <c r="C113" s="581">
        <v>433</v>
      </c>
      <c r="D113" s="596">
        <v>100</v>
      </c>
      <c r="E113" s="603" t="s">
        <v>106</v>
      </c>
      <c r="F113" s="604" t="s">
        <v>106</v>
      </c>
      <c r="G113" s="592" t="s">
        <v>106</v>
      </c>
      <c r="H113" s="75" t="s">
        <v>106</v>
      </c>
    </row>
    <row r="114" spans="1:8" ht="14.5" customHeight="1">
      <c r="A114" s="113" t="s">
        <v>39</v>
      </c>
      <c r="B114" s="587">
        <v>3473</v>
      </c>
      <c r="C114" s="582">
        <v>2193</v>
      </c>
      <c r="D114" s="597">
        <v>63.144255686726169</v>
      </c>
      <c r="E114" s="582">
        <v>0</v>
      </c>
      <c r="F114" s="597">
        <v>0</v>
      </c>
      <c r="G114" s="582">
        <v>1280</v>
      </c>
      <c r="H114" s="73">
        <v>36.855744313273824</v>
      </c>
    </row>
    <row r="115" spans="1:8" ht="14.5" customHeight="1">
      <c r="A115" s="112" t="s">
        <v>40</v>
      </c>
      <c r="B115" s="586">
        <v>1338</v>
      </c>
      <c r="C115" s="581">
        <v>1057</v>
      </c>
      <c r="D115" s="596">
        <v>78.99850523168908</v>
      </c>
      <c r="E115" s="581">
        <v>65</v>
      </c>
      <c r="F115" s="596">
        <v>4.8579970104633778</v>
      </c>
      <c r="G115" s="581">
        <v>216</v>
      </c>
      <c r="H115" s="72">
        <v>16.143497757847534</v>
      </c>
    </row>
    <row r="116" spans="1:8" ht="14.5" customHeight="1">
      <c r="A116" s="113" t="s">
        <v>141</v>
      </c>
      <c r="B116" s="587">
        <v>1570</v>
      </c>
      <c r="C116" s="582">
        <v>1387</v>
      </c>
      <c r="D116" s="597">
        <v>88.343949044585983</v>
      </c>
      <c r="E116" s="582">
        <v>24</v>
      </c>
      <c r="F116" s="597">
        <v>1.5286624203821657</v>
      </c>
      <c r="G116" s="582">
        <v>159</v>
      </c>
      <c r="H116" s="73">
        <v>10.127388535031848</v>
      </c>
    </row>
    <row r="117" spans="1:8" ht="14.5" customHeight="1" thickBot="1">
      <c r="A117" s="112" t="s">
        <v>42</v>
      </c>
      <c r="B117" s="588">
        <v>987</v>
      </c>
      <c r="C117" s="583">
        <v>871</v>
      </c>
      <c r="D117" s="596">
        <v>88.247213779128671</v>
      </c>
      <c r="E117" s="583">
        <v>60</v>
      </c>
      <c r="F117" s="596">
        <v>6.0790273556231007</v>
      </c>
      <c r="G117" s="583">
        <v>56</v>
      </c>
      <c r="H117" s="72">
        <v>5.6737588652482271</v>
      </c>
    </row>
    <row r="118" spans="1:8" ht="14.5" customHeight="1">
      <c r="A118" s="115" t="s">
        <v>43</v>
      </c>
      <c r="B118" s="589">
        <v>29289</v>
      </c>
      <c r="C118" s="77">
        <v>21744</v>
      </c>
      <c r="D118" s="598">
        <v>74.239475571033495</v>
      </c>
      <c r="E118" s="77">
        <v>5101</v>
      </c>
      <c r="F118" s="598">
        <v>17.416094779610091</v>
      </c>
      <c r="G118" s="77">
        <v>2444</v>
      </c>
      <c r="H118" s="78">
        <v>8.3444296493564138</v>
      </c>
    </row>
    <row r="119" spans="1:8" ht="14.5" customHeight="1">
      <c r="A119" s="116" t="s">
        <v>44</v>
      </c>
      <c r="B119" s="590">
        <v>12194</v>
      </c>
      <c r="C119" s="584">
        <v>7400</v>
      </c>
      <c r="D119" s="599">
        <v>60.685583073642782</v>
      </c>
      <c r="E119" s="584">
        <v>125</v>
      </c>
      <c r="F119" s="599">
        <v>1.0250943086763982</v>
      </c>
      <c r="G119" s="584">
        <v>4669</v>
      </c>
      <c r="H119" s="79">
        <v>38.289322617680824</v>
      </c>
    </row>
    <row r="120" spans="1:8" ht="14.5" customHeight="1">
      <c r="A120" s="117" t="s">
        <v>45</v>
      </c>
      <c r="B120" s="591">
        <v>41483</v>
      </c>
      <c r="C120" s="240">
        <v>29144</v>
      </c>
      <c r="D120" s="594">
        <v>70.255285297591783</v>
      </c>
      <c r="E120" s="240">
        <v>5226</v>
      </c>
      <c r="F120" s="594">
        <v>12.597931682858038</v>
      </c>
      <c r="G120" s="240">
        <v>7113</v>
      </c>
      <c r="H120" s="241">
        <v>17.146783019550178</v>
      </c>
    </row>
    <row r="121" spans="1:8" ht="14.5" customHeight="1">
      <c r="A121" s="908" t="s">
        <v>142</v>
      </c>
      <c r="B121" s="908"/>
      <c r="C121" s="908"/>
      <c r="D121" s="908"/>
      <c r="E121" s="908"/>
      <c r="F121" s="908"/>
      <c r="G121" s="908"/>
      <c r="H121" s="908"/>
    </row>
    <row r="122" spans="1:8" ht="14.5" customHeight="1">
      <c r="A122" s="908" t="s">
        <v>154</v>
      </c>
      <c r="B122" s="908"/>
      <c r="C122" s="908"/>
      <c r="D122" s="908"/>
      <c r="E122" s="908"/>
      <c r="F122" s="908"/>
      <c r="G122" s="908"/>
      <c r="H122" s="908"/>
    </row>
    <row r="123" spans="1:8" ht="14.5" customHeight="1">
      <c r="A123" s="908" t="s">
        <v>144</v>
      </c>
      <c r="B123" s="908"/>
      <c r="C123" s="908"/>
      <c r="D123" s="908"/>
      <c r="E123" s="908"/>
      <c r="F123" s="908"/>
      <c r="G123" s="908"/>
      <c r="H123" s="908"/>
    </row>
    <row r="124" spans="1:8" ht="14.5" customHeight="1">
      <c r="A124" s="908" t="s">
        <v>145</v>
      </c>
      <c r="B124" s="908"/>
      <c r="C124" s="908"/>
      <c r="D124" s="908"/>
      <c r="E124" s="908"/>
      <c r="F124" s="908"/>
      <c r="G124" s="908"/>
      <c r="H124" s="908"/>
    </row>
    <row r="125" spans="1:8" ht="14.5" customHeight="1">
      <c r="A125" s="908" t="s">
        <v>146</v>
      </c>
      <c r="B125" s="908"/>
      <c r="C125" s="908"/>
      <c r="D125" s="908"/>
      <c r="E125" s="908"/>
      <c r="F125" s="908"/>
      <c r="G125" s="908"/>
      <c r="H125" s="908"/>
    </row>
    <row r="126" spans="1:8" ht="14.5" customHeight="1">
      <c r="A126" s="908" t="s">
        <v>324</v>
      </c>
      <c r="B126" s="908"/>
      <c r="C126" s="908"/>
      <c r="D126" s="908"/>
      <c r="E126" s="908"/>
      <c r="F126" s="908"/>
      <c r="G126" s="908"/>
      <c r="H126" s="908"/>
    </row>
    <row r="127" spans="1:8" ht="26.5" customHeight="1">
      <c r="A127" s="908" t="s">
        <v>295</v>
      </c>
      <c r="B127" s="908"/>
      <c r="C127" s="908"/>
      <c r="D127" s="908"/>
      <c r="E127" s="908"/>
      <c r="F127" s="908"/>
      <c r="G127" s="908"/>
      <c r="H127" s="908"/>
    </row>
  </sheetData>
  <mergeCells count="54">
    <mergeCell ref="A127:H127"/>
    <mergeCell ref="A99:A101"/>
    <mergeCell ref="B99:B100"/>
    <mergeCell ref="C99:H99"/>
    <mergeCell ref="C100:D100"/>
    <mergeCell ref="E100:F100"/>
    <mergeCell ref="G100:H100"/>
    <mergeCell ref="A121:H121"/>
    <mergeCell ref="A122:H122"/>
    <mergeCell ref="A123:H123"/>
    <mergeCell ref="A124:H124"/>
    <mergeCell ref="A125:H125"/>
    <mergeCell ref="A126:H126"/>
    <mergeCell ref="A98:H98"/>
    <mergeCell ref="A68:A70"/>
    <mergeCell ref="B68:B69"/>
    <mergeCell ref="C68:H68"/>
    <mergeCell ref="C69:D69"/>
    <mergeCell ref="E69:F69"/>
    <mergeCell ref="G69:H69"/>
    <mergeCell ref="A90:H90"/>
    <mergeCell ref="A91:H91"/>
    <mergeCell ref="A92:H92"/>
    <mergeCell ref="A94:H94"/>
    <mergeCell ref="A96:H96"/>
    <mergeCell ref="A93:H93"/>
    <mergeCell ref="A67:H67"/>
    <mergeCell ref="A34:H34"/>
    <mergeCell ref="A36:H36"/>
    <mergeCell ref="A37:A39"/>
    <mergeCell ref="B37:B38"/>
    <mergeCell ref="C37:H37"/>
    <mergeCell ref="C38:D38"/>
    <mergeCell ref="E38:F38"/>
    <mergeCell ref="G38:H38"/>
    <mergeCell ref="A59:H59"/>
    <mergeCell ref="A60:H60"/>
    <mergeCell ref="A61:H61"/>
    <mergeCell ref="A63:H63"/>
    <mergeCell ref="A65:H65"/>
    <mergeCell ref="A62:H62"/>
    <mergeCell ref="A28:H28"/>
    <mergeCell ref="A29:H29"/>
    <mergeCell ref="A30:H30"/>
    <mergeCell ref="A32:H32"/>
    <mergeCell ref="A3:H3"/>
    <mergeCell ref="A5:H5"/>
    <mergeCell ref="A6:A8"/>
    <mergeCell ref="B6:B7"/>
    <mergeCell ref="C6:H6"/>
    <mergeCell ref="C7:D7"/>
    <mergeCell ref="E7:F7"/>
    <mergeCell ref="G7:H7"/>
    <mergeCell ref="A31:H31"/>
  </mergeCells>
  <hyperlinks>
    <hyperlink ref="A1" location="Inhalt!A9" display="Zurück zum Inhalt" xr:uid="{00000000-0004-0000-0A00-000000000000}"/>
  </hyperlinks>
  <pageMargins left="0.7" right="0.7" top="0.78740157499999996" bottom="0.78740157499999996" header="0.3" footer="0.3"/>
  <ignoredErrors>
    <ignoredError sqref="D26:D27 F26:F27"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8"/>
  <dimension ref="A1:C248"/>
  <sheetViews>
    <sheetView zoomScale="80" zoomScaleNormal="80" workbookViewId="0"/>
  </sheetViews>
  <sheetFormatPr baseColWidth="10" defaultColWidth="10.58203125" defaultRowHeight="14.5" customHeight="1"/>
  <cols>
    <col min="1" max="2" width="23.5" style="343" customWidth="1"/>
    <col min="3" max="16384" width="10.58203125" style="343"/>
  </cols>
  <sheetData>
    <row r="1" spans="1:2" ht="14.5" customHeight="1">
      <c r="A1" s="736" t="s">
        <v>163</v>
      </c>
    </row>
    <row r="2" spans="1:2" ht="14.5" customHeight="1">
      <c r="A2" s="311"/>
    </row>
    <row r="3" spans="1:2" s="399" customFormat="1" ht="23.5">
      <c r="A3" s="951">
        <v>2023</v>
      </c>
      <c r="B3" s="951"/>
    </row>
    <row r="4" spans="1:2" s="399" customFormat="1">
      <c r="A4" s="403"/>
    </row>
    <row r="5" spans="1:2" s="399" customFormat="1" ht="52.5" customHeight="1">
      <c r="A5" s="955" t="s">
        <v>215</v>
      </c>
      <c r="B5" s="955"/>
    </row>
    <row r="6" spans="1:2" s="399" customFormat="1" ht="49.5" customHeight="1" thickBot="1">
      <c r="A6" s="956" t="s">
        <v>47</v>
      </c>
      <c r="B6" s="433" t="s">
        <v>107</v>
      </c>
    </row>
    <row r="7" spans="1:2" s="399" customFormat="1" ht="15" thickBot="1">
      <c r="A7" s="957"/>
      <c r="B7" s="434" t="s">
        <v>49</v>
      </c>
    </row>
    <row r="8" spans="1:2" s="399" customFormat="1">
      <c r="A8" s="224" t="s">
        <v>108</v>
      </c>
      <c r="B8" s="243">
        <v>1109</v>
      </c>
    </row>
    <row r="9" spans="1:2" s="399" customFormat="1">
      <c r="A9" s="222" t="s">
        <v>29</v>
      </c>
      <c r="B9" s="244">
        <v>2276</v>
      </c>
    </row>
    <row r="10" spans="1:2" s="399" customFormat="1">
      <c r="A10" s="224" t="s">
        <v>30</v>
      </c>
      <c r="B10" s="243">
        <v>1134</v>
      </c>
    </row>
    <row r="11" spans="1:2" s="399" customFormat="1">
      <c r="A11" s="222" t="s">
        <v>31</v>
      </c>
      <c r="B11" s="244">
        <v>243</v>
      </c>
    </row>
    <row r="12" spans="1:2" s="399" customFormat="1">
      <c r="A12" s="224" t="s">
        <v>32</v>
      </c>
      <c r="B12" s="243">
        <v>998</v>
      </c>
    </row>
    <row r="13" spans="1:2" s="399" customFormat="1">
      <c r="A13" s="225" t="s">
        <v>33</v>
      </c>
      <c r="B13" s="244">
        <v>1718</v>
      </c>
    </row>
    <row r="14" spans="1:2" s="399" customFormat="1">
      <c r="A14" s="224" t="s">
        <v>34</v>
      </c>
      <c r="B14" s="243">
        <v>604</v>
      </c>
    </row>
    <row r="15" spans="1:2" s="399" customFormat="1">
      <c r="A15" s="225" t="s">
        <v>35</v>
      </c>
      <c r="B15" s="244">
        <v>3630</v>
      </c>
    </row>
    <row r="16" spans="1:2" s="399" customFormat="1">
      <c r="A16" s="224" t="s">
        <v>36</v>
      </c>
      <c r="B16" s="243">
        <v>2480</v>
      </c>
    </row>
    <row r="17" spans="1:2" s="399" customFormat="1">
      <c r="A17" s="222" t="s">
        <v>37</v>
      </c>
      <c r="B17" s="244">
        <v>1481</v>
      </c>
    </row>
    <row r="18" spans="1:2" s="399" customFormat="1">
      <c r="A18" s="245" t="s">
        <v>39</v>
      </c>
      <c r="B18" s="246">
        <v>1980</v>
      </c>
    </row>
    <row r="19" spans="1:2" s="399" customFormat="1">
      <c r="A19" s="222" t="s">
        <v>40</v>
      </c>
      <c r="B19" s="244">
        <v>789</v>
      </c>
    </row>
    <row r="20" spans="1:2" s="399" customFormat="1">
      <c r="A20" s="247" t="s">
        <v>41</v>
      </c>
      <c r="B20" s="246">
        <v>1566</v>
      </c>
    </row>
    <row r="21" spans="1:2" s="399" customFormat="1" ht="15" thickBot="1">
      <c r="A21" s="222" t="s">
        <v>42</v>
      </c>
      <c r="B21" s="244">
        <v>728</v>
      </c>
    </row>
    <row r="22" spans="1:2" s="399" customFormat="1">
      <c r="A22" s="226" t="s">
        <v>43</v>
      </c>
      <c r="B22" s="227">
        <v>13225</v>
      </c>
    </row>
    <row r="23" spans="1:2" s="399" customFormat="1">
      <c r="A23" s="228" t="s">
        <v>44</v>
      </c>
      <c r="B23" s="229">
        <v>7511</v>
      </c>
    </row>
    <row r="24" spans="1:2" s="399" customFormat="1">
      <c r="A24" s="230" t="s">
        <v>45</v>
      </c>
      <c r="B24" s="236">
        <v>20736</v>
      </c>
    </row>
    <row r="25" spans="1:2" s="399" customFormat="1" ht="52.5" customHeight="1">
      <c r="A25" s="947" t="s">
        <v>303</v>
      </c>
      <c r="B25" s="971"/>
    </row>
    <row r="26" spans="1:2" s="399" customFormat="1" ht="28.5" customHeight="1">
      <c r="A26" s="947" t="s">
        <v>213</v>
      </c>
      <c r="B26" s="947"/>
    </row>
    <row r="27" spans="1:2" s="399" customFormat="1" ht="33.75" customHeight="1">
      <c r="A27" s="908" t="s">
        <v>300</v>
      </c>
      <c r="B27" s="908"/>
    </row>
    <row r="28" spans="1:2" s="399" customFormat="1" ht="17.25" customHeight="1">
      <c r="A28" s="51"/>
      <c r="B28" s="51"/>
    </row>
    <row r="29" spans="1:2" s="399" customFormat="1" ht="52.5" customHeight="1">
      <c r="A29" s="955" t="s">
        <v>379</v>
      </c>
      <c r="B29" s="955"/>
    </row>
    <row r="30" spans="1:2" s="399" customFormat="1" ht="38.25" customHeight="1">
      <c r="A30" s="949" t="s">
        <v>47</v>
      </c>
      <c r="B30" s="433" t="s">
        <v>96</v>
      </c>
    </row>
    <row r="31" spans="1:2" s="399" customFormat="1" ht="14.5" customHeight="1" thickBot="1">
      <c r="A31" s="950"/>
      <c r="B31" s="434" t="s">
        <v>49</v>
      </c>
    </row>
    <row r="32" spans="1:2" s="399" customFormat="1" ht="15" customHeight="1">
      <c r="A32" s="224" t="s">
        <v>108</v>
      </c>
      <c r="B32" s="243">
        <v>0</v>
      </c>
    </row>
    <row r="33" spans="1:2" s="399" customFormat="1" ht="15" customHeight="1">
      <c r="A33" s="222" t="s">
        <v>29</v>
      </c>
      <c r="B33" s="244">
        <v>1506</v>
      </c>
    </row>
    <row r="34" spans="1:2" s="399" customFormat="1" ht="15" customHeight="1">
      <c r="A34" s="224" t="s">
        <v>30</v>
      </c>
      <c r="B34" s="243">
        <v>851</v>
      </c>
    </row>
    <row r="35" spans="1:2" s="399" customFormat="1" ht="15" customHeight="1">
      <c r="A35" s="222" t="s">
        <v>31</v>
      </c>
      <c r="B35" s="244">
        <v>266</v>
      </c>
    </row>
    <row r="36" spans="1:2" s="399" customFormat="1" ht="15" customHeight="1">
      <c r="A36" s="224" t="s">
        <v>32</v>
      </c>
      <c r="B36" s="243">
        <v>743</v>
      </c>
    </row>
    <row r="37" spans="1:2" s="399" customFormat="1" ht="15" customHeight="1">
      <c r="A37" s="225" t="s">
        <v>33</v>
      </c>
      <c r="B37" s="244">
        <v>1414</v>
      </c>
    </row>
    <row r="38" spans="1:2" s="399" customFormat="1" ht="15" customHeight="1">
      <c r="A38" s="224" t="s">
        <v>34</v>
      </c>
      <c r="B38" s="243">
        <v>784</v>
      </c>
    </row>
    <row r="39" spans="1:2" s="399" customFormat="1" ht="15" customHeight="1">
      <c r="A39" s="225" t="s">
        <v>35</v>
      </c>
      <c r="B39" s="244">
        <v>4704</v>
      </c>
    </row>
    <row r="40" spans="1:2" s="399" customFormat="1" ht="15" customHeight="1">
      <c r="A40" s="224" t="s">
        <v>36</v>
      </c>
      <c r="B40" s="243">
        <v>971</v>
      </c>
    </row>
    <row r="41" spans="1:2" s="399" customFormat="1" ht="15" customHeight="1">
      <c r="A41" s="222" t="s">
        <v>37</v>
      </c>
      <c r="B41" s="244">
        <v>1015</v>
      </c>
    </row>
    <row r="42" spans="1:2" s="399" customFormat="1" ht="15" customHeight="1">
      <c r="A42" s="245" t="s">
        <v>39</v>
      </c>
      <c r="B42" s="246">
        <v>2000</v>
      </c>
    </row>
    <row r="43" spans="1:2" s="399" customFormat="1" ht="15" customHeight="1">
      <c r="A43" s="222" t="s">
        <v>40</v>
      </c>
      <c r="B43" s="244">
        <v>666</v>
      </c>
    </row>
    <row r="44" spans="1:2" s="399" customFormat="1" ht="15" customHeight="1">
      <c r="A44" s="247" t="s">
        <v>41</v>
      </c>
      <c r="B44" s="246">
        <v>984</v>
      </c>
    </row>
    <row r="45" spans="1:2" s="399" customFormat="1" ht="15" customHeight="1" thickBot="1">
      <c r="A45" s="222" t="s">
        <v>42</v>
      </c>
      <c r="B45" s="244">
        <v>717</v>
      </c>
    </row>
    <row r="46" spans="1:2" s="399" customFormat="1" ht="15" customHeight="1">
      <c r="A46" s="226" t="s">
        <v>43</v>
      </c>
      <c r="B46" s="227">
        <v>10097</v>
      </c>
    </row>
    <row r="47" spans="1:2" s="399" customFormat="1" ht="15" customHeight="1">
      <c r="A47" s="228" t="s">
        <v>44</v>
      </c>
      <c r="B47" s="229">
        <v>6524</v>
      </c>
    </row>
    <row r="48" spans="1:2" s="399" customFormat="1" ht="15" customHeight="1">
      <c r="A48" s="230" t="s">
        <v>45</v>
      </c>
      <c r="B48" s="236">
        <v>16621</v>
      </c>
    </row>
    <row r="49" spans="1:2" s="399" customFormat="1" ht="48.65" customHeight="1">
      <c r="A49" s="947" t="s">
        <v>304</v>
      </c>
      <c r="B49" s="971"/>
    </row>
    <row r="50" spans="1:2" s="399" customFormat="1" ht="30" customHeight="1">
      <c r="A50" s="947" t="s">
        <v>213</v>
      </c>
      <c r="B50" s="947"/>
    </row>
    <row r="51" spans="1:2" s="399" customFormat="1" ht="34.5" customHeight="1">
      <c r="A51" s="908" t="s">
        <v>301</v>
      </c>
      <c r="B51" s="908"/>
    </row>
    <row r="52" spans="1:2" ht="14.5" customHeight="1">
      <c r="A52" s="311"/>
    </row>
    <row r="53" spans="1:2" ht="14.5" customHeight="1">
      <c r="A53" s="311"/>
    </row>
    <row r="54" spans="1:2" ht="24" customHeight="1">
      <c r="A54" s="952">
        <v>2022</v>
      </c>
      <c r="B54" s="952"/>
    </row>
    <row r="56" spans="1:2" ht="52.5" customHeight="1">
      <c r="A56" s="834" t="s">
        <v>302</v>
      </c>
      <c r="B56" s="834"/>
    </row>
    <row r="57" spans="1:2" ht="45.75" customHeight="1" thickBot="1">
      <c r="A57" s="972" t="s">
        <v>47</v>
      </c>
      <c r="B57" s="438" t="s">
        <v>107</v>
      </c>
    </row>
    <row r="58" spans="1:2" ht="14.5" customHeight="1" thickBot="1">
      <c r="A58" s="973"/>
      <c r="B58" s="437" t="s">
        <v>49</v>
      </c>
    </row>
    <row r="59" spans="1:2" ht="14.5" customHeight="1">
      <c r="A59" s="224" t="s">
        <v>108</v>
      </c>
      <c r="B59" s="243">
        <v>90</v>
      </c>
    </row>
    <row r="60" spans="1:2" ht="14.5" customHeight="1">
      <c r="A60" s="222" t="s">
        <v>29</v>
      </c>
      <c r="B60" s="244">
        <v>2322</v>
      </c>
    </row>
    <row r="61" spans="1:2" ht="14.5" customHeight="1">
      <c r="A61" s="224" t="s">
        <v>30</v>
      </c>
      <c r="B61" s="243">
        <v>1156</v>
      </c>
    </row>
    <row r="62" spans="1:2" ht="14.5" customHeight="1">
      <c r="A62" s="222" t="s">
        <v>31</v>
      </c>
      <c r="B62" s="244">
        <v>257</v>
      </c>
    </row>
    <row r="63" spans="1:2" ht="14.5" customHeight="1">
      <c r="A63" s="224" t="s">
        <v>32</v>
      </c>
      <c r="B63" s="243">
        <v>1086</v>
      </c>
    </row>
    <row r="64" spans="1:2" ht="14.5" customHeight="1">
      <c r="A64" s="225" t="s">
        <v>33</v>
      </c>
      <c r="B64" s="244">
        <v>1816</v>
      </c>
    </row>
    <row r="65" spans="1:2" ht="14.5" customHeight="1">
      <c r="A65" s="224" t="s">
        <v>34</v>
      </c>
      <c r="B65" s="243">
        <v>582</v>
      </c>
    </row>
    <row r="66" spans="1:2" ht="14.5" customHeight="1">
      <c r="A66" s="225" t="s">
        <v>35</v>
      </c>
      <c r="B66" s="244">
        <v>3761</v>
      </c>
    </row>
    <row r="67" spans="1:2" ht="14.5" customHeight="1">
      <c r="A67" s="224" t="s">
        <v>36</v>
      </c>
      <c r="B67" s="243">
        <v>2794</v>
      </c>
    </row>
    <row r="68" spans="1:2" ht="14.5" customHeight="1">
      <c r="A68" s="222" t="s">
        <v>37</v>
      </c>
      <c r="B68" s="244">
        <v>1480</v>
      </c>
    </row>
    <row r="69" spans="1:2" ht="14.5" customHeight="1">
      <c r="A69" s="245" t="s">
        <v>39</v>
      </c>
      <c r="B69" s="246">
        <v>2059</v>
      </c>
    </row>
    <row r="70" spans="1:2" ht="14.5" customHeight="1">
      <c r="A70" s="222" t="s">
        <v>40</v>
      </c>
      <c r="B70" s="244">
        <v>828</v>
      </c>
    </row>
    <row r="71" spans="1:2" ht="14.5" customHeight="1">
      <c r="A71" s="247" t="s">
        <v>41</v>
      </c>
      <c r="B71" s="246">
        <v>1392</v>
      </c>
    </row>
    <row r="72" spans="1:2" ht="14.5" customHeight="1" thickBot="1">
      <c r="A72" s="222" t="s">
        <v>42</v>
      </c>
      <c r="B72" s="244">
        <v>782</v>
      </c>
    </row>
    <row r="73" spans="1:2" ht="14.5" customHeight="1">
      <c r="A73" s="226" t="s">
        <v>43</v>
      </c>
      <c r="B73" s="227">
        <f>B59+B62+B63+B64+B66+B67+B68+B71</f>
        <v>12676</v>
      </c>
    </row>
    <row r="74" spans="1:2" ht="14.5" customHeight="1">
      <c r="A74" s="228" t="s">
        <v>44</v>
      </c>
      <c r="B74" s="229">
        <f>B60+B61+B65+B69+B70+B72</f>
        <v>7729</v>
      </c>
    </row>
    <row r="75" spans="1:2" ht="14.5" customHeight="1">
      <c r="A75" s="230" t="s">
        <v>45</v>
      </c>
      <c r="B75" s="236">
        <v>20405</v>
      </c>
    </row>
    <row r="76" spans="1:2" ht="45" customHeight="1">
      <c r="A76" s="947" t="s">
        <v>303</v>
      </c>
      <c r="B76" s="974"/>
    </row>
    <row r="77" spans="1:2" ht="33" customHeight="1">
      <c r="A77" s="845" t="s">
        <v>213</v>
      </c>
      <c r="B77" s="845"/>
    </row>
    <row r="78" spans="1:2" ht="34.75" customHeight="1">
      <c r="A78" s="908" t="s">
        <v>290</v>
      </c>
      <c r="B78" s="908"/>
    </row>
    <row r="79" spans="1:2" ht="14.5" customHeight="1">
      <c r="A79" s="51"/>
      <c r="B79" s="51"/>
    </row>
    <row r="80" spans="1:2" ht="52.5" customHeight="1">
      <c r="A80" s="834" t="s">
        <v>380</v>
      </c>
      <c r="B80" s="834"/>
    </row>
    <row r="81" spans="1:2" ht="30" customHeight="1">
      <c r="A81" s="953" t="s">
        <v>47</v>
      </c>
      <c r="B81" s="438" t="s">
        <v>96</v>
      </c>
    </row>
    <row r="82" spans="1:2" ht="14.5" customHeight="1" thickBot="1">
      <c r="A82" s="954"/>
      <c r="B82" s="437" t="s">
        <v>49</v>
      </c>
    </row>
    <row r="83" spans="1:2" ht="14.5" customHeight="1">
      <c r="A83" s="224" t="s">
        <v>108</v>
      </c>
      <c r="B83" s="243">
        <v>0</v>
      </c>
    </row>
    <row r="84" spans="1:2" ht="14.5" customHeight="1">
      <c r="A84" s="222" t="s">
        <v>29</v>
      </c>
      <c r="B84" s="244">
        <v>1670</v>
      </c>
    </row>
    <row r="85" spans="1:2" ht="14.5" customHeight="1">
      <c r="A85" s="224" t="s">
        <v>30</v>
      </c>
      <c r="B85" s="243">
        <v>825</v>
      </c>
    </row>
    <row r="86" spans="1:2" ht="14.5" customHeight="1">
      <c r="A86" s="222" t="s">
        <v>31</v>
      </c>
      <c r="B86" s="244">
        <v>212</v>
      </c>
    </row>
    <row r="87" spans="1:2" ht="14.5" customHeight="1">
      <c r="A87" s="224" t="s">
        <v>32</v>
      </c>
      <c r="B87" s="243">
        <v>680</v>
      </c>
    </row>
    <row r="88" spans="1:2" ht="14.5" customHeight="1">
      <c r="A88" s="225" t="s">
        <v>33</v>
      </c>
      <c r="B88" s="244">
        <v>1514</v>
      </c>
    </row>
    <row r="89" spans="1:2" ht="14.5" customHeight="1">
      <c r="A89" s="224" t="s">
        <v>34</v>
      </c>
      <c r="B89" s="243">
        <v>843</v>
      </c>
    </row>
    <row r="90" spans="1:2" ht="14.5" customHeight="1">
      <c r="A90" s="225" t="s">
        <v>35</v>
      </c>
      <c r="B90" s="244">
        <v>4464</v>
      </c>
    </row>
    <row r="91" spans="1:2" ht="14.5" customHeight="1">
      <c r="A91" s="224" t="s">
        <v>36</v>
      </c>
      <c r="B91" s="243">
        <v>1161</v>
      </c>
    </row>
    <row r="92" spans="1:2" ht="14.5" customHeight="1">
      <c r="A92" s="222" t="s">
        <v>37</v>
      </c>
      <c r="B92" s="244">
        <v>921</v>
      </c>
    </row>
    <row r="93" spans="1:2" ht="14.5" customHeight="1">
      <c r="A93" s="245" t="s">
        <v>39</v>
      </c>
      <c r="B93" s="246">
        <v>2122</v>
      </c>
    </row>
    <row r="94" spans="1:2" ht="14.5" customHeight="1">
      <c r="A94" s="222" t="s">
        <v>40</v>
      </c>
      <c r="B94" s="244">
        <v>621</v>
      </c>
    </row>
    <row r="95" spans="1:2" ht="14.5" customHeight="1">
      <c r="A95" s="247" t="s">
        <v>41</v>
      </c>
      <c r="B95" s="246">
        <v>1008</v>
      </c>
    </row>
    <row r="96" spans="1:2" ht="14.5" customHeight="1" thickBot="1">
      <c r="A96" s="222" t="s">
        <v>42</v>
      </c>
      <c r="B96" s="244">
        <v>778</v>
      </c>
    </row>
    <row r="97" spans="1:2" ht="14.5" customHeight="1">
      <c r="A97" s="226" t="s">
        <v>43</v>
      </c>
      <c r="B97" s="227">
        <f>B83+B86+B87+B88+B90+B91+B92+B95</f>
        <v>9960</v>
      </c>
    </row>
    <row r="98" spans="1:2" ht="14.5" customHeight="1">
      <c r="A98" s="228" t="s">
        <v>44</v>
      </c>
      <c r="B98" s="229">
        <f>B84+B85+B89+B93+B94+B96</f>
        <v>6859</v>
      </c>
    </row>
    <row r="99" spans="1:2" ht="14.5" customHeight="1">
      <c r="A99" s="230" t="s">
        <v>45</v>
      </c>
      <c r="B99" s="231">
        <v>16819</v>
      </c>
    </row>
    <row r="100" spans="1:2" ht="45" customHeight="1">
      <c r="A100" s="947" t="s">
        <v>303</v>
      </c>
      <c r="B100" s="974"/>
    </row>
    <row r="101" spans="1:2" ht="30" customHeight="1">
      <c r="A101" s="845" t="s">
        <v>213</v>
      </c>
      <c r="B101" s="845"/>
    </row>
    <row r="102" spans="1:2" ht="39.75" customHeight="1">
      <c r="A102" s="908" t="s">
        <v>308</v>
      </c>
      <c r="B102" s="908"/>
    </row>
    <row r="103" spans="1:2" ht="14.5" customHeight="1">
      <c r="A103" s="51"/>
      <c r="B103" s="51"/>
    </row>
    <row r="104" spans="1:2" ht="23.25" customHeight="1">
      <c r="A104" s="952">
        <v>2021</v>
      </c>
      <c r="B104" s="952"/>
    </row>
    <row r="105" spans="1:2" ht="14.5" customHeight="1">
      <c r="A105" s="105"/>
    </row>
    <row r="106" spans="1:2" ht="45" customHeight="1">
      <c r="A106" s="834" t="s">
        <v>305</v>
      </c>
      <c r="B106" s="834"/>
    </row>
    <row r="107" spans="1:2" ht="37.5" customHeight="1" thickBot="1">
      <c r="A107" s="972" t="s">
        <v>47</v>
      </c>
      <c r="B107" s="438" t="s">
        <v>107</v>
      </c>
    </row>
    <row r="108" spans="1:2" ht="14.5" customHeight="1" thickBot="1">
      <c r="A108" s="973"/>
      <c r="B108" s="437" t="s">
        <v>49</v>
      </c>
    </row>
    <row r="109" spans="1:2" ht="14.5" customHeight="1">
      <c r="A109" s="224" t="s">
        <v>108</v>
      </c>
      <c r="B109" s="243">
        <v>36</v>
      </c>
    </row>
    <row r="110" spans="1:2" ht="14.5" customHeight="1">
      <c r="A110" s="222" t="s">
        <v>29</v>
      </c>
      <c r="B110" s="244">
        <v>2301</v>
      </c>
    </row>
    <row r="111" spans="1:2" ht="14.5" customHeight="1">
      <c r="A111" s="224" t="s">
        <v>30</v>
      </c>
      <c r="B111" s="243">
        <v>1227</v>
      </c>
    </row>
    <row r="112" spans="1:2" ht="14.5" customHeight="1">
      <c r="A112" s="222" t="s">
        <v>31</v>
      </c>
      <c r="B112" s="244">
        <v>250</v>
      </c>
    </row>
    <row r="113" spans="1:2" ht="14.5" customHeight="1">
      <c r="A113" s="224" t="s">
        <v>32</v>
      </c>
      <c r="B113" s="243">
        <v>1191</v>
      </c>
    </row>
    <row r="114" spans="1:2" ht="14.5" customHeight="1">
      <c r="A114" s="225" t="s">
        <v>33</v>
      </c>
      <c r="B114" s="244">
        <v>1866</v>
      </c>
    </row>
    <row r="115" spans="1:2" ht="14.5" customHeight="1">
      <c r="A115" s="224" t="s">
        <v>34</v>
      </c>
      <c r="B115" s="243">
        <v>655</v>
      </c>
    </row>
    <row r="116" spans="1:2" ht="14.5" customHeight="1">
      <c r="A116" s="225" t="s">
        <v>35</v>
      </c>
      <c r="B116" s="244">
        <v>3906</v>
      </c>
    </row>
    <row r="117" spans="1:2" ht="14.5" customHeight="1">
      <c r="A117" s="224" t="s">
        <v>36</v>
      </c>
      <c r="B117" s="243">
        <v>2641</v>
      </c>
    </row>
    <row r="118" spans="1:2" ht="14.5" customHeight="1">
      <c r="A118" s="222" t="s">
        <v>37</v>
      </c>
      <c r="B118" s="244">
        <v>1512</v>
      </c>
    </row>
    <row r="119" spans="1:2" ht="14.5" customHeight="1">
      <c r="A119" s="245" t="s">
        <v>39</v>
      </c>
      <c r="B119" s="246">
        <v>2124</v>
      </c>
    </row>
    <row r="120" spans="1:2" ht="14.5" customHeight="1">
      <c r="A120" s="222" t="s">
        <v>40</v>
      </c>
      <c r="B120" s="244">
        <v>819</v>
      </c>
    </row>
    <row r="121" spans="1:2" ht="14.5" customHeight="1">
      <c r="A121" s="247" t="s">
        <v>41</v>
      </c>
      <c r="B121" s="246">
        <v>1257</v>
      </c>
    </row>
    <row r="122" spans="1:2" ht="14.5" customHeight="1" thickBot="1">
      <c r="A122" s="222" t="s">
        <v>42</v>
      </c>
      <c r="B122" s="244">
        <v>840</v>
      </c>
    </row>
    <row r="123" spans="1:2" ht="14.5" customHeight="1">
      <c r="A123" s="226" t="s">
        <v>43</v>
      </c>
      <c r="B123" s="227">
        <f>SUM(B112:B113,B114,B116,B117,B118,B121)</f>
        <v>12623</v>
      </c>
    </row>
    <row r="124" spans="1:2" ht="14.5" customHeight="1">
      <c r="A124" s="228" t="s">
        <v>44</v>
      </c>
      <c r="B124" s="229">
        <f>SUM(B110:B111,B115,B119:B120,B122)</f>
        <v>7966</v>
      </c>
    </row>
    <row r="125" spans="1:2" ht="14.5" customHeight="1">
      <c r="A125" s="230" t="s">
        <v>45</v>
      </c>
      <c r="B125" s="236">
        <f>SUM(B109:B122)</f>
        <v>20625</v>
      </c>
    </row>
    <row r="126" spans="1:2" ht="45" customHeight="1">
      <c r="A126" s="908" t="s">
        <v>306</v>
      </c>
      <c r="B126" s="975"/>
    </row>
    <row r="127" spans="1:2" ht="28.5" customHeight="1">
      <c r="A127" s="845" t="s">
        <v>307</v>
      </c>
      <c r="B127" s="845"/>
    </row>
    <row r="128" spans="1:2" ht="36.75" customHeight="1">
      <c r="A128" s="908" t="s">
        <v>291</v>
      </c>
      <c r="B128" s="908"/>
    </row>
    <row r="129" spans="1:2" ht="14.5" customHeight="1">
      <c r="A129" s="51"/>
      <c r="B129" s="51"/>
    </row>
    <row r="130" spans="1:2" ht="45" customHeight="1">
      <c r="A130" s="834" t="s">
        <v>381</v>
      </c>
      <c r="B130" s="834"/>
    </row>
    <row r="131" spans="1:2" ht="30" customHeight="1">
      <c r="A131" s="953" t="s">
        <v>47</v>
      </c>
      <c r="B131" s="438" t="s">
        <v>96</v>
      </c>
    </row>
    <row r="132" spans="1:2" ht="14.5" customHeight="1" thickBot="1">
      <c r="A132" s="954"/>
      <c r="B132" s="437" t="s">
        <v>49</v>
      </c>
    </row>
    <row r="133" spans="1:2" ht="14.5" customHeight="1">
      <c r="A133" s="224" t="s">
        <v>108</v>
      </c>
      <c r="B133" s="243">
        <v>0</v>
      </c>
    </row>
    <row r="134" spans="1:2" ht="14.5" customHeight="1">
      <c r="A134" s="222" t="s">
        <v>29</v>
      </c>
      <c r="B134" s="244">
        <v>1465</v>
      </c>
    </row>
    <row r="135" spans="1:2" ht="14.5" customHeight="1">
      <c r="A135" s="224" t="s">
        <v>30</v>
      </c>
      <c r="B135" s="243">
        <v>874</v>
      </c>
    </row>
    <row r="136" spans="1:2" ht="14.5" customHeight="1">
      <c r="A136" s="222" t="s">
        <v>31</v>
      </c>
      <c r="B136" s="244">
        <v>247</v>
      </c>
    </row>
    <row r="137" spans="1:2" ht="14.5" customHeight="1">
      <c r="A137" s="224" t="s">
        <v>32</v>
      </c>
      <c r="B137" s="243">
        <v>580</v>
      </c>
    </row>
    <row r="138" spans="1:2" ht="14.5" customHeight="1">
      <c r="A138" s="225" t="s">
        <v>33</v>
      </c>
      <c r="B138" s="244">
        <v>1518</v>
      </c>
    </row>
    <row r="139" spans="1:2" ht="14.5" customHeight="1">
      <c r="A139" s="224" t="s">
        <v>34</v>
      </c>
      <c r="B139" s="243">
        <v>917</v>
      </c>
    </row>
    <row r="140" spans="1:2" ht="14.5" customHeight="1">
      <c r="A140" s="225" t="s">
        <v>35</v>
      </c>
      <c r="B140" s="244">
        <v>4509</v>
      </c>
    </row>
    <row r="141" spans="1:2" ht="14.5" customHeight="1">
      <c r="A141" s="224" t="s">
        <v>36</v>
      </c>
      <c r="B141" s="243">
        <v>1181</v>
      </c>
    </row>
    <row r="142" spans="1:2" ht="14.5" customHeight="1">
      <c r="A142" s="222" t="s">
        <v>37</v>
      </c>
      <c r="B142" s="244">
        <v>1123</v>
      </c>
    </row>
    <row r="143" spans="1:2" ht="14.5" customHeight="1">
      <c r="A143" s="245" t="s">
        <v>39</v>
      </c>
      <c r="B143" s="246">
        <v>1977</v>
      </c>
    </row>
    <row r="144" spans="1:2" ht="14.5" customHeight="1">
      <c r="A144" s="222" t="s">
        <v>40</v>
      </c>
      <c r="B144" s="244">
        <v>597</v>
      </c>
    </row>
    <row r="145" spans="1:2" ht="14.5" customHeight="1">
      <c r="A145" s="247" t="s">
        <v>41</v>
      </c>
      <c r="B145" s="246">
        <v>981</v>
      </c>
    </row>
    <row r="146" spans="1:2" ht="14.5" customHeight="1" thickBot="1">
      <c r="A146" s="222" t="s">
        <v>42</v>
      </c>
      <c r="B146" s="244">
        <v>773</v>
      </c>
    </row>
    <row r="147" spans="1:2" ht="14.5" customHeight="1">
      <c r="A147" s="226" t="s">
        <v>43</v>
      </c>
      <c r="B147" s="227">
        <f>SUM(B136:B137,B138,B140,B141,B142,B145)</f>
        <v>10139</v>
      </c>
    </row>
    <row r="148" spans="1:2" ht="14.5" customHeight="1">
      <c r="A148" s="228" t="s">
        <v>44</v>
      </c>
      <c r="B148" s="229">
        <f>SUM(B134:B135,B139,B143:B144,B146)</f>
        <v>6603</v>
      </c>
    </row>
    <row r="149" spans="1:2" ht="14.5" customHeight="1">
      <c r="A149" s="230" t="s">
        <v>45</v>
      </c>
      <c r="B149" s="231">
        <f>SUM(B147:B148)</f>
        <v>16742</v>
      </c>
    </row>
    <row r="150" spans="1:2" ht="45" customHeight="1">
      <c r="A150" s="908" t="s">
        <v>306</v>
      </c>
      <c r="B150" s="975"/>
    </row>
    <row r="151" spans="1:2" ht="28.5" customHeight="1">
      <c r="A151" s="845" t="s">
        <v>307</v>
      </c>
      <c r="B151" s="845"/>
    </row>
    <row r="152" spans="1:2" ht="36" customHeight="1">
      <c r="A152" s="908" t="s">
        <v>309</v>
      </c>
      <c r="B152" s="908"/>
    </row>
    <row r="154" spans="1:2" ht="23.25" customHeight="1">
      <c r="A154" s="952">
        <v>2020</v>
      </c>
      <c r="B154" s="952"/>
    </row>
    <row r="155" spans="1:2" ht="14.5" customHeight="1">
      <c r="A155" s="105"/>
    </row>
    <row r="156" spans="1:2" ht="45" customHeight="1">
      <c r="A156" s="834" t="s">
        <v>310</v>
      </c>
      <c r="B156" s="834"/>
    </row>
    <row r="157" spans="1:2" ht="30" customHeight="1" thickBot="1">
      <c r="A157" s="972" t="s">
        <v>47</v>
      </c>
      <c r="B157" s="438" t="s">
        <v>107</v>
      </c>
    </row>
    <row r="158" spans="1:2" ht="14.5" customHeight="1" thickBot="1">
      <c r="A158" s="973"/>
      <c r="B158" s="437" t="s">
        <v>49</v>
      </c>
    </row>
    <row r="159" spans="1:2" ht="14.5" customHeight="1">
      <c r="A159" s="224" t="s">
        <v>29</v>
      </c>
      <c r="B159" s="232">
        <v>2502</v>
      </c>
    </row>
    <row r="160" spans="1:2" ht="14.5" customHeight="1">
      <c r="A160" s="222" t="s">
        <v>30</v>
      </c>
      <c r="B160" s="233">
        <v>1196</v>
      </c>
    </row>
    <row r="161" spans="1:3" ht="14.5" customHeight="1">
      <c r="A161" s="224" t="s">
        <v>31</v>
      </c>
      <c r="B161" s="232">
        <v>227</v>
      </c>
    </row>
    <row r="162" spans="1:3" ht="14.5" customHeight="1">
      <c r="A162" s="222" t="s">
        <v>32</v>
      </c>
      <c r="B162" s="233">
        <v>1194</v>
      </c>
    </row>
    <row r="163" spans="1:3" ht="14.5" customHeight="1">
      <c r="A163" s="224" t="s">
        <v>33</v>
      </c>
      <c r="B163" s="232">
        <v>1947</v>
      </c>
    </row>
    <row r="164" spans="1:3" ht="14.5" customHeight="1">
      <c r="A164" s="225" t="s">
        <v>34</v>
      </c>
      <c r="B164" s="233">
        <v>694</v>
      </c>
    </row>
    <row r="165" spans="1:3" ht="14.5" customHeight="1">
      <c r="A165" s="224" t="s">
        <v>35</v>
      </c>
      <c r="B165" s="232">
        <v>3966</v>
      </c>
    </row>
    <row r="166" spans="1:3" ht="14.5" customHeight="1">
      <c r="A166" s="225" t="s">
        <v>36</v>
      </c>
      <c r="B166" s="233">
        <v>2874</v>
      </c>
    </row>
    <row r="167" spans="1:3" ht="14.5" customHeight="1">
      <c r="A167" s="224" t="s">
        <v>37</v>
      </c>
      <c r="B167" s="232">
        <v>1637</v>
      </c>
    </row>
    <row r="168" spans="1:3" ht="14.5" customHeight="1">
      <c r="A168" s="222" t="s">
        <v>39</v>
      </c>
      <c r="B168" s="233">
        <v>2103</v>
      </c>
    </row>
    <row r="169" spans="1:3" ht="14.5" customHeight="1">
      <c r="A169" s="245" t="s">
        <v>40</v>
      </c>
      <c r="B169" s="248">
        <v>783</v>
      </c>
    </row>
    <row r="170" spans="1:3" ht="14.5" customHeight="1">
      <c r="A170" s="222" t="s">
        <v>41</v>
      </c>
      <c r="B170" s="233">
        <v>1325</v>
      </c>
    </row>
    <row r="171" spans="1:3" ht="14.5" customHeight="1" thickBot="1">
      <c r="A171" s="249" t="s">
        <v>42</v>
      </c>
      <c r="B171" s="250">
        <v>930</v>
      </c>
    </row>
    <row r="172" spans="1:3" ht="14.5" customHeight="1">
      <c r="A172" s="226" t="s">
        <v>43</v>
      </c>
      <c r="B172" s="227">
        <f>SUM(B161:B162,B163,B165,B166,B167,B170)</f>
        <v>13170</v>
      </c>
    </row>
    <row r="173" spans="1:3" ht="14.5" customHeight="1">
      <c r="A173" s="228" t="s">
        <v>44</v>
      </c>
      <c r="B173" s="229">
        <f>SUM(B159:B160,B164,B168:B169,B171)</f>
        <v>8208</v>
      </c>
    </row>
    <row r="174" spans="1:3" ht="14.5" customHeight="1">
      <c r="A174" s="230" t="s">
        <v>45</v>
      </c>
      <c r="B174" s="231">
        <f>SUM(B172:B173)</f>
        <v>21378</v>
      </c>
    </row>
    <row r="175" spans="1:3" ht="49.5" customHeight="1">
      <c r="A175" s="908" t="s">
        <v>306</v>
      </c>
      <c r="B175" s="975"/>
      <c r="C175" s="242"/>
    </row>
    <row r="176" spans="1:3" ht="26.25" customHeight="1">
      <c r="A176" s="845" t="s">
        <v>311</v>
      </c>
      <c r="B176" s="845"/>
    </row>
    <row r="177" spans="1:2" ht="35.25" customHeight="1">
      <c r="A177" s="908" t="s">
        <v>295</v>
      </c>
      <c r="B177" s="908"/>
    </row>
    <row r="178" spans="1:2" ht="14.5" customHeight="1">
      <c r="A178" s="51"/>
      <c r="B178" s="51"/>
    </row>
    <row r="179" spans="1:2" ht="45" customHeight="1">
      <c r="A179" s="834" t="s">
        <v>382</v>
      </c>
      <c r="B179" s="834"/>
    </row>
    <row r="180" spans="1:2" ht="30" customHeight="1">
      <c r="A180" s="953" t="s">
        <v>47</v>
      </c>
      <c r="B180" s="438" t="s">
        <v>96</v>
      </c>
    </row>
    <row r="181" spans="1:2" ht="14.5" customHeight="1" thickBot="1">
      <c r="A181" s="954"/>
      <c r="B181" s="437" t="s">
        <v>49</v>
      </c>
    </row>
    <row r="182" spans="1:2" ht="14.5" customHeight="1">
      <c r="A182" s="224" t="s">
        <v>29</v>
      </c>
      <c r="B182" s="243">
        <v>1381</v>
      </c>
    </row>
    <row r="183" spans="1:2" ht="14.5" customHeight="1">
      <c r="A183" s="222" t="s">
        <v>30</v>
      </c>
      <c r="B183" s="244">
        <v>860</v>
      </c>
    </row>
    <row r="184" spans="1:2" ht="14.5" customHeight="1">
      <c r="A184" s="224" t="s">
        <v>31</v>
      </c>
      <c r="B184" s="243">
        <v>160</v>
      </c>
    </row>
    <row r="185" spans="1:2" ht="14.5" customHeight="1">
      <c r="A185" s="222" t="s">
        <v>32</v>
      </c>
      <c r="B185" s="244">
        <v>416</v>
      </c>
    </row>
    <row r="186" spans="1:2" ht="14.5" customHeight="1">
      <c r="A186" s="224" t="s">
        <v>33</v>
      </c>
      <c r="B186" s="243">
        <v>1484</v>
      </c>
    </row>
    <row r="187" spans="1:2" ht="14.5" customHeight="1">
      <c r="A187" s="225" t="s">
        <v>34</v>
      </c>
      <c r="B187" s="244">
        <v>808</v>
      </c>
    </row>
    <row r="188" spans="1:2" ht="14.5" customHeight="1">
      <c r="A188" s="224" t="s">
        <v>35</v>
      </c>
      <c r="B188" s="243">
        <v>3936</v>
      </c>
    </row>
    <row r="189" spans="1:2" ht="14.5" customHeight="1">
      <c r="A189" s="225" t="s">
        <v>36</v>
      </c>
      <c r="B189" s="244">
        <v>1157</v>
      </c>
    </row>
    <row r="190" spans="1:2" ht="14.5" customHeight="1">
      <c r="A190" s="224" t="s">
        <v>37</v>
      </c>
      <c r="B190" s="243">
        <v>1144</v>
      </c>
    </row>
    <row r="191" spans="1:2" ht="14.5" customHeight="1">
      <c r="A191" s="222" t="s">
        <v>39</v>
      </c>
      <c r="B191" s="244">
        <v>1981</v>
      </c>
    </row>
    <row r="192" spans="1:2" ht="14.5" customHeight="1">
      <c r="A192" s="245" t="s">
        <v>40</v>
      </c>
      <c r="B192" s="246">
        <v>567</v>
      </c>
    </row>
    <row r="193" spans="1:3" ht="14.5" customHeight="1">
      <c r="A193" s="222" t="s">
        <v>41</v>
      </c>
      <c r="B193" s="244">
        <v>1001</v>
      </c>
    </row>
    <row r="194" spans="1:3" ht="14.5" customHeight="1" thickBot="1">
      <c r="A194" s="247" t="s">
        <v>42</v>
      </c>
      <c r="B194" s="246">
        <v>775</v>
      </c>
    </row>
    <row r="195" spans="1:3" ht="14.5" customHeight="1">
      <c r="A195" s="226" t="s">
        <v>43</v>
      </c>
      <c r="B195" s="227">
        <f>SUM(B184:B185,B186,B188,B189,B190,B193)</f>
        <v>9298</v>
      </c>
    </row>
    <row r="196" spans="1:3" ht="14.5" customHeight="1">
      <c r="A196" s="228" t="s">
        <v>44</v>
      </c>
      <c r="B196" s="229">
        <f>SUM(B182:B183,B187,B191:B192,B194)</f>
        <v>6372</v>
      </c>
    </row>
    <row r="197" spans="1:3" ht="14.5" customHeight="1">
      <c r="A197" s="230" t="s">
        <v>45</v>
      </c>
      <c r="B197" s="231">
        <f>SUM(B195:B196)</f>
        <v>15670</v>
      </c>
      <c r="C197" s="345"/>
    </row>
    <row r="198" spans="1:3" ht="45" customHeight="1">
      <c r="A198" s="908" t="s">
        <v>306</v>
      </c>
      <c r="B198" s="975"/>
    </row>
    <row r="199" spans="1:3" ht="25.5" customHeight="1">
      <c r="A199" s="845" t="s">
        <v>307</v>
      </c>
      <c r="B199" s="845"/>
    </row>
    <row r="200" spans="1:3" ht="33" customHeight="1">
      <c r="A200" s="908" t="s">
        <v>312</v>
      </c>
      <c r="B200" s="908"/>
    </row>
    <row r="201" spans="1:3" ht="14.5" customHeight="1">
      <c r="A201" s="51"/>
      <c r="B201" s="51"/>
    </row>
    <row r="202" spans="1:3" ht="24" customHeight="1">
      <c r="A202" s="952">
        <v>2019</v>
      </c>
      <c r="B202" s="952"/>
    </row>
    <row r="204" spans="1:3" ht="45" customHeight="1">
      <c r="A204" s="834" t="s">
        <v>313</v>
      </c>
      <c r="B204" s="834"/>
    </row>
    <row r="205" spans="1:3" ht="29.25" customHeight="1" thickBot="1">
      <c r="A205" s="972" t="s">
        <v>47</v>
      </c>
      <c r="B205" s="438" t="s">
        <v>107</v>
      </c>
    </row>
    <row r="206" spans="1:3" ht="14.5" customHeight="1" thickBot="1">
      <c r="A206" s="973"/>
      <c r="B206" s="437" t="s">
        <v>49</v>
      </c>
    </row>
    <row r="207" spans="1:3" ht="14.5" customHeight="1">
      <c r="A207" s="224" t="s">
        <v>29</v>
      </c>
      <c r="B207" s="232">
        <v>2194</v>
      </c>
    </row>
    <row r="208" spans="1:3" ht="14.5" customHeight="1">
      <c r="A208" s="222" t="s">
        <v>30</v>
      </c>
      <c r="B208" s="233">
        <v>1238</v>
      </c>
    </row>
    <row r="209" spans="1:2" ht="14.5" customHeight="1">
      <c r="A209" s="224" t="s">
        <v>31</v>
      </c>
      <c r="B209" s="232">
        <v>191</v>
      </c>
    </row>
    <row r="210" spans="1:2" ht="14.5" customHeight="1">
      <c r="A210" s="222" t="s">
        <v>32</v>
      </c>
      <c r="B210" s="233">
        <v>1196</v>
      </c>
    </row>
    <row r="211" spans="1:2" ht="14.5" customHeight="1">
      <c r="A211" s="224" t="s">
        <v>33</v>
      </c>
      <c r="B211" s="232">
        <v>1930</v>
      </c>
    </row>
    <row r="212" spans="1:2" ht="14.5" customHeight="1">
      <c r="A212" s="225" t="s">
        <v>34</v>
      </c>
      <c r="B212" s="233">
        <v>745</v>
      </c>
    </row>
    <row r="213" spans="1:2" ht="14.5" customHeight="1">
      <c r="A213" s="224" t="s">
        <v>35</v>
      </c>
      <c r="B213" s="232">
        <v>3735</v>
      </c>
    </row>
    <row r="214" spans="1:2" ht="14.5" customHeight="1">
      <c r="A214" s="225" t="s">
        <v>36</v>
      </c>
      <c r="B214" s="233">
        <v>2866</v>
      </c>
    </row>
    <row r="215" spans="1:2" ht="14.5" customHeight="1">
      <c r="A215" s="224" t="s">
        <v>37</v>
      </c>
      <c r="B215" s="232">
        <v>1537</v>
      </c>
    </row>
    <row r="216" spans="1:2" ht="14.5" customHeight="1">
      <c r="A216" s="222" t="s">
        <v>39</v>
      </c>
      <c r="B216" s="233">
        <v>1966</v>
      </c>
    </row>
    <row r="217" spans="1:2" ht="14.5" customHeight="1">
      <c r="A217" s="245" t="s">
        <v>40</v>
      </c>
      <c r="B217" s="248">
        <v>735</v>
      </c>
    </row>
    <row r="218" spans="1:2" ht="14.5" customHeight="1">
      <c r="A218" s="222" t="s">
        <v>41</v>
      </c>
      <c r="B218" s="233">
        <v>1280</v>
      </c>
    </row>
    <row r="219" spans="1:2" ht="14.5" customHeight="1" thickBot="1">
      <c r="A219" s="249" t="s">
        <v>42</v>
      </c>
      <c r="B219" s="250">
        <v>928</v>
      </c>
    </row>
    <row r="220" spans="1:2" ht="14.5" customHeight="1">
      <c r="A220" s="226" t="s">
        <v>43</v>
      </c>
      <c r="B220" s="227">
        <v>12735</v>
      </c>
    </row>
    <row r="221" spans="1:2" ht="14.5" customHeight="1">
      <c r="A221" s="228" t="s">
        <v>44</v>
      </c>
      <c r="B221" s="229">
        <v>7806</v>
      </c>
    </row>
    <row r="222" spans="1:2" ht="14.5" customHeight="1">
      <c r="A222" s="230" t="s">
        <v>45</v>
      </c>
      <c r="B222" s="231">
        <v>20541</v>
      </c>
    </row>
    <row r="223" spans="1:2" ht="37.5" customHeight="1">
      <c r="A223" s="908" t="s">
        <v>314</v>
      </c>
      <c r="B223" s="975"/>
    </row>
    <row r="224" spans="1:2" ht="22.5" customHeight="1">
      <c r="A224" s="845" t="s">
        <v>307</v>
      </c>
      <c r="B224" s="845"/>
    </row>
    <row r="225" spans="1:2" ht="33.75" customHeight="1">
      <c r="A225" s="908" t="s">
        <v>297</v>
      </c>
      <c r="B225" s="908"/>
    </row>
    <row r="227" spans="1:2" ht="48.75" customHeight="1">
      <c r="A227" s="834" t="s">
        <v>383</v>
      </c>
      <c r="B227" s="834"/>
    </row>
    <row r="228" spans="1:2" ht="30" customHeight="1">
      <c r="A228" s="953" t="s">
        <v>47</v>
      </c>
      <c r="B228" s="438" t="s">
        <v>96</v>
      </c>
    </row>
    <row r="229" spans="1:2" ht="14.5" customHeight="1" thickBot="1">
      <c r="A229" s="954"/>
      <c r="B229" s="437" t="s">
        <v>49</v>
      </c>
    </row>
    <row r="230" spans="1:2" ht="14.5" customHeight="1">
      <c r="A230" s="224" t="s">
        <v>29</v>
      </c>
      <c r="B230" s="243">
        <v>1074</v>
      </c>
    </row>
    <row r="231" spans="1:2" ht="14.5" customHeight="1">
      <c r="A231" s="222" t="s">
        <v>30</v>
      </c>
      <c r="B231" s="244">
        <v>842</v>
      </c>
    </row>
    <row r="232" spans="1:2" ht="14.5" customHeight="1">
      <c r="A232" s="224" t="s">
        <v>31</v>
      </c>
      <c r="B232" s="243">
        <v>114</v>
      </c>
    </row>
    <row r="233" spans="1:2" ht="14.5" customHeight="1">
      <c r="A233" s="222" t="s">
        <v>32</v>
      </c>
      <c r="B233" s="244">
        <v>432</v>
      </c>
    </row>
    <row r="234" spans="1:2" ht="14.5" customHeight="1">
      <c r="A234" s="224" t="s">
        <v>33</v>
      </c>
      <c r="B234" s="243">
        <v>1669</v>
      </c>
    </row>
    <row r="235" spans="1:2" ht="14.5" customHeight="1">
      <c r="A235" s="225" t="s">
        <v>34</v>
      </c>
      <c r="B235" s="244">
        <v>836</v>
      </c>
    </row>
    <row r="236" spans="1:2" ht="14.5" customHeight="1">
      <c r="A236" s="224" t="s">
        <v>35</v>
      </c>
      <c r="B236" s="243">
        <v>3893</v>
      </c>
    </row>
    <row r="237" spans="1:2" ht="14.5" customHeight="1">
      <c r="A237" s="225" t="s">
        <v>36</v>
      </c>
      <c r="B237" s="244">
        <v>1197</v>
      </c>
    </row>
    <row r="238" spans="1:2" ht="14.5" customHeight="1">
      <c r="A238" s="224" t="s">
        <v>37</v>
      </c>
      <c r="B238" s="243">
        <v>1115</v>
      </c>
    </row>
    <row r="239" spans="1:2" ht="14.5" customHeight="1">
      <c r="A239" s="222" t="s">
        <v>39</v>
      </c>
      <c r="B239" s="244">
        <v>1875</v>
      </c>
    </row>
    <row r="240" spans="1:2" ht="14.5" customHeight="1">
      <c r="A240" s="245" t="s">
        <v>40</v>
      </c>
      <c r="B240" s="246">
        <v>618</v>
      </c>
    </row>
    <row r="241" spans="1:2" ht="14.5" customHeight="1">
      <c r="A241" s="222" t="s">
        <v>41</v>
      </c>
      <c r="B241" s="244">
        <v>1065</v>
      </c>
    </row>
    <row r="242" spans="1:2" ht="14.5" customHeight="1" thickBot="1">
      <c r="A242" s="247" t="s">
        <v>42</v>
      </c>
      <c r="B242" s="246">
        <v>825</v>
      </c>
    </row>
    <row r="243" spans="1:2" ht="14.5" customHeight="1">
      <c r="A243" s="226" t="s">
        <v>43</v>
      </c>
      <c r="B243" s="251">
        <v>9485</v>
      </c>
    </row>
    <row r="244" spans="1:2" ht="14.5" customHeight="1">
      <c r="A244" s="228" t="s">
        <v>44</v>
      </c>
      <c r="B244" s="252">
        <v>6070</v>
      </c>
    </row>
    <row r="245" spans="1:2" ht="14.5" customHeight="1">
      <c r="A245" s="230" t="s">
        <v>45</v>
      </c>
      <c r="B245" s="253">
        <v>15555</v>
      </c>
    </row>
    <row r="246" spans="1:2" ht="37.5" customHeight="1">
      <c r="A246" s="908" t="s">
        <v>314</v>
      </c>
      <c r="B246" s="975"/>
    </row>
    <row r="247" spans="1:2" ht="25" customHeight="1">
      <c r="A247" s="845" t="s">
        <v>307</v>
      </c>
      <c r="B247" s="845"/>
    </row>
    <row r="248" spans="1:2" ht="33" customHeight="1">
      <c r="A248" s="908" t="s">
        <v>315</v>
      </c>
      <c r="B248" s="908"/>
    </row>
  </sheetData>
  <mergeCells count="55">
    <mergeCell ref="A247:B247"/>
    <mergeCell ref="A248:B248"/>
    <mergeCell ref="A223:B223"/>
    <mergeCell ref="A224:B224"/>
    <mergeCell ref="A225:B225"/>
    <mergeCell ref="A227:B227"/>
    <mergeCell ref="A228:A229"/>
    <mergeCell ref="A246:B246"/>
    <mergeCell ref="A205:A206"/>
    <mergeCell ref="A157:A158"/>
    <mergeCell ref="A175:B175"/>
    <mergeCell ref="A176:B176"/>
    <mergeCell ref="A177:B177"/>
    <mergeCell ref="A179:B179"/>
    <mergeCell ref="A180:A181"/>
    <mergeCell ref="A198:B198"/>
    <mergeCell ref="A199:B199"/>
    <mergeCell ref="A200:B200"/>
    <mergeCell ref="A202:B202"/>
    <mergeCell ref="A204:B204"/>
    <mergeCell ref="A156:B156"/>
    <mergeCell ref="A106:B106"/>
    <mergeCell ref="A107:A108"/>
    <mergeCell ref="A126:B126"/>
    <mergeCell ref="A127:B127"/>
    <mergeCell ref="A128:B128"/>
    <mergeCell ref="A130:B130"/>
    <mergeCell ref="A131:A132"/>
    <mergeCell ref="A150:B150"/>
    <mergeCell ref="A151:B151"/>
    <mergeCell ref="A152:B152"/>
    <mergeCell ref="A154:B154"/>
    <mergeCell ref="A104:B104"/>
    <mergeCell ref="A54:B54"/>
    <mergeCell ref="A56:B56"/>
    <mergeCell ref="A57:A58"/>
    <mergeCell ref="A76:B76"/>
    <mergeCell ref="A77:B77"/>
    <mergeCell ref="A78:B78"/>
    <mergeCell ref="A80:B80"/>
    <mergeCell ref="A81:A82"/>
    <mergeCell ref="A100:B100"/>
    <mergeCell ref="A101:B101"/>
    <mergeCell ref="A102:B102"/>
    <mergeCell ref="A3:B3"/>
    <mergeCell ref="A5:B5"/>
    <mergeCell ref="A6:A7"/>
    <mergeCell ref="A25:B25"/>
    <mergeCell ref="A26:B26"/>
    <mergeCell ref="A51:B51"/>
    <mergeCell ref="A27:B27"/>
    <mergeCell ref="A29:B29"/>
    <mergeCell ref="A30:A31"/>
    <mergeCell ref="A49:B49"/>
    <mergeCell ref="A50:B50"/>
  </mergeCells>
  <hyperlinks>
    <hyperlink ref="A1" location="Inhalt!A9" display="Zurück zum Inhalt" xr:uid="{00000000-0004-0000-0B00-000000000000}"/>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9"/>
  <dimension ref="A1:E189"/>
  <sheetViews>
    <sheetView zoomScale="80" zoomScaleNormal="80" workbookViewId="0"/>
  </sheetViews>
  <sheetFormatPr baseColWidth="10" defaultColWidth="10.58203125" defaultRowHeight="14.5" customHeight="1"/>
  <cols>
    <col min="1" max="2" width="23.5" style="343" customWidth="1"/>
    <col min="3" max="16384" width="10.58203125" style="343"/>
  </cols>
  <sheetData>
    <row r="1" spans="1:4" ht="14.5" customHeight="1">
      <c r="A1" s="736" t="s">
        <v>163</v>
      </c>
    </row>
    <row r="2" spans="1:4" ht="14.5" customHeight="1">
      <c r="A2" s="311"/>
    </row>
    <row r="3" spans="1:4" s="446" customFormat="1" ht="23.5">
      <c r="A3" s="951">
        <v>2023</v>
      </c>
      <c r="B3" s="951"/>
    </row>
    <row r="4" spans="1:4" s="446" customFormat="1">
      <c r="A4" s="403"/>
      <c r="B4" s="399"/>
    </row>
    <row r="5" spans="1:4" s="446" customFormat="1" ht="51.75" customHeight="1">
      <c r="A5" s="955" t="s">
        <v>221</v>
      </c>
      <c r="B5" s="955"/>
    </row>
    <row r="6" spans="1:4" s="446" customFormat="1" ht="31.5" customHeight="1">
      <c r="A6" s="920" t="s">
        <v>47</v>
      </c>
      <c r="B6" s="400" t="s">
        <v>109</v>
      </c>
    </row>
    <row r="7" spans="1:4" s="446" customFormat="1" ht="15" thickBot="1">
      <c r="A7" s="972"/>
      <c r="B7" s="423" t="s">
        <v>49</v>
      </c>
    </row>
    <row r="8" spans="1:4" s="446" customFormat="1" ht="14">
      <c r="A8" s="256" t="s">
        <v>27</v>
      </c>
      <c r="B8" s="243">
        <v>0</v>
      </c>
      <c r="D8" s="447"/>
    </row>
    <row r="9" spans="1:4" s="446" customFormat="1" ht="14">
      <c r="A9" s="112" t="s">
        <v>28</v>
      </c>
      <c r="B9" s="244">
        <v>3399</v>
      </c>
      <c r="D9" s="447"/>
    </row>
    <row r="10" spans="1:4" s="446" customFormat="1" ht="14">
      <c r="A10" s="257" t="s">
        <v>216</v>
      </c>
      <c r="B10" s="246">
        <v>43</v>
      </c>
      <c r="D10"/>
    </row>
    <row r="11" spans="1:4" s="446" customFormat="1" ht="14">
      <c r="A11" s="258" t="s">
        <v>34</v>
      </c>
      <c r="B11" s="244">
        <v>73</v>
      </c>
      <c r="D11"/>
    </row>
    <row r="12" spans="1:4" s="446" customFormat="1" ht="14">
      <c r="A12" s="259" t="s">
        <v>36</v>
      </c>
      <c r="B12" s="246">
        <v>4818</v>
      </c>
      <c r="D12" s="447"/>
    </row>
    <row r="13" spans="1:4" s="446" customFormat="1">
      <c r="A13" s="258" t="s">
        <v>149</v>
      </c>
      <c r="B13" s="244">
        <v>167</v>
      </c>
      <c r="D13" s="448"/>
    </row>
    <row r="14" spans="1:4" s="446" customFormat="1" ht="14">
      <c r="A14" s="259" t="s">
        <v>40</v>
      </c>
      <c r="B14" s="246">
        <v>654</v>
      </c>
      <c r="D14"/>
    </row>
    <row r="15" spans="1:4" s="446" customFormat="1" thickBot="1">
      <c r="A15" s="112" t="s">
        <v>42</v>
      </c>
      <c r="B15" s="233">
        <v>686</v>
      </c>
      <c r="D15"/>
    </row>
    <row r="16" spans="1:4" s="446" customFormat="1">
      <c r="A16" s="260" t="s">
        <v>43</v>
      </c>
      <c r="B16" s="227">
        <v>8427</v>
      </c>
      <c r="D16" s="449"/>
    </row>
    <row r="17" spans="1:4" s="446" customFormat="1" ht="14">
      <c r="A17" s="261" t="s">
        <v>44</v>
      </c>
      <c r="B17" s="229">
        <v>1413</v>
      </c>
    </row>
    <row r="18" spans="1:4" s="446" customFormat="1">
      <c r="A18" s="262" t="s">
        <v>45</v>
      </c>
      <c r="B18" s="231">
        <v>9840</v>
      </c>
      <c r="D18" s="449"/>
    </row>
    <row r="19" spans="1:4" s="446" customFormat="1" ht="30" customHeight="1">
      <c r="A19" s="947" t="s">
        <v>217</v>
      </c>
      <c r="B19" s="947"/>
    </row>
    <row r="20" spans="1:4" s="446" customFormat="1" ht="49" customHeight="1">
      <c r="A20" s="947" t="s">
        <v>218</v>
      </c>
      <c r="B20" s="947"/>
    </row>
    <row r="21" spans="1:4" s="446" customFormat="1" ht="36" customHeight="1">
      <c r="A21" s="947" t="s">
        <v>219</v>
      </c>
      <c r="B21" s="908"/>
    </row>
    <row r="22" spans="1:4" s="446" customFormat="1" ht="36" customHeight="1">
      <c r="A22" s="908" t="s">
        <v>300</v>
      </c>
      <c r="B22" s="908"/>
    </row>
    <row r="23" spans="1:4" s="446" customFormat="1" ht="14.25" customHeight="1">
      <c r="A23" s="399"/>
      <c r="B23" s="399"/>
    </row>
    <row r="24" spans="1:4" s="446" customFormat="1" ht="52.5" customHeight="1">
      <c r="A24" s="955" t="s">
        <v>384</v>
      </c>
      <c r="B24" s="955"/>
    </row>
    <row r="25" spans="1:4" s="446" customFormat="1" ht="35.25" customHeight="1">
      <c r="A25" s="920" t="s">
        <v>47</v>
      </c>
      <c r="B25" s="400" t="s">
        <v>96</v>
      </c>
    </row>
    <row r="26" spans="1:4" s="446" customFormat="1" ht="15" thickBot="1">
      <c r="A26" s="972"/>
      <c r="B26" s="423" t="s">
        <v>49</v>
      </c>
    </row>
    <row r="27" spans="1:4" s="446" customFormat="1" ht="14">
      <c r="A27" s="256" t="s">
        <v>27</v>
      </c>
      <c r="B27" s="243">
        <v>565</v>
      </c>
    </row>
    <row r="28" spans="1:4" s="446" customFormat="1" ht="14">
      <c r="A28" s="112" t="s">
        <v>28</v>
      </c>
      <c r="B28" s="244">
        <v>2210</v>
      </c>
    </row>
    <row r="29" spans="1:4" s="446" customFormat="1" ht="14">
      <c r="A29" s="257" t="s">
        <v>216</v>
      </c>
      <c r="B29" s="246">
        <v>3</v>
      </c>
    </row>
    <row r="30" spans="1:4" s="446" customFormat="1" ht="14">
      <c r="A30" s="258" t="s">
        <v>34</v>
      </c>
      <c r="B30" s="244">
        <v>65</v>
      </c>
    </row>
    <row r="31" spans="1:4" s="446" customFormat="1" ht="14">
      <c r="A31" s="259" t="s">
        <v>36</v>
      </c>
      <c r="B31" s="246">
        <v>1697</v>
      </c>
    </row>
    <row r="32" spans="1:4" s="446" customFormat="1" ht="14">
      <c r="A32" s="258" t="s">
        <v>149</v>
      </c>
      <c r="B32" s="244">
        <v>118</v>
      </c>
    </row>
    <row r="33" spans="1:2" s="446" customFormat="1" ht="14">
      <c r="A33" s="259" t="s">
        <v>40</v>
      </c>
      <c r="B33" s="246">
        <v>354</v>
      </c>
    </row>
    <row r="34" spans="1:2" s="446" customFormat="1" thickBot="1">
      <c r="A34" s="112" t="s">
        <v>42</v>
      </c>
      <c r="B34" s="233">
        <v>428</v>
      </c>
    </row>
    <row r="35" spans="1:2" s="446" customFormat="1" ht="14">
      <c r="A35" s="260" t="s">
        <v>43</v>
      </c>
      <c r="B35" s="227">
        <v>4593</v>
      </c>
    </row>
    <row r="36" spans="1:2" s="446" customFormat="1" ht="14">
      <c r="A36" s="261" t="s">
        <v>44</v>
      </c>
      <c r="B36" s="229">
        <v>847</v>
      </c>
    </row>
    <row r="37" spans="1:2" s="446" customFormat="1" ht="14">
      <c r="A37" s="262" t="s">
        <v>45</v>
      </c>
      <c r="B37" s="231">
        <v>5440</v>
      </c>
    </row>
    <row r="38" spans="1:2" s="446" customFormat="1" ht="31.5" customHeight="1">
      <c r="A38" s="947" t="s">
        <v>217</v>
      </c>
      <c r="B38" s="976"/>
    </row>
    <row r="39" spans="1:2" s="446" customFormat="1" ht="60" customHeight="1">
      <c r="A39" s="947" t="s">
        <v>220</v>
      </c>
      <c r="B39" s="947"/>
    </row>
    <row r="40" spans="1:2" s="446" customFormat="1" ht="37" customHeight="1">
      <c r="A40" s="947" t="s">
        <v>219</v>
      </c>
      <c r="B40" s="908"/>
    </row>
    <row r="41" spans="1:2" s="446" customFormat="1" ht="34" customHeight="1">
      <c r="A41" s="908" t="s">
        <v>290</v>
      </c>
      <c r="B41" s="908"/>
    </row>
    <row r="43" spans="1:2" ht="24" customHeight="1">
      <c r="A43" s="952">
        <v>2022</v>
      </c>
      <c r="B43" s="952"/>
    </row>
    <row r="44" spans="1:2" ht="14.5" customHeight="1">
      <c r="A44" s="105"/>
    </row>
    <row r="45" spans="1:2" ht="45" customHeight="1">
      <c r="A45" s="834" t="s">
        <v>316</v>
      </c>
      <c r="B45" s="834"/>
    </row>
    <row r="46" spans="1:2" ht="37.5" customHeight="1">
      <c r="A46" s="920" t="s">
        <v>47</v>
      </c>
      <c r="B46" s="438" t="s">
        <v>109</v>
      </c>
    </row>
    <row r="47" spans="1:2" ht="14.5" customHeight="1" thickBot="1">
      <c r="A47" s="972"/>
      <c r="B47" s="437" t="s">
        <v>49</v>
      </c>
    </row>
    <row r="48" spans="1:2" ht="14.5" customHeight="1">
      <c r="A48" s="256" t="s">
        <v>27</v>
      </c>
      <c r="B48" s="243">
        <v>937</v>
      </c>
    </row>
    <row r="49" spans="1:2" ht="14.5" customHeight="1">
      <c r="A49" s="112" t="s">
        <v>28</v>
      </c>
      <c r="B49" s="244">
        <v>3200</v>
      </c>
    </row>
    <row r="50" spans="1:2" ht="14.5" customHeight="1">
      <c r="A50" s="257" t="s">
        <v>216</v>
      </c>
      <c r="B50" s="246">
        <v>47</v>
      </c>
    </row>
    <row r="51" spans="1:2" ht="14.5" customHeight="1">
      <c r="A51" s="258" t="s">
        <v>34</v>
      </c>
      <c r="B51" s="244">
        <v>59</v>
      </c>
    </row>
    <row r="52" spans="1:2" ht="14.5" customHeight="1">
      <c r="A52" s="259" t="s">
        <v>36</v>
      </c>
      <c r="B52" s="246">
        <v>4604</v>
      </c>
    </row>
    <row r="53" spans="1:2" ht="14.5" customHeight="1">
      <c r="A53" s="258" t="s">
        <v>38</v>
      </c>
      <c r="B53" s="244">
        <v>167</v>
      </c>
    </row>
    <row r="54" spans="1:2" ht="14.5" customHeight="1">
      <c r="A54" s="259" t="s">
        <v>40</v>
      </c>
      <c r="B54" s="246">
        <v>675</v>
      </c>
    </row>
    <row r="55" spans="1:2" ht="14.5" customHeight="1" thickBot="1">
      <c r="A55" s="112" t="s">
        <v>42</v>
      </c>
      <c r="B55" s="233">
        <v>717</v>
      </c>
    </row>
    <row r="56" spans="1:2" ht="14.5" customHeight="1">
      <c r="A56" s="260" t="s">
        <v>43</v>
      </c>
      <c r="B56" s="227">
        <f>B48+B49+B50+B52+B53</f>
        <v>8955</v>
      </c>
    </row>
    <row r="57" spans="1:2" ht="14.5" customHeight="1">
      <c r="A57" s="261" t="s">
        <v>44</v>
      </c>
      <c r="B57" s="229">
        <f>B51+B54+B55</f>
        <v>1451</v>
      </c>
    </row>
    <row r="58" spans="1:2" ht="14.5" customHeight="1">
      <c r="A58" s="262" t="s">
        <v>45</v>
      </c>
      <c r="B58" s="231">
        <v>10406</v>
      </c>
    </row>
    <row r="59" spans="1:2" ht="27.65" customHeight="1">
      <c r="A59" s="947" t="s">
        <v>217</v>
      </c>
      <c r="B59" s="947"/>
    </row>
    <row r="60" spans="1:2" ht="49.5" customHeight="1">
      <c r="A60" s="947" t="s">
        <v>218</v>
      </c>
      <c r="B60" s="947"/>
    </row>
    <row r="61" spans="1:2" ht="33.75" customHeight="1">
      <c r="A61" s="908" t="s">
        <v>290</v>
      </c>
      <c r="B61" s="908"/>
    </row>
    <row r="63" spans="1:2" ht="45" customHeight="1">
      <c r="A63" s="834" t="s">
        <v>385</v>
      </c>
      <c r="B63" s="834"/>
    </row>
    <row r="64" spans="1:2" ht="30" customHeight="1">
      <c r="A64" s="920" t="s">
        <v>47</v>
      </c>
      <c r="B64" s="438" t="s">
        <v>96</v>
      </c>
    </row>
    <row r="65" spans="1:2" ht="14.5" customHeight="1" thickBot="1">
      <c r="A65" s="972"/>
      <c r="B65" s="437" t="s">
        <v>49</v>
      </c>
    </row>
    <row r="66" spans="1:2" ht="14.5" customHeight="1">
      <c r="A66" s="256" t="s">
        <v>27</v>
      </c>
      <c r="B66" s="243">
        <v>575</v>
      </c>
    </row>
    <row r="67" spans="1:2" ht="14.5" customHeight="1">
      <c r="A67" s="112" t="s">
        <v>28</v>
      </c>
      <c r="B67" s="244">
        <v>2309</v>
      </c>
    </row>
    <row r="68" spans="1:2" ht="14.5" customHeight="1">
      <c r="A68" s="257" t="s">
        <v>216</v>
      </c>
      <c r="B68" s="246">
        <v>0</v>
      </c>
    </row>
    <row r="69" spans="1:2" ht="14.5" customHeight="1">
      <c r="A69" s="258" t="s">
        <v>34</v>
      </c>
      <c r="B69" s="244">
        <v>86</v>
      </c>
    </row>
    <row r="70" spans="1:2" ht="14.5" customHeight="1">
      <c r="A70" s="259" t="s">
        <v>36</v>
      </c>
      <c r="B70" s="246">
        <v>1792</v>
      </c>
    </row>
    <row r="71" spans="1:2" ht="14.5" customHeight="1">
      <c r="A71" s="258" t="s">
        <v>38</v>
      </c>
      <c r="B71" s="244">
        <v>118</v>
      </c>
    </row>
    <row r="72" spans="1:2" ht="14.5" customHeight="1">
      <c r="A72" s="259" t="s">
        <v>40</v>
      </c>
      <c r="B72" s="246">
        <v>369</v>
      </c>
    </row>
    <row r="73" spans="1:2" ht="14.5" customHeight="1" thickBot="1">
      <c r="A73" s="112" t="s">
        <v>42</v>
      </c>
      <c r="B73" s="233">
        <v>419</v>
      </c>
    </row>
    <row r="74" spans="1:2" ht="14.5" customHeight="1">
      <c r="A74" s="260" t="s">
        <v>43</v>
      </c>
      <c r="B74" s="227">
        <f>B66+B67+B68+B70+B71</f>
        <v>4794</v>
      </c>
    </row>
    <row r="75" spans="1:2" ht="14.5" customHeight="1">
      <c r="A75" s="261" t="s">
        <v>44</v>
      </c>
      <c r="B75" s="229">
        <f>B69+B72+B73</f>
        <v>874</v>
      </c>
    </row>
    <row r="76" spans="1:2" ht="14.5" customHeight="1">
      <c r="A76" s="262" t="s">
        <v>45</v>
      </c>
      <c r="B76" s="231">
        <v>5668</v>
      </c>
    </row>
    <row r="77" spans="1:2" ht="22.5" customHeight="1">
      <c r="A77" s="947" t="s">
        <v>217</v>
      </c>
      <c r="B77" s="976"/>
    </row>
    <row r="78" spans="1:2" ht="60" customHeight="1">
      <c r="A78" s="947" t="s">
        <v>220</v>
      </c>
      <c r="B78" s="947"/>
    </row>
    <row r="79" spans="1:2" ht="33.75" customHeight="1">
      <c r="A79" s="908" t="s">
        <v>291</v>
      </c>
      <c r="B79" s="908"/>
    </row>
    <row r="81" spans="1:2" ht="24" customHeight="1">
      <c r="A81" s="952">
        <v>2021</v>
      </c>
      <c r="B81" s="952"/>
    </row>
    <row r="82" spans="1:2" ht="14.5" customHeight="1">
      <c r="A82" s="105"/>
    </row>
    <row r="83" spans="1:2" ht="45" customHeight="1">
      <c r="A83" s="834" t="s">
        <v>317</v>
      </c>
      <c r="B83" s="834"/>
    </row>
    <row r="84" spans="1:2" ht="37.5" customHeight="1">
      <c r="A84" s="920" t="s">
        <v>47</v>
      </c>
      <c r="B84" s="438" t="s">
        <v>109</v>
      </c>
    </row>
    <row r="85" spans="1:2" ht="14.5" customHeight="1" thickBot="1">
      <c r="A85" s="972"/>
      <c r="B85" s="437" t="s">
        <v>49</v>
      </c>
    </row>
    <row r="86" spans="1:2" ht="14.5" customHeight="1">
      <c r="A86" s="256" t="s">
        <v>27</v>
      </c>
      <c r="B86" s="243">
        <v>920</v>
      </c>
    </row>
    <row r="87" spans="1:2" ht="14.5" customHeight="1">
      <c r="A87" s="112" t="s">
        <v>28</v>
      </c>
      <c r="B87" s="244">
        <v>3408</v>
      </c>
    </row>
    <row r="88" spans="1:2" ht="14.5" customHeight="1">
      <c r="A88" s="257" t="s">
        <v>216</v>
      </c>
      <c r="B88" s="246">
        <v>46</v>
      </c>
    </row>
    <row r="89" spans="1:2" ht="14.5" customHeight="1">
      <c r="A89" s="258" t="s">
        <v>34</v>
      </c>
      <c r="B89" s="244">
        <v>81</v>
      </c>
    </row>
    <row r="90" spans="1:2" ht="14.5" customHeight="1">
      <c r="A90" s="259" t="s">
        <v>36</v>
      </c>
      <c r="B90" s="246">
        <v>3905</v>
      </c>
    </row>
    <row r="91" spans="1:2" ht="14.5" customHeight="1">
      <c r="A91" s="258" t="s">
        <v>38</v>
      </c>
      <c r="B91" s="244">
        <v>221</v>
      </c>
    </row>
    <row r="92" spans="1:2" ht="14.5" customHeight="1">
      <c r="A92" s="259" t="s">
        <v>40</v>
      </c>
      <c r="B92" s="246">
        <v>651</v>
      </c>
    </row>
    <row r="93" spans="1:2" ht="14.5" customHeight="1" thickBot="1">
      <c r="A93" s="112" t="s">
        <v>42</v>
      </c>
      <c r="B93" s="233">
        <v>754</v>
      </c>
    </row>
    <row r="94" spans="1:2" ht="14.5" customHeight="1">
      <c r="A94" s="260" t="s">
        <v>43</v>
      </c>
      <c r="B94" s="227">
        <f>SUM(B86:B88,B90:B91)</f>
        <v>8500</v>
      </c>
    </row>
    <row r="95" spans="1:2" ht="14.5" customHeight="1">
      <c r="A95" s="261" t="s">
        <v>44</v>
      </c>
      <c r="B95" s="229">
        <f>SUM(B89,B93,B92)</f>
        <v>1486</v>
      </c>
    </row>
    <row r="96" spans="1:2" ht="14.5" customHeight="1">
      <c r="A96" s="262" t="s">
        <v>45</v>
      </c>
      <c r="B96" s="231">
        <v>9986</v>
      </c>
    </row>
    <row r="97" spans="1:2" ht="22.5" customHeight="1">
      <c r="A97" s="845" t="s">
        <v>318</v>
      </c>
      <c r="B97" s="845"/>
    </row>
    <row r="98" spans="1:2" ht="45" customHeight="1">
      <c r="A98" s="845" t="s">
        <v>319</v>
      </c>
      <c r="B98" s="845"/>
    </row>
    <row r="99" spans="1:2" ht="33.75" customHeight="1">
      <c r="A99" s="908" t="s">
        <v>291</v>
      </c>
      <c r="B99" s="908"/>
    </row>
    <row r="100" spans="1:2" ht="14.5" customHeight="1">
      <c r="A100" s="51"/>
      <c r="B100" s="51"/>
    </row>
    <row r="101" spans="1:2" ht="48.65" customHeight="1">
      <c r="A101" s="834" t="s">
        <v>386</v>
      </c>
      <c r="B101" s="834"/>
    </row>
    <row r="102" spans="1:2" ht="30" customHeight="1">
      <c r="A102" s="920" t="s">
        <v>47</v>
      </c>
      <c r="B102" s="438" t="s">
        <v>96</v>
      </c>
    </row>
    <row r="103" spans="1:2" ht="14.5" customHeight="1" thickBot="1">
      <c r="A103" s="972"/>
      <c r="B103" s="437" t="s">
        <v>49</v>
      </c>
    </row>
    <row r="104" spans="1:2" ht="14.5" customHeight="1">
      <c r="A104" s="256" t="s">
        <v>27</v>
      </c>
      <c r="B104" s="243">
        <v>501</v>
      </c>
    </row>
    <row r="105" spans="1:2" ht="14.5" customHeight="1">
      <c r="A105" s="112" t="s">
        <v>28</v>
      </c>
      <c r="B105" s="244">
        <v>2311</v>
      </c>
    </row>
    <row r="106" spans="1:2" ht="14.5" customHeight="1">
      <c r="A106" s="257" t="s">
        <v>216</v>
      </c>
      <c r="B106" s="246">
        <v>0</v>
      </c>
    </row>
    <row r="107" spans="1:2" ht="14.5" customHeight="1">
      <c r="A107" s="258" t="s">
        <v>34</v>
      </c>
      <c r="B107" s="244">
        <v>78</v>
      </c>
    </row>
    <row r="108" spans="1:2" ht="14.5" customHeight="1">
      <c r="A108" s="259" t="s">
        <v>36</v>
      </c>
      <c r="B108" s="246">
        <v>1616</v>
      </c>
    </row>
    <row r="109" spans="1:2" ht="14.5" customHeight="1">
      <c r="A109" s="258" t="s">
        <v>38</v>
      </c>
      <c r="B109" s="244">
        <v>112</v>
      </c>
    </row>
    <row r="110" spans="1:2" ht="14.5" customHeight="1">
      <c r="A110" s="259" t="s">
        <v>40</v>
      </c>
      <c r="B110" s="246">
        <v>375</v>
      </c>
    </row>
    <row r="111" spans="1:2" ht="14.5" customHeight="1" thickBot="1">
      <c r="A111" s="112" t="s">
        <v>42</v>
      </c>
      <c r="B111" s="233">
        <v>383</v>
      </c>
    </row>
    <row r="112" spans="1:2" ht="14.5" customHeight="1">
      <c r="A112" s="260" t="s">
        <v>43</v>
      </c>
      <c r="B112" s="227">
        <f>SUM(B104:B106,B108:B109)</f>
        <v>4540</v>
      </c>
    </row>
    <row r="113" spans="1:2" ht="14.5" customHeight="1">
      <c r="A113" s="261" t="s">
        <v>44</v>
      </c>
      <c r="B113" s="229">
        <f>SUM(B107,B111,B110)</f>
        <v>836</v>
      </c>
    </row>
    <row r="114" spans="1:2" ht="14.5" customHeight="1">
      <c r="A114" s="262" t="s">
        <v>45</v>
      </c>
      <c r="B114" s="231">
        <v>5376</v>
      </c>
    </row>
    <row r="115" spans="1:2" ht="22.5" customHeight="1">
      <c r="A115" s="845" t="s">
        <v>318</v>
      </c>
      <c r="B115" s="977"/>
    </row>
    <row r="116" spans="1:2" ht="60" customHeight="1">
      <c r="A116" s="845" t="s">
        <v>320</v>
      </c>
      <c r="B116" s="845"/>
    </row>
    <row r="117" spans="1:2" ht="33.75" customHeight="1">
      <c r="A117" s="908" t="s">
        <v>295</v>
      </c>
      <c r="B117" s="908"/>
    </row>
    <row r="119" spans="1:2" ht="24" customHeight="1">
      <c r="A119" s="952">
        <v>2020</v>
      </c>
      <c r="B119" s="952"/>
    </row>
    <row r="120" spans="1:2" ht="14.5" customHeight="1">
      <c r="A120" s="105"/>
    </row>
    <row r="121" spans="1:2" ht="48.65" customHeight="1">
      <c r="A121" s="834" t="s">
        <v>321</v>
      </c>
      <c r="B121" s="834"/>
    </row>
    <row r="122" spans="1:2" ht="30" customHeight="1">
      <c r="A122" s="920" t="s">
        <v>47</v>
      </c>
      <c r="B122" s="438" t="s">
        <v>109</v>
      </c>
    </row>
    <row r="123" spans="1:2" ht="14.5" customHeight="1" thickBot="1">
      <c r="A123" s="972"/>
      <c r="B123" s="437" t="s">
        <v>49</v>
      </c>
    </row>
    <row r="124" spans="1:2" ht="14.5" customHeight="1">
      <c r="A124" s="256" t="s">
        <v>27</v>
      </c>
      <c r="B124" s="243">
        <v>922</v>
      </c>
    </row>
    <row r="125" spans="1:2" ht="14.5" customHeight="1">
      <c r="A125" s="112" t="s">
        <v>28</v>
      </c>
      <c r="B125" s="244">
        <v>3364</v>
      </c>
    </row>
    <row r="126" spans="1:2" ht="14.5" customHeight="1">
      <c r="A126" s="257" t="s">
        <v>216</v>
      </c>
      <c r="B126" s="246" t="s">
        <v>155</v>
      </c>
    </row>
    <row r="127" spans="1:2" ht="14.5" customHeight="1">
      <c r="A127" s="258" t="s">
        <v>34</v>
      </c>
      <c r="B127" s="244">
        <v>93</v>
      </c>
    </row>
    <row r="128" spans="1:2" ht="14.5" customHeight="1">
      <c r="A128" s="259" t="s">
        <v>36</v>
      </c>
      <c r="B128" s="246">
        <v>4092</v>
      </c>
    </row>
    <row r="129" spans="1:5" ht="14.5" customHeight="1">
      <c r="A129" s="258" t="s">
        <v>38</v>
      </c>
      <c r="B129" s="244">
        <v>159</v>
      </c>
    </row>
    <row r="130" spans="1:5" ht="14.5" customHeight="1">
      <c r="A130" s="259" t="s">
        <v>40</v>
      </c>
      <c r="B130" s="246">
        <v>666</v>
      </c>
    </row>
    <row r="131" spans="1:5" ht="14.5" customHeight="1" thickBot="1">
      <c r="A131" s="112" t="s">
        <v>42</v>
      </c>
      <c r="B131" s="233">
        <v>739</v>
      </c>
    </row>
    <row r="132" spans="1:5" ht="14.5" customHeight="1">
      <c r="A132" s="260" t="s">
        <v>43</v>
      </c>
      <c r="B132" s="227">
        <v>8561</v>
      </c>
    </row>
    <row r="133" spans="1:5" ht="14.5" customHeight="1">
      <c r="A133" s="261" t="s">
        <v>44</v>
      </c>
      <c r="B133" s="229">
        <f>SUM(B127,B131,B130)</f>
        <v>1498</v>
      </c>
    </row>
    <row r="134" spans="1:5" ht="14.5" customHeight="1">
      <c r="A134" s="262" t="s">
        <v>45</v>
      </c>
      <c r="B134" s="231">
        <f>SUM(B132:B133)</f>
        <v>10059</v>
      </c>
    </row>
    <row r="135" spans="1:5" ht="22.5" customHeight="1">
      <c r="A135" s="845" t="s">
        <v>318</v>
      </c>
      <c r="B135" s="845"/>
      <c r="C135" s="254"/>
      <c r="D135" s="254"/>
      <c r="E135" s="254"/>
    </row>
    <row r="136" spans="1:5" ht="60" customHeight="1">
      <c r="A136" s="845" t="s">
        <v>320</v>
      </c>
      <c r="B136" s="845"/>
      <c r="C136" s="254"/>
      <c r="D136" s="254"/>
      <c r="E136" s="254"/>
    </row>
    <row r="137" spans="1:5" ht="33.75" customHeight="1">
      <c r="A137" s="908" t="s">
        <v>295</v>
      </c>
      <c r="B137" s="908"/>
    </row>
    <row r="138" spans="1:5" ht="14.5" customHeight="1">
      <c r="A138" s="51"/>
      <c r="B138" s="51"/>
    </row>
    <row r="139" spans="1:5" ht="45" customHeight="1">
      <c r="A139" s="834" t="s">
        <v>387</v>
      </c>
      <c r="B139" s="834"/>
    </row>
    <row r="140" spans="1:5" ht="30" customHeight="1">
      <c r="A140" s="920" t="s">
        <v>47</v>
      </c>
      <c r="B140" s="438" t="s">
        <v>96</v>
      </c>
    </row>
    <row r="141" spans="1:5" ht="14.5" customHeight="1" thickBot="1">
      <c r="A141" s="972"/>
      <c r="B141" s="437" t="s">
        <v>49</v>
      </c>
    </row>
    <row r="142" spans="1:5" ht="14.5" customHeight="1">
      <c r="A142" s="256" t="s">
        <v>27</v>
      </c>
      <c r="B142" s="243">
        <v>515</v>
      </c>
    </row>
    <row r="143" spans="1:5" ht="14.5" customHeight="1">
      <c r="A143" s="112" t="s">
        <v>28</v>
      </c>
      <c r="B143" s="244">
        <v>2188</v>
      </c>
    </row>
    <row r="144" spans="1:5" ht="14.5" customHeight="1">
      <c r="A144" s="257" t="s">
        <v>216</v>
      </c>
      <c r="B144" s="246" t="s">
        <v>156</v>
      </c>
      <c r="C144" s="255"/>
    </row>
    <row r="145" spans="1:3" ht="14.5" customHeight="1">
      <c r="A145" s="258" t="s">
        <v>34</v>
      </c>
      <c r="B145" s="244">
        <v>65</v>
      </c>
    </row>
    <row r="146" spans="1:3" ht="14.5" customHeight="1">
      <c r="A146" s="259" t="s">
        <v>36</v>
      </c>
      <c r="B146" s="246">
        <v>1587</v>
      </c>
    </row>
    <row r="147" spans="1:3" ht="14.5" customHeight="1">
      <c r="A147" s="258" t="s">
        <v>38</v>
      </c>
      <c r="B147" s="244">
        <v>88</v>
      </c>
    </row>
    <row r="148" spans="1:3" ht="14.5" customHeight="1">
      <c r="A148" s="259" t="s">
        <v>40</v>
      </c>
      <c r="B148" s="246">
        <v>357</v>
      </c>
    </row>
    <row r="149" spans="1:3" ht="14.5" customHeight="1" thickBot="1">
      <c r="A149" s="112" t="s">
        <v>42</v>
      </c>
      <c r="B149" s="233">
        <v>394</v>
      </c>
    </row>
    <row r="150" spans="1:3" ht="14.5" customHeight="1">
      <c r="A150" s="260" t="s">
        <v>43</v>
      </c>
      <c r="B150" s="227">
        <f>SUM(B142:B144,B146:B147)</f>
        <v>4378</v>
      </c>
    </row>
    <row r="151" spans="1:3" ht="14.5" customHeight="1">
      <c r="A151" s="261" t="s">
        <v>44</v>
      </c>
      <c r="B151" s="229">
        <f>SUM(B145,B149,B148)</f>
        <v>816</v>
      </c>
    </row>
    <row r="152" spans="1:3" ht="14.5" customHeight="1">
      <c r="A152" s="262" t="s">
        <v>45</v>
      </c>
      <c r="B152" s="231">
        <f>SUM(B150:B151)</f>
        <v>5194</v>
      </c>
      <c r="C152" s="345"/>
    </row>
    <row r="153" spans="1:3" ht="25" customHeight="1">
      <c r="A153" s="845" t="s">
        <v>318</v>
      </c>
      <c r="B153" s="977"/>
    </row>
    <row r="154" spans="1:3" ht="60" customHeight="1">
      <c r="A154" s="845" t="s">
        <v>320</v>
      </c>
      <c r="B154" s="845"/>
    </row>
    <row r="155" spans="1:3" ht="33.75" customHeight="1">
      <c r="A155" s="908" t="s">
        <v>297</v>
      </c>
      <c r="B155" s="908"/>
    </row>
    <row r="157" spans="1:3" ht="24" customHeight="1">
      <c r="A157" s="952">
        <v>2019</v>
      </c>
      <c r="B157" s="952"/>
    </row>
    <row r="159" spans="1:3" ht="45" customHeight="1">
      <c r="A159" s="834" t="s">
        <v>322</v>
      </c>
      <c r="B159" s="834"/>
    </row>
    <row r="160" spans="1:3" ht="30" customHeight="1">
      <c r="A160" s="920" t="s">
        <v>47</v>
      </c>
      <c r="B160" s="438" t="s">
        <v>109</v>
      </c>
    </row>
    <row r="161" spans="1:2" ht="14.5" customHeight="1" thickBot="1">
      <c r="A161" s="972"/>
      <c r="B161" s="437" t="s">
        <v>49</v>
      </c>
    </row>
    <row r="162" spans="1:2" ht="14.5" customHeight="1">
      <c r="A162" s="256" t="s">
        <v>27</v>
      </c>
      <c r="B162" s="232">
        <v>886</v>
      </c>
    </row>
    <row r="163" spans="1:2" ht="14.5" customHeight="1">
      <c r="A163" s="112" t="s">
        <v>28</v>
      </c>
      <c r="B163" s="233">
        <v>3380</v>
      </c>
    </row>
    <row r="164" spans="1:2" ht="14.5" customHeight="1">
      <c r="A164" s="257" t="s">
        <v>34</v>
      </c>
      <c r="B164" s="248">
        <v>93</v>
      </c>
    </row>
    <row r="165" spans="1:2" ht="14.5" customHeight="1">
      <c r="A165" s="258" t="s">
        <v>36</v>
      </c>
      <c r="B165" s="233">
        <v>3811</v>
      </c>
    </row>
    <row r="166" spans="1:2" ht="14.5" customHeight="1">
      <c r="A166" s="259" t="s">
        <v>38</v>
      </c>
      <c r="B166" s="248">
        <v>158</v>
      </c>
    </row>
    <row r="167" spans="1:2" ht="14.5" customHeight="1">
      <c r="A167" s="258" t="s">
        <v>40</v>
      </c>
      <c r="B167" s="233">
        <v>684</v>
      </c>
    </row>
    <row r="168" spans="1:2" ht="14.5" customHeight="1" thickBot="1">
      <c r="A168" s="259" t="s">
        <v>42</v>
      </c>
      <c r="B168" s="248">
        <v>703</v>
      </c>
    </row>
    <row r="169" spans="1:2" ht="14.5" customHeight="1">
      <c r="A169" s="260" t="s">
        <v>43</v>
      </c>
      <c r="B169" s="227">
        <v>8235</v>
      </c>
    </row>
    <row r="170" spans="1:2" ht="14.5" customHeight="1">
      <c r="A170" s="261" t="s">
        <v>44</v>
      </c>
      <c r="B170" s="229">
        <v>1480</v>
      </c>
    </row>
    <row r="171" spans="1:2" ht="14.5" customHeight="1">
      <c r="A171" s="262" t="s">
        <v>45</v>
      </c>
      <c r="B171" s="231">
        <v>9715</v>
      </c>
    </row>
    <row r="172" spans="1:2" ht="22.5" customHeight="1">
      <c r="A172" s="845" t="s">
        <v>318</v>
      </c>
      <c r="B172" s="845"/>
    </row>
    <row r="173" spans="1:2" ht="37.5" customHeight="1">
      <c r="A173" s="908" t="s">
        <v>297</v>
      </c>
      <c r="B173" s="908"/>
    </row>
    <row r="175" spans="1:2" ht="45" customHeight="1">
      <c r="A175" s="834" t="s">
        <v>388</v>
      </c>
      <c r="B175" s="834"/>
    </row>
    <row r="176" spans="1:2" ht="30" customHeight="1">
      <c r="A176" s="920" t="s">
        <v>47</v>
      </c>
      <c r="B176" s="438" t="s">
        <v>96</v>
      </c>
    </row>
    <row r="177" spans="1:2" ht="14.5" customHeight="1" thickBot="1">
      <c r="A177" s="972"/>
      <c r="B177" s="437" t="s">
        <v>49</v>
      </c>
    </row>
    <row r="178" spans="1:2" ht="14.5" customHeight="1">
      <c r="A178" s="256" t="s">
        <v>27</v>
      </c>
      <c r="B178" s="243">
        <v>571</v>
      </c>
    </row>
    <row r="179" spans="1:2" ht="14.5" customHeight="1">
      <c r="A179" s="112" t="s">
        <v>28</v>
      </c>
      <c r="B179" s="244">
        <v>2148</v>
      </c>
    </row>
    <row r="180" spans="1:2" ht="14.5" customHeight="1">
      <c r="A180" s="257" t="s">
        <v>34</v>
      </c>
      <c r="B180" s="246">
        <v>65</v>
      </c>
    </row>
    <row r="181" spans="1:2" ht="14.5" customHeight="1">
      <c r="A181" s="258" t="s">
        <v>36</v>
      </c>
      <c r="B181" s="244">
        <v>1596</v>
      </c>
    </row>
    <row r="182" spans="1:2" ht="14.5" customHeight="1">
      <c r="A182" s="259" t="s">
        <v>38</v>
      </c>
      <c r="B182" s="246">
        <v>87</v>
      </c>
    </row>
    <row r="183" spans="1:2" ht="14.5" customHeight="1">
      <c r="A183" s="258" t="s">
        <v>40</v>
      </c>
      <c r="B183" s="244">
        <v>330</v>
      </c>
    </row>
    <row r="184" spans="1:2" ht="14.5" customHeight="1" thickBot="1">
      <c r="A184" s="259" t="s">
        <v>42</v>
      </c>
      <c r="B184" s="246">
        <v>374</v>
      </c>
    </row>
    <row r="185" spans="1:2" ht="14.5" customHeight="1">
      <c r="A185" s="260" t="s">
        <v>43</v>
      </c>
      <c r="B185" s="251">
        <v>4402</v>
      </c>
    </row>
    <row r="186" spans="1:2" ht="14.5" customHeight="1">
      <c r="A186" s="261" t="s">
        <v>44</v>
      </c>
      <c r="B186" s="252">
        <v>769</v>
      </c>
    </row>
    <row r="187" spans="1:2" ht="14.5" customHeight="1">
      <c r="A187" s="262" t="s">
        <v>45</v>
      </c>
      <c r="B187" s="253">
        <v>5171</v>
      </c>
    </row>
    <row r="188" spans="1:2" ht="28.5" customHeight="1">
      <c r="A188" s="845" t="s">
        <v>318</v>
      </c>
      <c r="B188" s="977"/>
    </row>
    <row r="189" spans="1:2" ht="33" customHeight="1">
      <c r="A189" s="908" t="s">
        <v>298</v>
      </c>
      <c r="B189" s="908"/>
    </row>
  </sheetData>
  <mergeCells count="55">
    <mergeCell ref="A189:B189"/>
    <mergeCell ref="A153:B153"/>
    <mergeCell ref="A154:B154"/>
    <mergeCell ref="A155:B155"/>
    <mergeCell ref="A157:B157"/>
    <mergeCell ref="A159:B159"/>
    <mergeCell ref="A160:A161"/>
    <mergeCell ref="A172:B172"/>
    <mergeCell ref="A173:B173"/>
    <mergeCell ref="A175:B175"/>
    <mergeCell ref="A176:A177"/>
    <mergeCell ref="A188:B188"/>
    <mergeCell ref="A140:A141"/>
    <mergeCell ref="A102:A103"/>
    <mergeCell ref="A115:B115"/>
    <mergeCell ref="A116:B116"/>
    <mergeCell ref="A117:B117"/>
    <mergeCell ref="A119:B119"/>
    <mergeCell ref="A121:B121"/>
    <mergeCell ref="A122:A123"/>
    <mergeCell ref="A135:B135"/>
    <mergeCell ref="A136:B136"/>
    <mergeCell ref="A137:B137"/>
    <mergeCell ref="A139:B139"/>
    <mergeCell ref="A101:B101"/>
    <mergeCell ref="A63:B63"/>
    <mergeCell ref="A64:A65"/>
    <mergeCell ref="A77:B77"/>
    <mergeCell ref="A78:B78"/>
    <mergeCell ref="A79:B79"/>
    <mergeCell ref="A81:B81"/>
    <mergeCell ref="A83:B83"/>
    <mergeCell ref="A84:A85"/>
    <mergeCell ref="A97:B97"/>
    <mergeCell ref="A98:B98"/>
    <mergeCell ref="A99:B99"/>
    <mergeCell ref="A61:B61"/>
    <mergeCell ref="A43:B43"/>
    <mergeCell ref="A45:B45"/>
    <mergeCell ref="A46:A47"/>
    <mergeCell ref="A59:B59"/>
    <mergeCell ref="A60:B60"/>
    <mergeCell ref="A3:B3"/>
    <mergeCell ref="A5:B5"/>
    <mergeCell ref="A6:A7"/>
    <mergeCell ref="A19:B19"/>
    <mergeCell ref="A20:B20"/>
    <mergeCell ref="A39:B39"/>
    <mergeCell ref="A40:B40"/>
    <mergeCell ref="A41:B41"/>
    <mergeCell ref="A21:B21"/>
    <mergeCell ref="A22:B22"/>
    <mergeCell ref="A24:B24"/>
    <mergeCell ref="A25:A26"/>
    <mergeCell ref="A38:B38"/>
  </mergeCells>
  <hyperlinks>
    <hyperlink ref="A1" location="Inhalt!A9" display="Zurück zum Inhalt" xr:uid="{00000000-0004-0000-0C00-000000000000}"/>
  </hyperlink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71"/>
  <sheetViews>
    <sheetView zoomScale="80" zoomScaleNormal="80" workbookViewId="0"/>
  </sheetViews>
  <sheetFormatPr baseColWidth="10" defaultColWidth="11" defaultRowHeight="14.5" customHeight="1"/>
  <cols>
    <col min="1" max="2" width="23.5" style="343" customWidth="1"/>
    <col min="3" max="16384" width="11" style="343"/>
  </cols>
  <sheetData>
    <row r="1" spans="1:2" ht="14.5" customHeight="1">
      <c r="A1" s="736" t="s">
        <v>163</v>
      </c>
    </row>
    <row r="2" spans="1:2" ht="14.5" customHeight="1">
      <c r="A2" s="311"/>
    </row>
    <row r="3" spans="1:2" s="399" customFormat="1" ht="23.5">
      <c r="A3" s="951">
        <v>2022</v>
      </c>
      <c r="B3" s="951"/>
    </row>
    <row r="4" spans="1:2" s="399" customFormat="1">
      <c r="A4" s="403"/>
    </row>
    <row r="5" spans="1:2" s="399" customFormat="1" ht="45" customHeight="1">
      <c r="A5" s="955" t="s">
        <v>394</v>
      </c>
      <c r="B5" s="955"/>
    </row>
    <row r="6" spans="1:2" s="399" customFormat="1" ht="31">
      <c r="A6" s="953" t="s">
        <v>47</v>
      </c>
      <c r="B6" s="400" t="s">
        <v>337</v>
      </c>
    </row>
    <row r="7" spans="1:2" s="399" customFormat="1" ht="15" thickBot="1">
      <c r="A7" s="954"/>
      <c r="B7" s="423" t="s">
        <v>49</v>
      </c>
    </row>
    <row r="8" spans="1:2" s="399" customFormat="1">
      <c r="A8" s="220" t="s">
        <v>27</v>
      </c>
      <c r="B8" s="232">
        <v>845</v>
      </c>
    </row>
    <row r="9" spans="1:2" s="399" customFormat="1">
      <c r="A9" s="222" t="s">
        <v>28</v>
      </c>
      <c r="B9" s="233">
        <v>855</v>
      </c>
    </row>
    <row r="10" spans="1:2" s="399" customFormat="1">
      <c r="A10" s="224" t="s">
        <v>29</v>
      </c>
      <c r="B10" s="232">
        <v>170</v>
      </c>
    </row>
    <row r="11" spans="1:2" s="399" customFormat="1">
      <c r="A11" s="222" t="s">
        <v>30</v>
      </c>
      <c r="B11" s="233">
        <v>140</v>
      </c>
    </row>
    <row r="12" spans="1:2" s="399" customFormat="1">
      <c r="A12" s="224" t="s">
        <v>31</v>
      </c>
      <c r="B12" s="232">
        <v>0</v>
      </c>
    </row>
    <row r="13" spans="1:2" s="399" customFormat="1">
      <c r="A13" s="222" t="s">
        <v>32</v>
      </c>
      <c r="B13" s="233">
        <v>210</v>
      </c>
    </row>
    <row r="14" spans="1:2" s="399" customFormat="1">
      <c r="A14" s="224" t="s">
        <v>33</v>
      </c>
      <c r="B14" s="232">
        <v>895</v>
      </c>
    </row>
    <row r="15" spans="1:2" s="399" customFormat="1">
      <c r="A15" s="225" t="s">
        <v>34</v>
      </c>
      <c r="B15" s="233">
        <v>60</v>
      </c>
    </row>
    <row r="16" spans="1:2" s="399" customFormat="1">
      <c r="A16" s="224" t="s">
        <v>35</v>
      </c>
      <c r="B16" s="232">
        <v>805</v>
      </c>
    </row>
    <row r="17" spans="1:2" s="399" customFormat="1">
      <c r="A17" s="225" t="s">
        <v>36</v>
      </c>
      <c r="B17" s="233">
        <v>2215</v>
      </c>
    </row>
    <row r="18" spans="1:2" s="399" customFormat="1">
      <c r="A18" s="224" t="s">
        <v>37</v>
      </c>
      <c r="B18" s="232">
        <v>340</v>
      </c>
    </row>
    <row r="19" spans="1:2" s="399" customFormat="1">
      <c r="A19" s="222" t="s">
        <v>38</v>
      </c>
      <c r="B19" s="233">
        <v>0</v>
      </c>
    </row>
    <row r="20" spans="1:2" s="399" customFormat="1">
      <c r="A20" s="224" t="s">
        <v>39</v>
      </c>
      <c r="B20" s="232">
        <v>135</v>
      </c>
    </row>
    <row r="21" spans="1:2" s="399" customFormat="1">
      <c r="A21" s="225" t="s">
        <v>40</v>
      </c>
      <c r="B21" s="233">
        <v>90</v>
      </c>
    </row>
    <row r="22" spans="1:2" s="399" customFormat="1">
      <c r="A22" s="224" t="s">
        <v>41</v>
      </c>
      <c r="B22" s="232">
        <v>120</v>
      </c>
    </row>
    <row r="23" spans="1:2" s="399" customFormat="1" ht="15" thickBot="1">
      <c r="A23" s="222" t="s">
        <v>42</v>
      </c>
      <c r="B23" s="233">
        <v>165</v>
      </c>
    </row>
    <row r="24" spans="1:2" s="399" customFormat="1">
      <c r="A24" s="226" t="s">
        <v>43</v>
      </c>
      <c r="B24" s="264">
        <v>6285</v>
      </c>
    </row>
    <row r="25" spans="1:2" s="399" customFormat="1">
      <c r="A25" s="228" t="s">
        <v>44</v>
      </c>
      <c r="B25" s="229">
        <v>760</v>
      </c>
    </row>
    <row r="26" spans="1:2" s="399" customFormat="1">
      <c r="A26" s="230" t="s">
        <v>45</v>
      </c>
      <c r="B26" s="231">
        <v>7045</v>
      </c>
    </row>
    <row r="27" spans="1:2" s="399" customFormat="1" ht="61.5" customHeight="1">
      <c r="A27" s="979" t="s">
        <v>339</v>
      </c>
      <c r="B27" s="979"/>
    </row>
    <row r="28" spans="1:2" s="399" customFormat="1" ht="38.5" customHeight="1">
      <c r="A28" s="979" t="s">
        <v>338</v>
      </c>
      <c r="B28" s="979"/>
    </row>
    <row r="29" spans="1:2" s="399" customFormat="1" ht="36.5" customHeight="1">
      <c r="A29" s="979" t="s">
        <v>446</v>
      </c>
      <c r="B29" s="979"/>
    </row>
    <row r="30" spans="1:2" s="399" customFormat="1"/>
    <row r="31" spans="1:2" s="399" customFormat="1" ht="45" customHeight="1">
      <c r="A31" s="955" t="s">
        <v>389</v>
      </c>
      <c r="B31" s="955"/>
    </row>
    <row r="32" spans="1:2" s="399" customFormat="1" ht="21" customHeight="1">
      <c r="A32" s="953" t="s">
        <v>47</v>
      </c>
      <c r="B32" s="438" t="s">
        <v>340</v>
      </c>
    </row>
    <row r="33" spans="1:2" s="399" customFormat="1" ht="15" thickBot="1">
      <c r="A33" s="954"/>
      <c r="B33" s="427" t="s">
        <v>49</v>
      </c>
    </row>
    <row r="34" spans="1:2" s="399" customFormat="1">
      <c r="A34" s="220" t="s">
        <v>27</v>
      </c>
      <c r="B34" s="221">
        <v>760</v>
      </c>
    </row>
    <row r="35" spans="1:2" s="399" customFormat="1">
      <c r="A35" s="222" t="s">
        <v>28</v>
      </c>
      <c r="B35" s="223">
        <v>665</v>
      </c>
    </row>
    <row r="36" spans="1:2" s="399" customFormat="1">
      <c r="A36" s="224" t="s">
        <v>29</v>
      </c>
      <c r="B36" s="221">
        <v>105</v>
      </c>
    </row>
    <row r="37" spans="1:2" s="399" customFormat="1">
      <c r="A37" s="222" t="s">
        <v>30</v>
      </c>
      <c r="B37" s="223">
        <v>125</v>
      </c>
    </row>
    <row r="38" spans="1:2" s="399" customFormat="1">
      <c r="A38" s="224" t="s">
        <v>31</v>
      </c>
      <c r="B38" s="221">
        <v>0</v>
      </c>
    </row>
    <row r="39" spans="1:2" s="399" customFormat="1">
      <c r="A39" s="222" t="s">
        <v>32</v>
      </c>
      <c r="B39" s="223">
        <v>195</v>
      </c>
    </row>
    <row r="40" spans="1:2" s="399" customFormat="1">
      <c r="A40" s="224" t="s">
        <v>33</v>
      </c>
      <c r="B40" s="221">
        <v>570</v>
      </c>
    </row>
    <row r="41" spans="1:2" s="399" customFormat="1">
      <c r="A41" s="225" t="s">
        <v>34</v>
      </c>
      <c r="B41" s="223">
        <v>0</v>
      </c>
    </row>
    <row r="42" spans="1:2" s="399" customFormat="1">
      <c r="A42" s="224" t="s">
        <v>35</v>
      </c>
      <c r="B42" s="221">
        <v>765</v>
      </c>
    </row>
    <row r="43" spans="1:2" s="399" customFormat="1">
      <c r="A43" s="225" t="s">
        <v>36</v>
      </c>
      <c r="B43" s="223">
        <v>1280</v>
      </c>
    </row>
    <row r="44" spans="1:2" s="399" customFormat="1">
      <c r="A44" s="224" t="s">
        <v>37</v>
      </c>
      <c r="B44" s="221">
        <v>395</v>
      </c>
    </row>
    <row r="45" spans="1:2" s="399" customFormat="1">
      <c r="A45" s="222" t="s">
        <v>38</v>
      </c>
      <c r="B45" s="223">
        <v>0</v>
      </c>
    </row>
    <row r="46" spans="1:2" s="399" customFormat="1">
      <c r="A46" s="224" t="s">
        <v>39</v>
      </c>
      <c r="B46" s="221">
        <v>85</v>
      </c>
    </row>
    <row r="47" spans="1:2" s="399" customFormat="1">
      <c r="A47" s="225" t="s">
        <v>40</v>
      </c>
      <c r="B47" s="223">
        <v>120</v>
      </c>
    </row>
    <row r="48" spans="1:2" s="399" customFormat="1">
      <c r="A48" s="224" t="s">
        <v>41</v>
      </c>
      <c r="B48" s="221">
        <v>80</v>
      </c>
    </row>
    <row r="49" spans="1:2" s="399" customFormat="1" ht="15" thickBot="1">
      <c r="A49" s="222" t="s">
        <v>42</v>
      </c>
      <c r="B49" s="223">
        <v>130</v>
      </c>
    </row>
    <row r="50" spans="1:2" s="399" customFormat="1">
      <c r="A50" s="226" t="s">
        <v>43</v>
      </c>
      <c r="B50" s="227">
        <v>4710</v>
      </c>
    </row>
    <row r="51" spans="1:2" s="399" customFormat="1">
      <c r="A51" s="228" t="s">
        <v>44</v>
      </c>
      <c r="B51" s="229">
        <v>565</v>
      </c>
    </row>
    <row r="52" spans="1:2" s="399" customFormat="1">
      <c r="A52" s="230" t="s">
        <v>45</v>
      </c>
      <c r="B52" s="231">
        <v>5275</v>
      </c>
    </row>
    <row r="53" spans="1:2" s="399" customFormat="1" ht="50.15" customHeight="1">
      <c r="A53" s="978" t="s">
        <v>448</v>
      </c>
      <c r="B53" s="978"/>
    </row>
    <row r="54" spans="1:2" s="399" customFormat="1" ht="40" customHeight="1">
      <c r="A54" s="978" t="s">
        <v>341</v>
      </c>
      <c r="B54" s="978"/>
    </row>
    <row r="55" spans="1:2" s="399" customFormat="1" ht="36" customHeight="1">
      <c r="A55" s="978" t="s">
        <v>446</v>
      </c>
      <c r="B55" s="978"/>
    </row>
    <row r="57" spans="1:2" ht="24" customHeight="1">
      <c r="A57" s="952">
        <v>2021</v>
      </c>
      <c r="B57" s="952"/>
    </row>
    <row r="59" spans="1:2" ht="47.5" customHeight="1">
      <c r="A59" s="834" t="s">
        <v>401</v>
      </c>
      <c r="B59" s="834"/>
    </row>
    <row r="60" spans="1:2" ht="30" customHeight="1">
      <c r="A60" s="953" t="s">
        <v>47</v>
      </c>
      <c r="B60" s="438" t="s">
        <v>342</v>
      </c>
    </row>
    <row r="61" spans="1:2" ht="14.5" customHeight="1" thickBot="1">
      <c r="A61" s="954"/>
      <c r="B61" s="437" t="s">
        <v>49</v>
      </c>
    </row>
    <row r="62" spans="1:2" ht="14.5" customHeight="1">
      <c r="A62" s="220" t="s">
        <v>27</v>
      </c>
      <c r="B62" s="232">
        <v>880</v>
      </c>
    </row>
    <row r="63" spans="1:2" ht="14.5" customHeight="1">
      <c r="A63" s="222" t="s">
        <v>28</v>
      </c>
      <c r="B63" s="233">
        <v>800</v>
      </c>
    </row>
    <row r="64" spans="1:2" ht="14.5" customHeight="1">
      <c r="A64" s="224" t="s">
        <v>29</v>
      </c>
      <c r="B64" s="232">
        <v>125</v>
      </c>
    </row>
    <row r="65" spans="1:4" ht="14.5" customHeight="1">
      <c r="A65" s="222" t="s">
        <v>30</v>
      </c>
      <c r="B65" s="233">
        <v>135</v>
      </c>
    </row>
    <row r="66" spans="1:4" ht="14.5" customHeight="1">
      <c r="A66" s="224" t="s">
        <v>31</v>
      </c>
      <c r="B66" s="232">
        <v>0</v>
      </c>
    </row>
    <row r="67" spans="1:4" ht="14.5" customHeight="1">
      <c r="A67" s="222" t="s">
        <v>32</v>
      </c>
      <c r="B67" s="233">
        <v>235</v>
      </c>
    </row>
    <row r="68" spans="1:4" ht="14.5" customHeight="1">
      <c r="A68" s="224" t="s">
        <v>33</v>
      </c>
      <c r="B68" s="232">
        <v>860</v>
      </c>
    </row>
    <row r="69" spans="1:4" ht="14.5" customHeight="1">
      <c r="A69" s="225" t="s">
        <v>34</v>
      </c>
      <c r="B69" s="233">
        <v>50</v>
      </c>
    </row>
    <row r="70" spans="1:4" ht="14.5" customHeight="1">
      <c r="A70" s="224" t="s">
        <v>35</v>
      </c>
      <c r="B70" s="232">
        <v>925</v>
      </c>
    </row>
    <row r="71" spans="1:4" ht="14.5" customHeight="1">
      <c r="A71" s="225" t="s">
        <v>36</v>
      </c>
      <c r="B71" s="233">
        <v>2415</v>
      </c>
    </row>
    <row r="72" spans="1:4" ht="14.5" customHeight="1">
      <c r="A72" s="224" t="s">
        <v>37</v>
      </c>
      <c r="B72" s="232">
        <v>390</v>
      </c>
    </row>
    <row r="73" spans="1:4" ht="14.5" customHeight="1">
      <c r="A73" s="222" t="s">
        <v>38</v>
      </c>
      <c r="B73" s="233">
        <v>0</v>
      </c>
    </row>
    <row r="74" spans="1:4" ht="14.5" customHeight="1">
      <c r="A74" s="224" t="s">
        <v>39</v>
      </c>
      <c r="B74" s="232">
        <v>150</v>
      </c>
    </row>
    <row r="75" spans="1:4" ht="14.5" customHeight="1">
      <c r="A75" s="225" t="s">
        <v>40</v>
      </c>
      <c r="B75" s="233">
        <v>145</v>
      </c>
    </row>
    <row r="76" spans="1:4" ht="14.5" customHeight="1">
      <c r="A76" s="224" t="s">
        <v>41</v>
      </c>
      <c r="B76" s="232">
        <v>165</v>
      </c>
    </row>
    <row r="77" spans="1:4" ht="14.5" customHeight="1" thickBot="1">
      <c r="A77" s="222" t="s">
        <v>42</v>
      </c>
      <c r="B77" s="233">
        <v>150</v>
      </c>
    </row>
    <row r="78" spans="1:4" ht="14.5" customHeight="1">
      <c r="A78" s="226" t="s">
        <v>43</v>
      </c>
      <c r="B78" s="264">
        <f>+B62+B63+B66+B67+B68+B70+B71+B72+B73+B76</f>
        <v>6670</v>
      </c>
      <c r="C78" s="263"/>
      <c r="D78" s="345"/>
    </row>
    <row r="79" spans="1:4" ht="14.5" customHeight="1">
      <c r="A79" s="228" t="s">
        <v>44</v>
      </c>
      <c r="B79" s="229">
        <f>+B77+B75+B74+B69+B65+B64</f>
        <v>755</v>
      </c>
      <c r="C79" s="263"/>
      <c r="D79" s="345"/>
    </row>
    <row r="80" spans="1:4" ht="14.5" customHeight="1">
      <c r="A80" s="230" t="s">
        <v>45</v>
      </c>
      <c r="B80" s="231">
        <f>SUM(B62:B77)</f>
        <v>7425</v>
      </c>
      <c r="C80" s="263"/>
      <c r="D80" s="345"/>
    </row>
    <row r="81" spans="1:2" s="399" customFormat="1" ht="61.5" customHeight="1">
      <c r="A81" s="979" t="s">
        <v>339</v>
      </c>
      <c r="B81" s="979"/>
    </row>
    <row r="82" spans="1:2" s="399" customFormat="1" ht="38.5" customHeight="1">
      <c r="A82" s="979" t="s">
        <v>338</v>
      </c>
      <c r="B82" s="979"/>
    </row>
    <row r="83" spans="1:2" s="399" customFormat="1" ht="27.65" customHeight="1">
      <c r="A83" s="979" t="s">
        <v>445</v>
      </c>
      <c r="B83" s="979"/>
    </row>
    <row r="85" spans="1:2" ht="45" customHeight="1">
      <c r="A85" s="834" t="s">
        <v>390</v>
      </c>
      <c r="B85" s="834"/>
    </row>
    <row r="86" spans="1:2" ht="22.5" customHeight="1">
      <c r="A86" s="953" t="s">
        <v>47</v>
      </c>
      <c r="B86" s="438" t="s">
        <v>343</v>
      </c>
    </row>
    <row r="87" spans="1:2" ht="14.5" customHeight="1" thickBot="1">
      <c r="A87" s="954"/>
      <c r="B87" s="437" t="s">
        <v>49</v>
      </c>
    </row>
    <row r="88" spans="1:2" ht="14.5" customHeight="1">
      <c r="A88" s="220" t="s">
        <v>27</v>
      </c>
      <c r="B88" s="221">
        <v>895</v>
      </c>
    </row>
    <row r="89" spans="1:2" ht="14.5" customHeight="1">
      <c r="A89" s="222" t="s">
        <v>28</v>
      </c>
      <c r="B89" s="223">
        <v>795</v>
      </c>
    </row>
    <row r="90" spans="1:2" ht="14.5" customHeight="1">
      <c r="A90" s="224" t="s">
        <v>29</v>
      </c>
      <c r="B90" s="221">
        <v>105</v>
      </c>
    </row>
    <row r="91" spans="1:2" ht="14.5" customHeight="1">
      <c r="A91" s="222" t="s">
        <v>30</v>
      </c>
      <c r="B91" s="223">
        <v>100</v>
      </c>
    </row>
    <row r="92" spans="1:2" ht="14.5" customHeight="1">
      <c r="A92" s="224" t="s">
        <v>31</v>
      </c>
      <c r="B92" s="221">
        <v>0</v>
      </c>
    </row>
    <row r="93" spans="1:2" ht="14.5" customHeight="1">
      <c r="A93" s="222" t="s">
        <v>32</v>
      </c>
      <c r="B93" s="223">
        <v>290</v>
      </c>
    </row>
    <row r="94" spans="1:2" ht="14.5" customHeight="1">
      <c r="A94" s="224" t="s">
        <v>33</v>
      </c>
      <c r="B94" s="221">
        <v>625</v>
      </c>
    </row>
    <row r="95" spans="1:2" ht="14.5" customHeight="1">
      <c r="A95" s="225" t="s">
        <v>34</v>
      </c>
      <c r="B95" s="223">
        <v>0</v>
      </c>
    </row>
    <row r="96" spans="1:2" ht="14.5" customHeight="1">
      <c r="A96" s="224" t="s">
        <v>35</v>
      </c>
      <c r="B96" s="221">
        <v>760</v>
      </c>
    </row>
    <row r="97" spans="1:4" ht="14.5" customHeight="1">
      <c r="A97" s="225" t="s">
        <v>36</v>
      </c>
      <c r="B97" s="223">
        <v>1420</v>
      </c>
    </row>
    <row r="98" spans="1:4" ht="14.5" customHeight="1">
      <c r="A98" s="224" t="s">
        <v>37</v>
      </c>
      <c r="B98" s="221">
        <v>365</v>
      </c>
    </row>
    <row r="99" spans="1:4" ht="14.5" customHeight="1">
      <c r="A99" s="222" t="s">
        <v>38</v>
      </c>
      <c r="B99" s="223">
        <v>0</v>
      </c>
    </row>
    <row r="100" spans="1:4" ht="14.5" customHeight="1">
      <c r="A100" s="224" t="s">
        <v>39</v>
      </c>
      <c r="B100" s="221">
        <v>115</v>
      </c>
    </row>
    <row r="101" spans="1:4" ht="14.5" customHeight="1">
      <c r="A101" s="225" t="s">
        <v>40</v>
      </c>
      <c r="B101" s="223">
        <v>135</v>
      </c>
    </row>
    <row r="102" spans="1:4" ht="14.5" customHeight="1">
      <c r="A102" s="224" t="s">
        <v>41</v>
      </c>
      <c r="B102" s="221">
        <v>105</v>
      </c>
    </row>
    <row r="103" spans="1:4" ht="14.5" customHeight="1" thickBot="1">
      <c r="A103" s="222" t="s">
        <v>42</v>
      </c>
      <c r="B103" s="223">
        <v>135</v>
      </c>
    </row>
    <row r="104" spans="1:4" ht="14.5" customHeight="1">
      <c r="A104" s="226" t="s">
        <v>43</v>
      </c>
      <c r="B104" s="227">
        <f>+B88+B89+B92+B93+B94+B96+B97+B98+B99+B102</f>
        <v>5255</v>
      </c>
      <c r="C104" s="263"/>
      <c r="D104" s="345"/>
    </row>
    <row r="105" spans="1:4" ht="14.5" customHeight="1">
      <c r="A105" s="228" t="s">
        <v>44</v>
      </c>
      <c r="B105" s="229">
        <f>+B103+B101+B100+B95+B91+B90</f>
        <v>590</v>
      </c>
      <c r="C105" s="263"/>
      <c r="D105" s="345"/>
    </row>
    <row r="106" spans="1:4" ht="14.5" customHeight="1">
      <c r="A106" s="230" t="s">
        <v>45</v>
      </c>
      <c r="B106" s="231">
        <v>5850</v>
      </c>
      <c r="C106" s="255"/>
      <c r="D106" s="345"/>
    </row>
    <row r="107" spans="1:4" s="399" customFormat="1" ht="48.65" customHeight="1">
      <c r="A107" s="978" t="s">
        <v>449</v>
      </c>
      <c r="B107" s="978"/>
    </row>
    <row r="108" spans="1:4" s="399" customFormat="1" ht="38.5" customHeight="1">
      <c r="A108" s="978" t="s">
        <v>341</v>
      </c>
      <c r="B108" s="978"/>
    </row>
    <row r="109" spans="1:4" s="399" customFormat="1" ht="29.15" customHeight="1">
      <c r="A109" s="978" t="s">
        <v>445</v>
      </c>
      <c r="B109" s="978"/>
    </row>
    <row r="111" spans="1:4" ht="24" customHeight="1">
      <c r="A111" s="952">
        <v>2020</v>
      </c>
      <c r="B111" s="952"/>
    </row>
    <row r="112" spans="1:4" ht="14.5" customHeight="1">
      <c r="A112" s="105"/>
    </row>
    <row r="113" spans="1:2" ht="45" customHeight="1">
      <c r="A113" s="834" t="s">
        <v>402</v>
      </c>
      <c r="B113" s="834"/>
    </row>
    <row r="114" spans="1:2" ht="30" customHeight="1">
      <c r="A114" s="953" t="s">
        <v>47</v>
      </c>
      <c r="B114" s="438" t="s">
        <v>344</v>
      </c>
    </row>
    <row r="115" spans="1:2" ht="14.5" customHeight="1" thickBot="1">
      <c r="A115" s="954"/>
      <c r="B115" s="437" t="s">
        <v>49</v>
      </c>
    </row>
    <row r="116" spans="1:2" ht="14.5" customHeight="1">
      <c r="A116" s="220" t="s">
        <v>27</v>
      </c>
      <c r="B116" s="232">
        <v>1030</v>
      </c>
    </row>
    <row r="117" spans="1:2" ht="14.5" customHeight="1">
      <c r="A117" s="222" t="s">
        <v>28</v>
      </c>
      <c r="B117" s="233">
        <v>960</v>
      </c>
    </row>
    <row r="118" spans="1:2" ht="14.5" customHeight="1">
      <c r="A118" s="224" t="s">
        <v>29</v>
      </c>
      <c r="B118" s="232">
        <v>115</v>
      </c>
    </row>
    <row r="119" spans="1:2" ht="14.5" customHeight="1">
      <c r="A119" s="222" t="s">
        <v>30</v>
      </c>
      <c r="B119" s="233">
        <v>115</v>
      </c>
    </row>
    <row r="120" spans="1:2" ht="14.5" customHeight="1">
      <c r="A120" s="224" t="s">
        <v>129</v>
      </c>
      <c r="B120" s="232">
        <v>0</v>
      </c>
    </row>
    <row r="121" spans="1:2" ht="14.5" customHeight="1">
      <c r="A121" s="222" t="s">
        <v>32</v>
      </c>
      <c r="B121" s="233">
        <v>255</v>
      </c>
    </row>
    <row r="122" spans="1:2" ht="14.5" customHeight="1">
      <c r="A122" s="224" t="s">
        <v>33</v>
      </c>
      <c r="B122" s="232">
        <v>900</v>
      </c>
    </row>
    <row r="123" spans="1:2" ht="14.5" customHeight="1">
      <c r="A123" s="225" t="s">
        <v>34</v>
      </c>
      <c r="B123" s="233">
        <v>40</v>
      </c>
    </row>
    <row r="124" spans="1:2" ht="14.5" customHeight="1">
      <c r="A124" s="224" t="s">
        <v>35</v>
      </c>
      <c r="B124" s="232">
        <v>930</v>
      </c>
    </row>
    <row r="125" spans="1:2" ht="14.5" customHeight="1">
      <c r="A125" s="225" t="s">
        <v>36</v>
      </c>
      <c r="B125" s="233">
        <v>2785</v>
      </c>
    </row>
    <row r="126" spans="1:2" ht="14.5" customHeight="1">
      <c r="A126" s="224" t="s">
        <v>37</v>
      </c>
      <c r="B126" s="232">
        <v>485</v>
      </c>
    </row>
    <row r="127" spans="1:2" ht="14.5" customHeight="1">
      <c r="A127" s="222" t="s">
        <v>38</v>
      </c>
      <c r="B127" s="233">
        <v>0</v>
      </c>
    </row>
    <row r="128" spans="1:2" ht="14.5" customHeight="1">
      <c r="A128" s="224" t="s">
        <v>39</v>
      </c>
      <c r="B128" s="232">
        <v>125</v>
      </c>
    </row>
    <row r="129" spans="1:4" ht="14.5" customHeight="1">
      <c r="A129" s="225" t="s">
        <v>40</v>
      </c>
      <c r="B129" s="233">
        <v>180</v>
      </c>
    </row>
    <row r="130" spans="1:4" ht="14.5" customHeight="1">
      <c r="A130" s="224" t="s">
        <v>41</v>
      </c>
      <c r="B130" s="232">
        <v>205</v>
      </c>
    </row>
    <row r="131" spans="1:4" ht="14.5" customHeight="1" thickBot="1">
      <c r="A131" s="222" t="s">
        <v>42</v>
      </c>
      <c r="B131" s="233">
        <v>250</v>
      </c>
    </row>
    <row r="132" spans="1:4" ht="14.5" customHeight="1">
      <c r="A132" s="226" t="s">
        <v>43</v>
      </c>
      <c r="B132" s="227">
        <f>+B116+B117+B120+B121+B122+B124+B125+B126+B127+B130</f>
        <v>7550</v>
      </c>
      <c r="C132" s="263"/>
      <c r="D132" s="345"/>
    </row>
    <row r="133" spans="1:4" ht="14.5" customHeight="1">
      <c r="A133" s="228" t="s">
        <v>44</v>
      </c>
      <c r="B133" s="229">
        <f>+B131+B129+B128+B123+B119+B118</f>
        <v>825</v>
      </c>
      <c r="C133" s="263"/>
      <c r="D133" s="345"/>
    </row>
    <row r="134" spans="1:4" ht="14.5" customHeight="1">
      <c r="A134" s="230" t="s">
        <v>45</v>
      </c>
      <c r="B134" s="231">
        <v>8370</v>
      </c>
      <c r="C134" s="255"/>
      <c r="D134" s="345"/>
    </row>
    <row r="135" spans="1:4" s="399" customFormat="1" ht="61.5" customHeight="1">
      <c r="A135" s="979" t="s">
        <v>339</v>
      </c>
      <c r="B135" s="979"/>
    </row>
    <row r="136" spans="1:4" s="399" customFormat="1" ht="38.5" customHeight="1">
      <c r="A136" s="979" t="s">
        <v>338</v>
      </c>
      <c r="B136" s="979"/>
    </row>
    <row r="137" spans="1:4" s="399" customFormat="1" ht="27.65" customHeight="1">
      <c r="A137" s="979" t="s">
        <v>445</v>
      </c>
      <c r="B137" s="979"/>
    </row>
    <row r="139" spans="1:4" ht="45" customHeight="1">
      <c r="A139" s="980" t="s">
        <v>391</v>
      </c>
      <c r="B139" s="980"/>
    </row>
    <row r="140" spans="1:4" ht="14.5" customHeight="1">
      <c r="A140" s="953" t="s">
        <v>47</v>
      </c>
      <c r="B140" s="438" t="s">
        <v>345</v>
      </c>
    </row>
    <row r="141" spans="1:4" ht="14.5" customHeight="1" thickBot="1">
      <c r="A141" s="954"/>
      <c r="B141" s="437" t="s">
        <v>49</v>
      </c>
    </row>
    <row r="142" spans="1:4" ht="14.5" customHeight="1">
      <c r="A142" s="220" t="s">
        <v>27</v>
      </c>
      <c r="B142" s="221">
        <v>790</v>
      </c>
    </row>
    <row r="143" spans="1:4" ht="14.5" customHeight="1">
      <c r="A143" s="222" t="s">
        <v>28</v>
      </c>
      <c r="B143" s="223">
        <v>770</v>
      </c>
    </row>
    <row r="144" spans="1:4" ht="14.5" customHeight="1">
      <c r="A144" s="224" t="s">
        <v>29</v>
      </c>
      <c r="B144" s="221">
        <v>115</v>
      </c>
    </row>
    <row r="145" spans="1:4" ht="14.5" customHeight="1">
      <c r="A145" s="222" t="s">
        <v>30</v>
      </c>
      <c r="B145" s="223">
        <v>70</v>
      </c>
    </row>
    <row r="146" spans="1:4" ht="14.5" customHeight="1">
      <c r="A146" s="224" t="s">
        <v>31</v>
      </c>
      <c r="B146" s="221">
        <v>0</v>
      </c>
    </row>
    <row r="147" spans="1:4" ht="14.5" customHeight="1">
      <c r="A147" s="222" t="s">
        <v>32</v>
      </c>
      <c r="B147" s="223">
        <v>235</v>
      </c>
    </row>
    <row r="148" spans="1:4" ht="14.5" customHeight="1">
      <c r="A148" s="224" t="s">
        <v>33</v>
      </c>
      <c r="B148" s="221">
        <v>545</v>
      </c>
      <c r="D148" s="119"/>
    </row>
    <row r="149" spans="1:4" ht="14.5" customHeight="1">
      <c r="A149" s="225" t="s">
        <v>34</v>
      </c>
      <c r="B149" s="223">
        <v>0</v>
      </c>
    </row>
    <row r="150" spans="1:4" ht="14.5" customHeight="1">
      <c r="A150" s="224" t="s">
        <v>35</v>
      </c>
      <c r="B150" s="221">
        <v>760</v>
      </c>
    </row>
    <row r="151" spans="1:4" ht="14.5" customHeight="1">
      <c r="A151" s="225" t="s">
        <v>36</v>
      </c>
      <c r="B151" s="223">
        <v>1225</v>
      </c>
    </row>
    <row r="152" spans="1:4" ht="14.5" customHeight="1">
      <c r="A152" s="224" t="s">
        <v>37</v>
      </c>
      <c r="B152" s="221">
        <v>440</v>
      </c>
    </row>
    <row r="153" spans="1:4" ht="14.5" customHeight="1">
      <c r="A153" s="222" t="s">
        <v>38</v>
      </c>
      <c r="B153" s="223">
        <v>0</v>
      </c>
    </row>
    <row r="154" spans="1:4" ht="14.5" customHeight="1">
      <c r="A154" s="224" t="s">
        <v>39</v>
      </c>
      <c r="B154" s="221">
        <v>100</v>
      </c>
    </row>
    <row r="155" spans="1:4" ht="14.5" customHeight="1">
      <c r="A155" s="225" t="s">
        <v>40</v>
      </c>
      <c r="B155" s="223">
        <v>140</v>
      </c>
    </row>
    <row r="156" spans="1:4" ht="14.5" customHeight="1">
      <c r="A156" s="224" t="s">
        <v>41</v>
      </c>
      <c r="B156" s="221">
        <v>70</v>
      </c>
    </row>
    <row r="157" spans="1:4" ht="14.5" customHeight="1" thickBot="1">
      <c r="A157" s="222" t="s">
        <v>42</v>
      </c>
      <c r="B157" s="223">
        <v>100</v>
      </c>
    </row>
    <row r="158" spans="1:4" ht="14.5" customHeight="1">
      <c r="A158" s="226" t="s">
        <v>43</v>
      </c>
      <c r="B158" s="227">
        <f>+B142+B143+B146+B147+B148+B150+B151+B152+B153+B156</f>
        <v>4835</v>
      </c>
      <c r="C158" s="263"/>
      <c r="D158" s="345"/>
    </row>
    <row r="159" spans="1:4" ht="14.5" customHeight="1">
      <c r="A159" s="228" t="s">
        <v>44</v>
      </c>
      <c r="B159" s="229">
        <f>+B157+B155+B154+B149+B145+B144</f>
        <v>525</v>
      </c>
      <c r="C159" s="263"/>
      <c r="D159" s="345"/>
    </row>
    <row r="160" spans="1:4" ht="14.5" customHeight="1">
      <c r="A160" s="230" t="s">
        <v>45</v>
      </c>
      <c r="B160" s="231">
        <f>SUM(B142:B157)</f>
        <v>5360</v>
      </c>
      <c r="C160" s="263"/>
      <c r="D160" s="345"/>
    </row>
    <row r="161" spans="1:2" ht="50.15" customHeight="1">
      <c r="A161" s="978" t="s">
        <v>442</v>
      </c>
      <c r="B161" s="978"/>
    </row>
    <row r="162" spans="1:2" ht="36" customHeight="1">
      <c r="A162" s="978" t="s">
        <v>341</v>
      </c>
      <c r="B162" s="978"/>
    </row>
    <row r="163" spans="1:2" ht="24.65" customHeight="1">
      <c r="A163" s="978" t="s">
        <v>445</v>
      </c>
      <c r="B163" s="978"/>
    </row>
    <row r="165" spans="1:2" ht="24" customHeight="1">
      <c r="A165" s="952">
        <v>2019</v>
      </c>
      <c r="B165" s="952"/>
    </row>
    <row r="166" spans="1:2" ht="14.5" customHeight="1">
      <c r="A166" s="105"/>
    </row>
    <row r="167" spans="1:2" ht="45" customHeight="1">
      <c r="A167" s="834" t="s">
        <v>403</v>
      </c>
      <c r="B167" s="834"/>
    </row>
    <row r="168" spans="1:2" ht="30" customHeight="1">
      <c r="A168" s="953" t="s">
        <v>47</v>
      </c>
      <c r="B168" s="438" t="s">
        <v>346</v>
      </c>
    </row>
    <row r="169" spans="1:2" ht="14.5" customHeight="1" thickBot="1">
      <c r="A169" s="954"/>
      <c r="B169" s="437" t="s">
        <v>49</v>
      </c>
    </row>
    <row r="170" spans="1:2" ht="14.5" customHeight="1">
      <c r="A170" s="220" t="s">
        <v>27</v>
      </c>
      <c r="B170" s="232">
        <v>1190</v>
      </c>
    </row>
    <row r="171" spans="1:2" ht="14.5" customHeight="1">
      <c r="A171" s="222" t="s">
        <v>28</v>
      </c>
      <c r="B171" s="233">
        <v>1265</v>
      </c>
    </row>
    <row r="172" spans="1:2" ht="14.5" customHeight="1">
      <c r="A172" s="224" t="s">
        <v>29</v>
      </c>
      <c r="B172" s="232">
        <v>150</v>
      </c>
    </row>
    <row r="173" spans="1:2" ht="14.5" customHeight="1">
      <c r="A173" s="222" t="s">
        <v>30</v>
      </c>
      <c r="B173" s="233">
        <v>185</v>
      </c>
    </row>
    <row r="174" spans="1:2" ht="14.5" customHeight="1">
      <c r="A174" s="224" t="s">
        <v>129</v>
      </c>
      <c r="B174" s="232">
        <v>0</v>
      </c>
    </row>
    <row r="175" spans="1:2" ht="14.5" customHeight="1">
      <c r="A175" s="222" t="s">
        <v>32</v>
      </c>
      <c r="B175" s="233">
        <v>315</v>
      </c>
    </row>
    <row r="176" spans="1:2" ht="14.5" customHeight="1">
      <c r="A176" s="224" t="s">
        <v>33</v>
      </c>
      <c r="B176" s="232">
        <v>985</v>
      </c>
    </row>
    <row r="177" spans="1:4" ht="14.5" customHeight="1">
      <c r="A177" s="225" t="s">
        <v>34</v>
      </c>
      <c r="B177" s="233">
        <v>0</v>
      </c>
    </row>
    <row r="178" spans="1:4" ht="14.5" customHeight="1">
      <c r="A178" s="224" t="s">
        <v>35</v>
      </c>
      <c r="B178" s="232">
        <v>1200</v>
      </c>
    </row>
    <row r="179" spans="1:4" ht="14.5" customHeight="1">
      <c r="A179" s="225" t="s">
        <v>36</v>
      </c>
      <c r="B179" s="233">
        <v>2775</v>
      </c>
    </row>
    <row r="180" spans="1:4" ht="14.5" customHeight="1">
      <c r="A180" s="224" t="s">
        <v>37</v>
      </c>
      <c r="B180" s="232">
        <v>555</v>
      </c>
    </row>
    <row r="181" spans="1:4" ht="14.5" customHeight="1">
      <c r="A181" s="222" t="s">
        <v>38</v>
      </c>
      <c r="B181" s="233">
        <v>0</v>
      </c>
    </row>
    <row r="182" spans="1:4" ht="14.5" customHeight="1">
      <c r="A182" s="224" t="s">
        <v>39</v>
      </c>
      <c r="B182" s="232">
        <v>165</v>
      </c>
    </row>
    <row r="183" spans="1:4" ht="14.5" customHeight="1">
      <c r="A183" s="225" t="s">
        <v>40</v>
      </c>
      <c r="B183" s="233">
        <v>180</v>
      </c>
    </row>
    <row r="184" spans="1:4" ht="14.5" customHeight="1">
      <c r="A184" s="224" t="s">
        <v>41</v>
      </c>
      <c r="B184" s="232">
        <v>115</v>
      </c>
    </row>
    <row r="185" spans="1:4" ht="14.5" customHeight="1" thickBot="1">
      <c r="A185" s="222" t="s">
        <v>42</v>
      </c>
      <c r="B185" s="233">
        <v>240</v>
      </c>
    </row>
    <row r="186" spans="1:4" ht="14.5" customHeight="1">
      <c r="A186" s="226" t="s">
        <v>43</v>
      </c>
      <c r="B186" s="227">
        <f>+B170+B171+B174+B175+B176+B178+B179+B180+B181+B184</f>
        <v>8400</v>
      </c>
      <c r="C186" s="263"/>
      <c r="D186" s="345"/>
    </row>
    <row r="187" spans="1:4" ht="14.5" customHeight="1">
      <c r="A187" s="228" t="s">
        <v>44</v>
      </c>
      <c r="B187" s="229">
        <f>+B185+B183+B182+B177+B173+B172</f>
        <v>920</v>
      </c>
      <c r="C187" s="263"/>
      <c r="D187" s="345"/>
    </row>
    <row r="188" spans="1:4" ht="14.5" customHeight="1">
      <c r="A188" s="230" t="s">
        <v>45</v>
      </c>
      <c r="B188" s="231">
        <v>9330</v>
      </c>
      <c r="C188" s="255"/>
      <c r="D188" s="345"/>
    </row>
    <row r="189" spans="1:4" ht="62.5" customHeight="1">
      <c r="A189" s="979" t="s">
        <v>339</v>
      </c>
      <c r="B189" s="979"/>
    </row>
    <row r="190" spans="1:4" ht="40" customHeight="1">
      <c r="A190" s="979" t="s">
        <v>338</v>
      </c>
      <c r="B190" s="979"/>
    </row>
    <row r="191" spans="1:4" ht="25" customHeight="1">
      <c r="A191" s="979" t="s">
        <v>445</v>
      </c>
      <c r="B191" s="979"/>
    </row>
    <row r="193" spans="1:2" ht="45.75" customHeight="1">
      <c r="A193" s="834" t="s">
        <v>392</v>
      </c>
      <c r="B193" s="834"/>
    </row>
    <row r="194" spans="1:2" ht="21.75" customHeight="1">
      <c r="A194" s="953" t="s">
        <v>47</v>
      </c>
      <c r="B194" s="438" t="s">
        <v>347</v>
      </c>
    </row>
    <row r="195" spans="1:2" ht="14.5" customHeight="1" thickBot="1">
      <c r="A195" s="954"/>
      <c r="B195" s="437" t="s">
        <v>49</v>
      </c>
    </row>
    <row r="196" spans="1:2" ht="14.5" customHeight="1">
      <c r="A196" s="220" t="s">
        <v>27</v>
      </c>
      <c r="B196" s="221">
        <v>925</v>
      </c>
    </row>
    <row r="197" spans="1:2" ht="14.5" customHeight="1">
      <c r="A197" s="222" t="s">
        <v>28</v>
      </c>
      <c r="B197" s="223">
        <v>830</v>
      </c>
    </row>
    <row r="198" spans="1:2" ht="14.5" customHeight="1">
      <c r="A198" s="224" t="s">
        <v>29</v>
      </c>
      <c r="B198" s="221">
        <v>130</v>
      </c>
    </row>
    <row r="199" spans="1:2" ht="14.5" customHeight="1">
      <c r="A199" s="222" t="s">
        <v>30</v>
      </c>
      <c r="B199" s="223">
        <v>120</v>
      </c>
    </row>
    <row r="200" spans="1:2" ht="14.5" customHeight="1">
      <c r="A200" s="224" t="s">
        <v>31</v>
      </c>
      <c r="B200" s="221">
        <v>0</v>
      </c>
    </row>
    <row r="201" spans="1:2" ht="14.5" customHeight="1">
      <c r="A201" s="222" t="s">
        <v>32</v>
      </c>
      <c r="B201" s="223">
        <v>175</v>
      </c>
    </row>
    <row r="202" spans="1:2" ht="14.5" customHeight="1">
      <c r="A202" s="224" t="s">
        <v>33</v>
      </c>
      <c r="B202" s="221">
        <v>640</v>
      </c>
    </row>
    <row r="203" spans="1:2" ht="14.5" customHeight="1">
      <c r="A203" s="225" t="s">
        <v>34</v>
      </c>
      <c r="B203" s="223">
        <v>0</v>
      </c>
    </row>
    <row r="204" spans="1:2" ht="14.5" customHeight="1">
      <c r="A204" s="224" t="s">
        <v>35</v>
      </c>
      <c r="B204" s="221">
        <v>920</v>
      </c>
    </row>
    <row r="205" spans="1:2" ht="14.5" customHeight="1">
      <c r="A205" s="225" t="s">
        <v>36</v>
      </c>
      <c r="B205" s="223">
        <v>1395</v>
      </c>
    </row>
    <row r="206" spans="1:2" ht="14.5" customHeight="1">
      <c r="A206" s="224" t="s">
        <v>37</v>
      </c>
      <c r="B206" s="221">
        <v>410</v>
      </c>
    </row>
    <row r="207" spans="1:2" ht="14.5" customHeight="1">
      <c r="A207" s="222" t="s">
        <v>38</v>
      </c>
      <c r="B207" s="223">
        <v>0</v>
      </c>
    </row>
    <row r="208" spans="1:2" ht="14.5" customHeight="1">
      <c r="A208" s="224" t="s">
        <v>39</v>
      </c>
      <c r="B208" s="221">
        <v>125</v>
      </c>
    </row>
    <row r="209" spans="1:4" ht="14.5" customHeight="1">
      <c r="A209" s="225" t="s">
        <v>40</v>
      </c>
      <c r="B209" s="223">
        <v>145</v>
      </c>
    </row>
    <row r="210" spans="1:4" ht="14.5" customHeight="1">
      <c r="A210" s="224" t="s">
        <v>41</v>
      </c>
      <c r="B210" s="221">
        <v>95</v>
      </c>
    </row>
    <row r="211" spans="1:4" ht="14.5" customHeight="1" thickBot="1">
      <c r="A211" s="222" t="s">
        <v>42</v>
      </c>
      <c r="B211" s="223">
        <v>165</v>
      </c>
    </row>
    <row r="212" spans="1:4" ht="14.5" customHeight="1">
      <c r="A212" s="226" t="s">
        <v>43</v>
      </c>
      <c r="B212" s="227">
        <f>+B196+B197+B200+B201+B202+B204+B205+B206+B207+B210</f>
        <v>5390</v>
      </c>
      <c r="C212" s="263"/>
      <c r="D212" s="345"/>
    </row>
    <row r="213" spans="1:4" ht="14.5" customHeight="1">
      <c r="A213" s="228" t="s">
        <v>44</v>
      </c>
      <c r="B213" s="229">
        <f>+B211+B209+B208+B203+B199+B198</f>
        <v>685</v>
      </c>
      <c r="C213" s="263"/>
      <c r="D213" s="345"/>
    </row>
    <row r="214" spans="1:4" ht="14.5" customHeight="1">
      <c r="A214" s="230" t="s">
        <v>45</v>
      </c>
      <c r="B214" s="231">
        <v>6070</v>
      </c>
      <c r="C214" s="255"/>
      <c r="D214" s="345"/>
    </row>
    <row r="215" spans="1:4" ht="49.5" customHeight="1">
      <c r="A215" s="978" t="s">
        <v>449</v>
      </c>
      <c r="B215" s="978"/>
    </row>
    <row r="216" spans="1:4" ht="39" customHeight="1">
      <c r="A216" s="978" t="s">
        <v>341</v>
      </c>
      <c r="B216" s="978"/>
    </row>
    <row r="217" spans="1:4" ht="34.5" customHeight="1">
      <c r="A217" s="978" t="s">
        <v>445</v>
      </c>
      <c r="B217" s="978"/>
    </row>
    <row r="219" spans="1:4" ht="24" customHeight="1">
      <c r="A219" s="952">
        <v>2018</v>
      </c>
      <c r="B219" s="952"/>
    </row>
    <row r="221" spans="1:4" ht="45" customHeight="1">
      <c r="A221" s="834" t="s">
        <v>404</v>
      </c>
      <c r="B221" s="834"/>
    </row>
    <row r="222" spans="1:4" ht="30" customHeight="1">
      <c r="A222" s="953" t="s">
        <v>47</v>
      </c>
      <c r="B222" s="438" t="s">
        <v>348</v>
      </c>
    </row>
    <row r="223" spans="1:4" ht="14.5" customHeight="1" thickBot="1">
      <c r="A223" s="954"/>
      <c r="B223" s="437" t="s">
        <v>49</v>
      </c>
    </row>
    <row r="224" spans="1:4" ht="14.5" customHeight="1">
      <c r="A224" s="220" t="s">
        <v>27</v>
      </c>
      <c r="B224" s="232">
        <v>1195</v>
      </c>
    </row>
    <row r="225" spans="1:4" ht="14.5" customHeight="1">
      <c r="A225" s="222" t="s">
        <v>28</v>
      </c>
      <c r="B225" s="233">
        <v>1100</v>
      </c>
    </row>
    <row r="226" spans="1:4" ht="14.5" customHeight="1">
      <c r="A226" s="224" t="s">
        <v>29</v>
      </c>
      <c r="B226" s="232">
        <v>175</v>
      </c>
    </row>
    <row r="227" spans="1:4" ht="14.5" customHeight="1">
      <c r="A227" s="222" t="s">
        <v>30</v>
      </c>
      <c r="B227" s="233">
        <v>140</v>
      </c>
    </row>
    <row r="228" spans="1:4" ht="14.5" customHeight="1">
      <c r="A228" s="224" t="s">
        <v>31</v>
      </c>
      <c r="B228" s="232">
        <v>0</v>
      </c>
    </row>
    <row r="229" spans="1:4" ht="14.5" customHeight="1">
      <c r="A229" s="222" t="s">
        <v>32</v>
      </c>
      <c r="B229" s="233">
        <v>320</v>
      </c>
    </row>
    <row r="230" spans="1:4" ht="14.5" customHeight="1">
      <c r="A230" s="224" t="s">
        <v>33</v>
      </c>
      <c r="B230" s="232">
        <v>940</v>
      </c>
    </row>
    <row r="231" spans="1:4" ht="14.5" customHeight="1">
      <c r="A231" s="225" t="s">
        <v>34</v>
      </c>
      <c r="B231" s="233">
        <v>0</v>
      </c>
    </row>
    <row r="232" spans="1:4" ht="14.5" customHeight="1">
      <c r="A232" s="224" t="s">
        <v>35</v>
      </c>
      <c r="B232" s="232">
        <v>1355</v>
      </c>
    </row>
    <row r="233" spans="1:4" ht="14.5" customHeight="1">
      <c r="A233" s="225" t="s">
        <v>36</v>
      </c>
      <c r="B233" s="233">
        <v>3025</v>
      </c>
    </row>
    <row r="234" spans="1:4" ht="14.5" customHeight="1">
      <c r="A234" s="224" t="s">
        <v>37</v>
      </c>
      <c r="B234" s="232">
        <v>615</v>
      </c>
    </row>
    <row r="235" spans="1:4" ht="14.5" customHeight="1">
      <c r="A235" s="222" t="s">
        <v>38</v>
      </c>
      <c r="B235" s="233">
        <v>0</v>
      </c>
    </row>
    <row r="236" spans="1:4" ht="14.5" customHeight="1">
      <c r="A236" s="224" t="s">
        <v>39</v>
      </c>
      <c r="B236" s="232">
        <v>155</v>
      </c>
    </row>
    <row r="237" spans="1:4" ht="14.5" customHeight="1">
      <c r="A237" s="225" t="s">
        <v>40</v>
      </c>
      <c r="B237" s="233">
        <v>245</v>
      </c>
    </row>
    <row r="238" spans="1:4" ht="14.5" customHeight="1">
      <c r="A238" s="224" t="s">
        <v>41</v>
      </c>
      <c r="B238" s="232">
        <v>185</v>
      </c>
    </row>
    <row r="239" spans="1:4" ht="14.5" customHeight="1" thickBot="1">
      <c r="A239" s="222" t="s">
        <v>42</v>
      </c>
      <c r="B239" s="233">
        <v>175</v>
      </c>
    </row>
    <row r="240" spans="1:4" ht="14.5" customHeight="1">
      <c r="A240" s="226" t="s">
        <v>43</v>
      </c>
      <c r="B240" s="227">
        <f>+B224+B225+B228+B229+B230+B232+B233+B234+B235+B238</f>
        <v>8735</v>
      </c>
      <c r="C240" s="263"/>
      <c r="D240" s="345"/>
    </row>
    <row r="241" spans="1:4" ht="14.5" customHeight="1">
      <c r="A241" s="228" t="s">
        <v>44</v>
      </c>
      <c r="B241" s="229">
        <f>+B239+B237+B236+B231+B227+B226</f>
        <v>890</v>
      </c>
      <c r="C241" s="263"/>
      <c r="D241" s="345"/>
    </row>
    <row r="242" spans="1:4" ht="14.5" customHeight="1">
      <c r="A242" s="230" t="s">
        <v>45</v>
      </c>
      <c r="B242" s="231">
        <v>9635</v>
      </c>
      <c r="C242" s="255"/>
      <c r="D242" s="345"/>
    </row>
    <row r="243" spans="1:4" ht="63" customHeight="1">
      <c r="A243" s="979" t="s">
        <v>339</v>
      </c>
      <c r="B243" s="979"/>
    </row>
    <row r="244" spans="1:4" ht="38.5" customHeight="1">
      <c r="A244" s="979" t="s">
        <v>338</v>
      </c>
      <c r="B244" s="979"/>
    </row>
    <row r="245" spans="1:4" ht="31" customHeight="1">
      <c r="A245" s="979" t="s">
        <v>445</v>
      </c>
      <c r="B245" s="979"/>
    </row>
    <row r="247" spans="1:4" ht="45" customHeight="1">
      <c r="A247" s="834" t="s">
        <v>393</v>
      </c>
      <c r="B247" s="834"/>
    </row>
    <row r="248" spans="1:4" ht="14.5" customHeight="1">
      <c r="A248" s="953" t="s">
        <v>47</v>
      </c>
      <c r="B248" s="438" t="s">
        <v>349</v>
      </c>
    </row>
    <row r="249" spans="1:4" ht="14.5" customHeight="1" thickBot="1">
      <c r="A249" s="954"/>
      <c r="B249" s="437" t="s">
        <v>49</v>
      </c>
    </row>
    <row r="250" spans="1:4" ht="14.5" customHeight="1">
      <c r="A250" s="220" t="s">
        <v>27</v>
      </c>
      <c r="B250" s="221">
        <v>1020</v>
      </c>
    </row>
    <row r="251" spans="1:4" ht="14.5" customHeight="1">
      <c r="A251" s="222" t="s">
        <v>28</v>
      </c>
      <c r="B251" s="223">
        <v>905</v>
      </c>
    </row>
    <row r="252" spans="1:4" ht="14.5" customHeight="1">
      <c r="A252" s="224" t="s">
        <v>29</v>
      </c>
      <c r="B252" s="221">
        <v>130</v>
      </c>
    </row>
    <row r="253" spans="1:4" ht="14.5" customHeight="1">
      <c r="A253" s="222" t="s">
        <v>30</v>
      </c>
      <c r="B253" s="223">
        <v>100</v>
      </c>
    </row>
    <row r="254" spans="1:4" ht="14.5" customHeight="1">
      <c r="A254" s="224" t="s">
        <v>31</v>
      </c>
      <c r="B254" s="221">
        <v>0</v>
      </c>
    </row>
    <row r="255" spans="1:4" ht="14.5" customHeight="1">
      <c r="A255" s="222" t="s">
        <v>32</v>
      </c>
      <c r="B255" s="223">
        <v>160</v>
      </c>
    </row>
    <row r="256" spans="1:4" ht="14.5" customHeight="1">
      <c r="A256" s="224" t="s">
        <v>33</v>
      </c>
      <c r="B256" s="221">
        <v>680</v>
      </c>
    </row>
    <row r="257" spans="1:4" ht="14.5" customHeight="1">
      <c r="A257" s="225" t="s">
        <v>34</v>
      </c>
      <c r="B257" s="223">
        <v>0</v>
      </c>
    </row>
    <row r="258" spans="1:4" ht="14.5" customHeight="1">
      <c r="A258" s="224" t="s">
        <v>35</v>
      </c>
      <c r="B258" s="221">
        <v>1090</v>
      </c>
    </row>
    <row r="259" spans="1:4" ht="14.5" customHeight="1">
      <c r="A259" s="225" t="s">
        <v>36</v>
      </c>
      <c r="B259" s="223">
        <v>1325</v>
      </c>
    </row>
    <row r="260" spans="1:4" ht="14.5" customHeight="1">
      <c r="A260" s="224" t="s">
        <v>37</v>
      </c>
      <c r="B260" s="221">
        <v>500</v>
      </c>
    </row>
    <row r="261" spans="1:4" ht="14.5" customHeight="1">
      <c r="A261" s="222" t="s">
        <v>38</v>
      </c>
      <c r="B261" s="223">
        <v>0</v>
      </c>
    </row>
    <row r="262" spans="1:4" ht="14.5" customHeight="1">
      <c r="A262" s="224" t="s">
        <v>39</v>
      </c>
      <c r="B262" s="221">
        <v>140</v>
      </c>
    </row>
    <row r="263" spans="1:4" ht="14.5" customHeight="1">
      <c r="A263" s="225" t="s">
        <v>40</v>
      </c>
      <c r="B263" s="223">
        <v>120</v>
      </c>
    </row>
    <row r="264" spans="1:4" ht="14.5" customHeight="1">
      <c r="A264" s="224" t="s">
        <v>41</v>
      </c>
      <c r="B264" s="221">
        <v>105</v>
      </c>
    </row>
    <row r="265" spans="1:4" ht="14.5" customHeight="1" thickBot="1">
      <c r="A265" s="222" t="s">
        <v>42</v>
      </c>
      <c r="B265" s="223">
        <v>190</v>
      </c>
    </row>
    <row r="266" spans="1:4" ht="14.5" customHeight="1">
      <c r="A266" s="226" t="s">
        <v>43</v>
      </c>
      <c r="B266" s="227">
        <f>+B250+B251+B254+B255+B256+B258+B259+B260+B261+B264</f>
        <v>5785</v>
      </c>
      <c r="C266" s="263"/>
      <c r="D266" s="345"/>
    </row>
    <row r="267" spans="1:4" ht="14.5" customHeight="1">
      <c r="A267" s="228" t="s">
        <v>44</v>
      </c>
      <c r="B267" s="229">
        <f>+B265+B263+B262+B257+B253+B252</f>
        <v>680</v>
      </c>
      <c r="C267" s="263"/>
      <c r="D267" s="345"/>
    </row>
    <row r="268" spans="1:4" ht="14.5" customHeight="1">
      <c r="A268" s="230" t="s">
        <v>45</v>
      </c>
      <c r="B268" s="231">
        <f>SUM(B250:B265)</f>
        <v>6465</v>
      </c>
      <c r="C268" s="263"/>
      <c r="D268" s="345"/>
    </row>
    <row r="269" spans="1:4" ht="49.5" customHeight="1">
      <c r="A269" s="978" t="s">
        <v>448</v>
      </c>
      <c r="B269" s="978"/>
    </row>
    <row r="270" spans="1:4" ht="38.5" customHeight="1">
      <c r="A270" s="978" t="s">
        <v>341</v>
      </c>
      <c r="B270" s="978"/>
    </row>
    <row r="271" spans="1:4" ht="31" customHeight="1">
      <c r="A271" s="978" t="s">
        <v>445</v>
      </c>
      <c r="B271" s="978"/>
    </row>
  </sheetData>
  <mergeCells count="55">
    <mergeCell ref="A222:A223"/>
    <mergeCell ref="A243:B243"/>
    <mergeCell ref="A244:B244"/>
    <mergeCell ref="A245:B245"/>
    <mergeCell ref="A216:B216"/>
    <mergeCell ref="A217:B217"/>
    <mergeCell ref="A219:B219"/>
    <mergeCell ref="A221:B221"/>
    <mergeCell ref="A139:B139"/>
    <mergeCell ref="A140:A141"/>
    <mergeCell ref="A161:B161"/>
    <mergeCell ref="A165:B165"/>
    <mergeCell ref="A135:B135"/>
    <mergeCell ref="A136:B136"/>
    <mergeCell ref="A137:B137"/>
    <mergeCell ref="A162:B162"/>
    <mergeCell ref="A113:B113"/>
    <mergeCell ref="A114:A115"/>
    <mergeCell ref="A107:B107"/>
    <mergeCell ref="A108:B108"/>
    <mergeCell ref="A109:B109"/>
    <mergeCell ref="A3:B3"/>
    <mergeCell ref="A5:B5"/>
    <mergeCell ref="A6:A7"/>
    <mergeCell ref="A29:B29"/>
    <mergeCell ref="A31:B31"/>
    <mergeCell ref="A55:B55"/>
    <mergeCell ref="A54:B54"/>
    <mergeCell ref="A28:B28"/>
    <mergeCell ref="A27:B27"/>
    <mergeCell ref="A53:B53"/>
    <mergeCell ref="A32:A33"/>
    <mergeCell ref="A57:B57"/>
    <mergeCell ref="A59:B59"/>
    <mergeCell ref="A60:A61"/>
    <mergeCell ref="A81:B81"/>
    <mergeCell ref="A85:B85"/>
    <mergeCell ref="A82:B82"/>
    <mergeCell ref="A83:B83"/>
    <mergeCell ref="A86:A87"/>
    <mergeCell ref="A111:B111"/>
    <mergeCell ref="A270:B270"/>
    <mergeCell ref="A271:B271"/>
    <mergeCell ref="A190:B190"/>
    <mergeCell ref="A191:B191"/>
    <mergeCell ref="A163:B163"/>
    <mergeCell ref="A167:B167"/>
    <mergeCell ref="A168:A169"/>
    <mergeCell ref="A189:B189"/>
    <mergeCell ref="A193:B193"/>
    <mergeCell ref="A194:A195"/>
    <mergeCell ref="A247:B247"/>
    <mergeCell ref="A248:A249"/>
    <mergeCell ref="A269:B269"/>
    <mergeCell ref="A215:B215"/>
  </mergeCells>
  <hyperlinks>
    <hyperlink ref="A1" location="Inhalt!A9" display="Zurück zum Inhalt" xr:uid="{00000000-0004-0000-0D00-000000000000}"/>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71"/>
  <sheetViews>
    <sheetView zoomScale="80" zoomScaleNormal="80" workbookViewId="0"/>
  </sheetViews>
  <sheetFormatPr baseColWidth="10" defaultColWidth="11" defaultRowHeight="14.5" customHeight="1"/>
  <cols>
    <col min="1" max="2" width="23.5" style="343" customWidth="1"/>
    <col min="3" max="16384" width="11" style="343"/>
  </cols>
  <sheetData>
    <row r="1" spans="1:2" ht="14.5" customHeight="1">
      <c r="A1" s="736" t="s">
        <v>163</v>
      </c>
    </row>
    <row r="2" spans="1:2" ht="14.5" customHeight="1">
      <c r="A2" s="311"/>
    </row>
    <row r="3" spans="1:2" s="399" customFormat="1" ht="23.5">
      <c r="A3" s="951">
        <v>2022</v>
      </c>
      <c r="B3" s="951"/>
    </row>
    <row r="4" spans="1:2" s="399" customFormat="1">
      <c r="A4" s="403"/>
    </row>
    <row r="5" spans="1:2" s="399" customFormat="1" ht="46.5" customHeight="1">
      <c r="A5" s="955" t="s">
        <v>405</v>
      </c>
      <c r="B5" s="955"/>
    </row>
    <row r="6" spans="1:2" s="399" customFormat="1" ht="31">
      <c r="A6" s="953" t="s">
        <v>47</v>
      </c>
      <c r="B6" s="438" t="s">
        <v>337</v>
      </c>
    </row>
    <row r="7" spans="1:2" s="399" customFormat="1" ht="15" thickBot="1">
      <c r="A7" s="954"/>
      <c r="B7" s="427" t="s">
        <v>49</v>
      </c>
    </row>
    <row r="8" spans="1:2" s="399" customFormat="1">
      <c r="A8" s="220" t="s">
        <v>27</v>
      </c>
      <c r="B8" s="232">
        <v>155</v>
      </c>
    </row>
    <row r="9" spans="1:2" s="399" customFormat="1">
      <c r="A9" s="222" t="s">
        <v>28</v>
      </c>
      <c r="B9" s="233">
        <v>120</v>
      </c>
    </row>
    <row r="10" spans="1:2" s="399" customFormat="1">
      <c r="A10" s="224" t="s">
        <v>29</v>
      </c>
      <c r="B10" s="232">
        <v>260</v>
      </c>
    </row>
    <row r="11" spans="1:2" s="399" customFormat="1">
      <c r="A11" s="222" t="s">
        <v>30</v>
      </c>
      <c r="B11" s="265">
        <v>5</v>
      </c>
    </row>
    <row r="12" spans="1:2" s="399" customFormat="1">
      <c r="A12" s="224" t="s">
        <v>31</v>
      </c>
      <c r="B12" s="232">
        <v>50</v>
      </c>
    </row>
    <row r="13" spans="1:2" s="399" customFormat="1">
      <c r="A13" s="222" t="s">
        <v>32</v>
      </c>
      <c r="B13" s="233">
        <v>230</v>
      </c>
    </row>
    <row r="14" spans="1:2" s="399" customFormat="1">
      <c r="A14" s="224" t="s">
        <v>33</v>
      </c>
      <c r="B14" s="232">
        <v>460</v>
      </c>
    </row>
    <row r="15" spans="1:2" s="399" customFormat="1">
      <c r="A15" s="225" t="s">
        <v>34</v>
      </c>
      <c r="B15" s="233">
        <v>25</v>
      </c>
    </row>
    <row r="16" spans="1:2" s="399" customFormat="1">
      <c r="A16" s="224" t="s">
        <v>35</v>
      </c>
      <c r="B16" s="232">
        <v>130</v>
      </c>
    </row>
    <row r="17" spans="1:2" s="399" customFormat="1">
      <c r="A17" s="225" t="s">
        <v>36</v>
      </c>
      <c r="B17" s="233">
        <v>635</v>
      </c>
    </row>
    <row r="18" spans="1:2" s="399" customFormat="1">
      <c r="A18" s="224" t="s">
        <v>37</v>
      </c>
      <c r="B18" s="232">
        <v>145</v>
      </c>
    </row>
    <row r="19" spans="1:2" s="399" customFormat="1">
      <c r="A19" s="222" t="s">
        <v>38</v>
      </c>
      <c r="B19" s="233">
        <v>0</v>
      </c>
    </row>
    <row r="20" spans="1:2" s="399" customFormat="1">
      <c r="A20" s="224" t="s">
        <v>39</v>
      </c>
      <c r="B20" s="232">
        <v>165</v>
      </c>
    </row>
    <row r="21" spans="1:2" s="399" customFormat="1">
      <c r="A21" s="225" t="s">
        <v>40</v>
      </c>
      <c r="B21" s="233">
        <v>145</v>
      </c>
    </row>
    <row r="22" spans="1:2" s="399" customFormat="1">
      <c r="A22" s="224" t="s">
        <v>41</v>
      </c>
      <c r="B22" s="232">
        <v>100</v>
      </c>
    </row>
    <row r="23" spans="1:2" s="399" customFormat="1" ht="15" thickBot="1">
      <c r="A23" s="222" t="s">
        <v>42</v>
      </c>
      <c r="B23" s="233">
        <v>540</v>
      </c>
    </row>
    <row r="24" spans="1:2" s="399" customFormat="1">
      <c r="A24" s="226" t="s">
        <v>43</v>
      </c>
      <c r="B24" s="264">
        <v>2025</v>
      </c>
    </row>
    <row r="25" spans="1:2" s="399" customFormat="1">
      <c r="A25" s="228" t="s">
        <v>44</v>
      </c>
      <c r="B25" s="229">
        <v>1140</v>
      </c>
    </row>
    <row r="26" spans="1:2" s="399" customFormat="1">
      <c r="A26" s="230" t="s">
        <v>45</v>
      </c>
      <c r="B26" s="231">
        <v>3160</v>
      </c>
    </row>
    <row r="27" spans="1:2" s="399" customFormat="1" ht="42.65" customHeight="1">
      <c r="A27" s="979" t="s">
        <v>350</v>
      </c>
      <c r="B27" s="979"/>
    </row>
    <row r="28" spans="1:2" s="399" customFormat="1" ht="38.5" customHeight="1">
      <c r="A28" s="979" t="s">
        <v>338</v>
      </c>
      <c r="B28" s="979"/>
    </row>
    <row r="29" spans="1:2" s="399" customFormat="1" ht="36.5" customHeight="1">
      <c r="A29" s="979" t="s">
        <v>446</v>
      </c>
      <c r="B29" s="979"/>
    </row>
    <row r="30" spans="1:2" s="399" customFormat="1"/>
    <row r="31" spans="1:2" s="399" customFormat="1" ht="46.5" customHeight="1">
      <c r="A31" s="955" t="s">
        <v>417</v>
      </c>
      <c r="B31" s="955"/>
    </row>
    <row r="32" spans="1:2" s="399" customFormat="1" ht="16.5">
      <c r="A32" s="953" t="s">
        <v>47</v>
      </c>
      <c r="B32" s="400" t="s">
        <v>340</v>
      </c>
    </row>
    <row r="33" spans="1:2" s="399" customFormat="1" ht="15" thickBot="1">
      <c r="A33" s="954"/>
      <c r="B33" s="423" t="s">
        <v>49</v>
      </c>
    </row>
    <row r="34" spans="1:2" s="399" customFormat="1">
      <c r="A34" s="220" t="s">
        <v>27</v>
      </c>
      <c r="B34" s="221">
        <v>55</v>
      </c>
    </row>
    <row r="35" spans="1:2" s="399" customFormat="1">
      <c r="A35" s="222" t="s">
        <v>28</v>
      </c>
      <c r="B35" s="223">
        <v>130</v>
      </c>
    </row>
    <row r="36" spans="1:2" s="399" customFormat="1">
      <c r="A36" s="224" t="s">
        <v>29</v>
      </c>
      <c r="B36" s="221">
        <v>140</v>
      </c>
    </row>
    <row r="37" spans="1:2" s="399" customFormat="1">
      <c r="A37" s="222" t="s">
        <v>30</v>
      </c>
      <c r="B37" s="223">
        <v>5</v>
      </c>
    </row>
    <row r="38" spans="1:2" s="399" customFormat="1">
      <c r="A38" s="224" t="s">
        <v>31</v>
      </c>
      <c r="B38" s="221">
        <v>40</v>
      </c>
    </row>
    <row r="39" spans="1:2" s="399" customFormat="1">
      <c r="A39" s="222" t="s">
        <v>32</v>
      </c>
      <c r="B39" s="223">
        <v>10</v>
      </c>
    </row>
    <row r="40" spans="1:2" s="399" customFormat="1">
      <c r="A40" s="224" t="s">
        <v>33</v>
      </c>
      <c r="B40" s="221">
        <v>490</v>
      </c>
    </row>
    <row r="41" spans="1:2" s="399" customFormat="1">
      <c r="A41" s="225" t="s">
        <v>34</v>
      </c>
      <c r="B41" s="223">
        <v>20</v>
      </c>
    </row>
    <row r="42" spans="1:2" s="399" customFormat="1">
      <c r="A42" s="224" t="s">
        <v>35</v>
      </c>
      <c r="B42" s="221">
        <v>75</v>
      </c>
    </row>
    <row r="43" spans="1:2" s="399" customFormat="1">
      <c r="A43" s="225" t="s">
        <v>36</v>
      </c>
      <c r="B43" s="223">
        <v>345</v>
      </c>
    </row>
    <row r="44" spans="1:2" s="399" customFormat="1">
      <c r="A44" s="224" t="s">
        <v>37</v>
      </c>
      <c r="B44" s="221">
        <v>95</v>
      </c>
    </row>
    <row r="45" spans="1:2" s="399" customFormat="1">
      <c r="A45" s="222" t="s">
        <v>38</v>
      </c>
      <c r="B45" s="223">
        <v>0</v>
      </c>
    </row>
    <row r="46" spans="1:2" s="399" customFormat="1">
      <c r="A46" s="224" t="s">
        <v>39</v>
      </c>
      <c r="B46" s="221">
        <v>105</v>
      </c>
    </row>
    <row r="47" spans="1:2" s="399" customFormat="1">
      <c r="A47" s="225" t="s">
        <v>40</v>
      </c>
      <c r="B47" s="223">
        <v>155</v>
      </c>
    </row>
    <row r="48" spans="1:2" s="399" customFormat="1">
      <c r="A48" s="224" t="s">
        <v>41</v>
      </c>
      <c r="B48" s="221">
        <v>40</v>
      </c>
    </row>
    <row r="49" spans="1:2" s="399" customFormat="1" ht="15" thickBot="1">
      <c r="A49" s="222" t="s">
        <v>42</v>
      </c>
      <c r="B49" s="223">
        <v>75</v>
      </c>
    </row>
    <row r="50" spans="1:2" s="399" customFormat="1">
      <c r="A50" s="226" t="s">
        <v>43</v>
      </c>
      <c r="B50" s="264">
        <v>1280</v>
      </c>
    </row>
    <row r="51" spans="1:2" s="399" customFormat="1">
      <c r="A51" s="228" t="s">
        <v>44</v>
      </c>
      <c r="B51" s="229">
        <v>500</v>
      </c>
    </row>
    <row r="52" spans="1:2" s="399" customFormat="1">
      <c r="A52" s="230" t="s">
        <v>45</v>
      </c>
      <c r="B52" s="231">
        <v>1785</v>
      </c>
    </row>
    <row r="53" spans="1:2" s="399" customFormat="1" ht="41.15" customHeight="1">
      <c r="A53" s="979" t="s">
        <v>443</v>
      </c>
      <c r="B53" s="979"/>
    </row>
    <row r="54" spans="1:2" s="399" customFormat="1" ht="39.65" customHeight="1">
      <c r="A54" s="979" t="s">
        <v>338</v>
      </c>
      <c r="B54" s="979"/>
    </row>
    <row r="55" spans="1:2" s="399" customFormat="1" ht="35.5" customHeight="1">
      <c r="A55" s="978" t="s">
        <v>446</v>
      </c>
      <c r="B55" s="978"/>
    </row>
    <row r="57" spans="1:2" ht="24" customHeight="1">
      <c r="A57" s="952">
        <v>2021</v>
      </c>
      <c r="B57" s="952"/>
    </row>
    <row r="58" spans="1:2" ht="14.5" customHeight="1">
      <c r="A58" s="105"/>
    </row>
    <row r="59" spans="1:2" ht="45" customHeight="1">
      <c r="A59" s="834" t="s">
        <v>424</v>
      </c>
      <c r="B59" s="834"/>
    </row>
    <row r="60" spans="1:2" ht="30" customHeight="1">
      <c r="A60" s="953" t="s">
        <v>47</v>
      </c>
      <c r="B60" s="438" t="s">
        <v>342</v>
      </c>
    </row>
    <row r="61" spans="1:2" ht="14.5" customHeight="1" thickBot="1">
      <c r="A61" s="954"/>
      <c r="B61" s="437" t="s">
        <v>49</v>
      </c>
    </row>
    <row r="62" spans="1:2" ht="14.5" customHeight="1">
      <c r="A62" s="220" t="s">
        <v>27</v>
      </c>
      <c r="B62" s="232">
        <v>125</v>
      </c>
    </row>
    <row r="63" spans="1:2" ht="14.5" customHeight="1">
      <c r="A63" s="222" t="s">
        <v>28</v>
      </c>
      <c r="B63" s="233">
        <v>130</v>
      </c>
    </row>
    <row r="64" spans="1:2" ht="14.5" customHeight="1">
      <c r="A64" s="224" t="s">
        <v>29</v>
      </c>
      <c r="B64" s="232">
        <v>265</v>
      </c>
    </row>
    <row r="65" spans="1:4" ht="14.5" customHeight="1">
      <c r="A65" s="222" t="s">
        <v>30</v>
      </c>
      <c r="B65" s="265">
        <v>10</v>
      </c>
    </row>
    <row r="66" spans="1:4" ht="14.5" customHeight="1">
      <c r="A66" s="224" t="s">
        <v>31</v>
      </c>
      <c r="B66" s="232">
        <v>55</v>
      </c>
    </row>
    <row r="67" spans="1:4" ht="14.5" customHeight="1">
      <c r="A67" s="222" t="s">
        <v>32</v>
      </c>
      <c r="B67" s="233">
        <v>135</v>
      </c>
    </row>
    <row r="68" spans="1:4" ht="14.5" customHeight="1">
      <c r="A68" s="224" t="s">
        <v>33</v>
      </c>
      <c r="B68" s="232">
        <v>435</v>
      </c>
    </row>
    <row r="69" spans="1:4" ht="14.5" customHeight="1">
      <c r="A69" s="225" t="s">
        <v>34</v>
      </c>
      <c r="B69" s="233">
        <v>15</v>
      </c>
    </row>
    <row r="70" spans="1:4" ht="14.5" customHeight="1">
      <c r="A70" s="224" t="s">
        <v>35</v>
      </c>
      <c r="B70" s="232">
        <v>120</v>
      </c>
    </row>
    <row r="71" spans="1:4" ht="14.5" customHeight="1">
      <c r="A71" s="225" t="s">
        <v>36</v>
      </c>
      <c r="B71" s="233">
        <v>655</v>
      </c>
    </row>
    <row r="72" spans="1:4" ht="14.5" customHeight="1">
      <c r="A72" s="224" t="s">
        <v>37</v>
      </c>
      <c r="B72" s="232">
        <v>145</v>
      </c>
    </row>
    <row r="73" spans="1:4" ht="14.5" customHeight="1">
      <c r="A73" s="222" t="s">
        <v>38</v>
      </c>
      <c r="B73" s="233">
        <v>0</v>
      </c>
    </row>
    <row r="74" spans="1:4" ht="14.5" customHeight="1">
      <c r="A74" s="224" t="s">
        <v>39</v>
      </c>
      <c r="B74" s="232">
        <v>95</v>
      </c>
    </row>
    <row r="75" spans="1:4" ht="14.5" customHeight="1">
      <c r="A75" s="225" t="s">
        <v>40</v>
      </c>
      <c r="B75" s="233">
        <v>175</v>
      </c>
    </row>
    <row r="76" spans="1:4" ht="14.5" customHeight="1">
      <c r="A76" s="224" t="s">
        <v>41</v>
      </c>
      <c r="B76" s="232">
        <v>85</v>
      </c>
    </row>
    <row r="77" spans="1:4" ht="14.5" customHeight="1" thickBot="1">
      <c r="A77" s="222" t="s">
        <v>42</v>
      </c>
      <c r="B77" s="233">
        <v>775</v>
      </c>
    </row>
    <row r="78" spans="1:4" ht="14.5" customHeight="1">
      <c r="A78" s="226" t="s">
        <v>43</v>
      </c>
      <c r="B78" s="264">
        <f>B62+B63+B66+B67+B68+B70+B71+B72+B73+B76</f>
        <v>1885</v>
      </c>
      <c r="C78" s="263"/>
      <c r="D78" s="345"/>
    </row>
    <row r="79" spans="1:4" ht="14.5" customHeight="1">
      <c r="A79" s="228" t="s">
        <v>44</v>
      </c>
      <c r="B79" s="229">
        <f>B65+B64+B69+B74+B75+B77</f>
        <v>1335</v>
      </c>
      <c r="C79" s="263"/>
      <c r="D79" s="345"/>
    </row>
    <row r="80" spans="1:4" ht="14.5" customHeight="1">
      <c r="A80" s="230" t="s">
        <v>45</v>
      </c>
      <c r="B80" s="231">
        <v>3225</v>
      </c>
      <c r="C80" s="255"/>
      <c r="D80" s="345"/>
    </row>
    <row r="81" spans="1:4" ht="40.5" customHeight="1">
      <c r="A81" s="979" t="s">
        <v>350</v>
      </c>
      <c r="B81" s="979"/>
      <c r="C81" s="255"/>
      <c r="D81" s="345"/>
    </row>
    <row r="82" spans="1:4" ht="38.5" customHeight="1">
      <c r="A82" s="979" t="s">
        <v>338</v>
      </c>
      <c r="B82" s="979"/>
      <c r="C82" s="255"/>
      <c r="D82" s="345"/>
    </row>
    <row r="83" spans="1:4" ht="25.5" customHeight="1">
      <c r="A83" s="979" t="s">
        <v>445</v>
      </c>
      <c r="B83" s="979"/>
    </row>
    <row r="85" spans="1:4" ht="45" customHeight="1">
      <c r="A85" s="834" t="s">
        <v>416</v>
      </c>
      <c r="B85" s="834"/>
    </row>
    <row r="86" spans="1:4" ht="22.5" customHeight="1">
      <c r="A86" s="953" t="s">
        <v>47</v>
      </c>
      <c r="B86" s="438" t="s">
        <v>343</v>
      </c>
    </row>
    <row r="87" spans="1:4" ht="14.5" customHeight="1" thickBot="1">
      <c r="A87" s="954"/>
      <c r="B87" s="437" t="s">
        <v>49</v>
      </c>
    </row>
    <row r="88" spans="1:4" ht="14.5" customHeight="1">
      <c r="A88" s="220" t="s">
        <v>27</v>
      </c>
      <c r="B88" s="221">
        <v>75</v>
      </c>
    </row>
    <row r="89" spans="1:4" ht="14.5" customHeight="1">
      <c r="A89" s="222" t="s">
        <v>28</v>
      </c>
      <c r="B89" s="223">
        <v>125</v>
      </c>
    </row>
    <row r="90" spans="1:4" ht="14.5" customHeight="1">
      <c r="A90" s="224" t="s">
        <v>29</v>
      </c>
      <c r="B90" s="221">
        <v>155</v>
      </c>
    </row>
    <row r="91" spans="1:4" ht="14.5" customHeight="1">
      <c r="A91" s="222" t="s">
        <v>30</v>
      </c>
      <c r="B91" s="223">
        <v>0</v>
      </c>
    </row>
    <row r="92" spans="1:4" ht="14.5" customHeight="1">
      <c r="A92" s="224" t="s">
        <v>31</v>
      </c>
      <c r="B92" s="221">
        <v>50</v>
      </c>
    </row>
    <row r="93" spans="1:4" ht="14.5" customHeight="1">
      <c r="A93" s="222" t="s">
        <v>32</v>
      </c>
      <c r="B93" s="223">
        <v>30</v>
      </c>
    </row>
    <row r="94" spans="1:4" ht="14.5" customHeight="1">
      <c r="A94" s="224" t="s">
        <v>33</v>
      </c>
      <c r="B94" s="221">
        <v>530</v>
      </c>
    </row>
    <row r="95" spans="1:4" ht="14.5" customHeight="1">
      <c r="A95" s="225" t="s">
        <v>34</v>
      </c>
      <c r="B95" s="223">
        <v>0</v>
      </c>
    </row>
    <row r="96" spans="1:4" ht="14.5" customHeight="1">
      <c r="A96" s="224" t="s">
        <v>35</v>
      </c>
      <c r="B96" s="221">
        <v>70</v>
      </c>
    </row>
    <row r="97" spans="1:4" ht="14.5" customHeight="1">
      <c r="A97" s="225" t="s">
        <v>36</v>
      </c>
      <c r="B97" s="223">
        <v>380</v>
      </c>
    </row>
    <row r="98" spans="1:4" ht="14.5" customHeight="1">
      <c r="A98" s="224" t="s">
        <v>37</v>
      </c>
      <c r="B98" s="221">
        <v>140</v>
      </c>
    </row>
    <row r="99" spans="1:4" ht="14.5" customHeight="1">
      <c r="A99" s="222" t="s">
        <v>38</v>
      </c>
      <c r="B99" s="223">
        <v>0</v>
      </c>
    </row>
    <row r="100" spans="1:4" ht="14.5" customHeight="1">
      <c r="A100" s="224" t="s">
        <v>39</v>
      </c>
      <c r="B100" s="221">
        <v>115</v>
      </c>
    </row>
    <row r="101" spans="1:4" ht="14.5" customHeight="1">
      <c r="A101" s="225" t="s">
        <v>40</v>
      </c>
      <c r="B101" s="223">
        <v>150</v>
      </c>
    </row>
    <row r="102" spans="1:4" ht="14.5" customHeight="1">
      <c r="A102" s="224" t="s">
        <v>41</v>
      </c>
      <c r="B102" s="221">
        <v>50</v>
      </c>
    </row>
    <row r="103" spans="1:4" ht="14.5" customHeight="1" thickBot="1">
      <c r="A103" s="222" t="s">
        <v>42</v>
      </c>
      <c r="B103" s="223">
        <v>25</v>
      </c>
    </row>
    <row r="104" spans="1:4" ht="14.5" customHeight="1">
      <c r="A104" s="226" t="s">
        <v>43</v>
      </c>
      <c r="B104" s="264">
        <f>B88+B89+B92+B93+B94+B96+B97+B98+B99+B102</f>
        <v>1450</v>
      </c>
      <c r="C104" s="263"/>
      <c r="D104" s="345"/>
    </row>
    <row r="105" spans="1:4" ht="14.5" customHeight="1">
      <c r="A105" s="228" t="s">
        <v>44</v>
      </c>
      <c r="B105" s="229">
        <f>+B91+B90+B95+B100+B101+B103</f>
        <v>445</v>
      </c>
      <c r="C105" s="263"/>
      <c r="D105" s="345"/>
    </row>
    <row r="106" spans="1:4" ht="14.5" customHeight="1">
      <c r="A106" s="230" t="s">
        <v>45</v>
      </c>
      <c r="B106" s="231">
        <v>1880</v>
      </c>
      <c r="C106" s="255"/>
      <c r="D106" s="345"/>
    </row>
    <row r="107" spans="1:4" ht="37" customHeight="1">
      <c r="A107" s="979" t="s">
        <v>443</v>
      </c>
      <c r="B107" s="979"/>
      <c r="C107" s="255"/>
      <c r="D107" s="345"/>
    </row>
    <row r="108" spans="1:4" ht="37.5" customHeight="1">
      <c r="A108" s="979" t="s">
        <v>338</v>
      </c>
      <c r="B108" s="979"/>
      <c r="C108" s="255"/>
      <c r="D108" s="345"/>
    </row>
    <row r="109" spans="1:4" ht="27.65" customHeight="1">
      <c r="A109" s="978" t="s">
        <v>445</v>
      </c>
      <c r="B109" s="978"/>
    </row>
    <row r="111" spans="1:4" ht="24" customHeight="1">
      <c r="A111" s="952">
        <v>2020</v>
      </c>
      <c r="B111" s="952"/>
    </row>
    <row r="112" spans="1:4" ht="14.5" customHeight="1">
      <c r="A112" s="105"/>
    </row>
    <row r="113" spans="1:2" ht="45" customHeight="1">
      <c r="A113" s="834" t="s">
        <v>406</v>
      </c>
      <c r="B113" s="834"/>
    </row>
    <row r="114" spans="1:2" ht="30" customHeight="1">
      <c r="A114" s="953" t="s">
        <v>47</v>
      </c>
      <c r="B114" s="438" t="s">
        <v>344</v>
      </c>
    </row>
    <row r="115" spans="1:2" ht="14.5" customHeight="1" thickBot="1">
      <c r="A115" s="954"/>
      <c r="B115" s="437" t="s">
        <v>49</v>
      </c>
    </row>
    <row r="116" spans="1:2" ht="14.5" customHeight="1">
      <c r="A116" s="220" t="s">
        <v>27</v>
      </c>
      <c r="B116" s="232">
        <v>130</v>
      </c>
    </row>
    <row r="117" spans="1:2" ht="14.5" customHeight="1">
      <c r="A117" s="222" t="s">
        <v>28</v>
      </c>
      <c r="B117" s="233">
        <v>90</v>
      </c>
    </row>
    <row r="118" spans="1:2" ht="14.5" customHeight="1">
      <c r="A118" s="224" t="s">
        <v>29</v>
      </c>
      <c r="B118" s="232">
        <v>265</v>
      </c>
    </row>
    <row r="119" spans="1:2" ht="14.5" customHeight="1">
      <c r="A119" s="222" t="s">
        <v>30</v>
      </c>
      <c r="B119" s="233">
        <v>10</v>
      </c>
    </row>
    <row r="120" spans="1:2" ht="14.5" customHeight="1">
      <c r="A120" s="224" t="s">
        <v>31</v>
      </c>
      <c r="B120" s="232">
        <v>90</v>
      </c>
    </row>
    <row r="121" spans="1:2" ht="14.5" customHeight="1">
      <c r="A121" s="222" t="s">
        <v>32</v>
      </c>
      <c r="B121" s="233">
        <v>20</v>
      </c>
    </row>
    <row r="122" spans="1:2" ht="14.5" customHeight="1">
      <c r="A122" s="224" t="s">
        <v>33</v>
      </c>
      <c r="B122" s="232">
        <v>470</v>
      </c>
    </row>
    <row r="123" spans="1:2" ht="14.5" customHeight="1">
      <c r="A123" s="225" t="s">
        <v>34</v>
      </c>
      <c r="B123" s="233">
        <v>25</v>
      </c>
    </row>
    <row r="124" spans="1:2" ht="14.5" customHeight="1">
      <c r="A124" s="224" t="s">
        <v>35</v>
      </c>
      <c r="B124" s="232">
        <v>90</v>
      </c>
    </row>
    <row r="125" spans="1:2" ht="14.5" customHeight="1">
      <c r="A125" s="225" t="s">
        <v>36</v>
      </c>
      <c r="B125" s="233">
        <v>710</v>
      </c>
    </row>
    <row r="126" spans="1:2" ht="14.5" customHeight="1">
      <c r="A126" s="224" t="s">
        <v>37</v>
      </c>
      <c r="B126" s="232">
        <v>135</v>
      </c>
    </row>
    <row r="127" spans="1:2" ht="14.5" customHeight="1">
      <c r="A127" s="222" t="s">
        <v>38</v>
      </c>
      <c r="B127" s="233">
        <v>0</v>
      </c>
    </row>
    <row r="128" spans="1:2" ht="14.5" customHeight="1">
      <c r="A128" s="224" t="s">
        <v>39</v>
      </c>
      <c r="B128" s="232">
        <v>65</v>
      </c>
    </row>
    <row r="129" spans="1:4" ht="14.5" customHeight="1">
      <c r="A129" s="225" t="s">
        <v>40</v>
      </c>
      <c r="B129" s="233">
        <v>260</v>
      </c>
    </row>
    <row r="130" spans="1:4" ht="14.5" customHeight="1">
      <c r="A130" s="224" t="s">
        <v>41</v>
      </c>
      <c r="B130" s="232">
        <v>80</v>
      </c>
    </row>
    <row r="131" spans="1:4" ht="14.5" customHeight="1" thickBot="1">
      <c r="A131" s="222" t="s">
        <v>42</v>
      </c>
      <c r="B131" s="233">
        <v>665</v>
      </c>
    </row>
    <row r="132" spans="1:4" ht="14.5" customHeight="1">
      <c r="A132" s="226" t="s">
        <v>43</v>
      </c>
      <c r="B132" s="264">
        <f>B116+B117+B120+B121+B122+B124+B125+B126+B127+B130</f>
        <v>1815</v>
      </c>
      <c r="C132" s="263"/>
      <c r="D132" s="345"/>
    </row>
    <row r="133" spans="1:4" ht="14.5" customHeight="1">
      <c r="A133" s="228" t="s">
        <v>44</v>
      </c>
      <c r="B133" s="229">
        <f>B119+B118+B123+B128+B129+B131</f>
        <v>1290</v>
      </c>
      <c r="C133" s="263"/>
      <c r="D133" s="345"/>
    </row>
    <row r="134" spans="1:4" ht="14.5" customHeight="1">
      <c r="A134" s="230" t="s">
        <v>45</v>
      </c>
      <c r="B134" s="231">
        <v>3110</v>
      </c>
      <c r="C134" s="255"/>
      <c r="D134" s="345"/>
    </row>
    <row r="135" spans="1:4" ht="38.5" customHeight="1">
      <c r="A135" s="979" t="s">
        <v>350</v>
      </c>
      <c r="B135" s="979"/>
      <c r="C135" s="255"/>
      <c r="D135" s="345"/>
    </row>
    <row r="136" spans="1:4" ht="35.15" customHeight="1">
      <c r="A136" s="979" t="s">
        <v>338</v>
      </c>
      <c r="B136" s="979"/>
      <c r="C136" s="255"/>
      <c r="D136" s="345"/>
    </row>
    <row r="137" spans="1:4" ht="33" customHeight="1">
      <c r="A137" s="908" t="s">
        <v>445</v>
      </c>
      <c r="B137" s="908"/>
    </row>
    <row r="139" spans="1:4" ht="45" customHeight="1">
      <c r="A139" s="834" t="s">
        <v>415</v>
      </c>
      <c r="B139" s="834"/>
    </row>
    <row r="140" spans="1:4" ht="22.5" customHeight="1">
      <c r="A140" s="953" t="s">
        <v>47</v>
      </c>
      <c r="B140" s="438" t="s">
        <v>345</v>
      </c>
    </row>
    <row r="141" spans="1:4" ht="14.5" customHeight="1" thickBot="1">
      <c r="A141" s="954"/>
      <c r="B141" s="437" t="s">
        <v>49</v>
      </c>
    </row>
    <row r="142" spans="1:4" ht="14.5" customHeight="1">
      <c r="A142" s="220" t="s">
        <v>27</v>
      </c>
      <c r="B142" s="221">
        <v>60</v>
      </c>
    </row>
    <row r="143" spans="1:4" ht="14.5" customHeight="1">
      <c r="A143" s="222" t="s">
        <v>28</v>
      </c>
      <c r="B143" s="223">
        <v>105</v>
      </c>
    </row>
    <row r="144" spans="1:4" ht="14.5" customHeight="1">
      <c r="A144" s="224" t="s">
        <v>29</v>
      </c>
      <c r="B144" s="221">
        <v>130</v>
      </c>
    </row>
    <row r="145" spans="1:4" ht="14.5" customHeight="1">
      <c r="A145" s="222" t="s">
        <v>30</v>
      </c>
      <c r="B145" s="223">
        <v>0</v>
      </c>
    </row>
    <row r="146" spans="1:4" ht="14.5" customHeight="1">
      <c r="A146" s="224" t="s">
        <v>31</v>
      </c>
      <c r="B146" s="221">
        <v>40</v>
      </c>
    </row>
    <row r="147" spans="1:4" ht="14.5" customHeight="1">
      <c r="A147" s="222" t="s">
        <v>32</v>
      </c>
      <c r="B147" s="223">
        <v>40</v>
      </c>
    </row>
    <row r="148" spans="1:4" ht="14.5" customHeight="1">
      <c r="A148" s="224" t="s">
        <v>33</v>
      </c>
      <c r="B148" s="221">
        <v>445</v>
      </c>
      <c r="D148" s="119"/>
    </row>
    <row r="149" spans="1:4" ht="14.5" customHeight="1">
      <c r="A149" s="225" t="s">
        <v>34</v>
      </c>
      <c r="B149" s="223">
        <v>0</v>
      </c>
    </row>
    <row r="150" spans="1:4" ht="14.5" customHeight="1">
      <c r="A150" s="224" t="s">
        <v>35</v>
      </c>
      <c r="B150" s="221">
        <v>70</v>
      </c>
    </row>
    <row r="151" spans="1:4" ht="14.5" customHeight="1">
      <c r="A151" s="225" t="s">
        <v>36</v>
      </c>
      <c r="B151" s="223">
        <v>355</v>
      </c>
    </row>
    <row r="152" spans="1:4" ht="14.5" customHeight="1">
      <c r="A152" s="224" t="s">
        <v>37</v>
      </c>
      <c r="B152" s="221">
        <v>100</v>
      </c>
    </row>
    <row r="153" spans="1:4" ht="14.5" customHeight="1">
      <c r="A153" s="222" t="s">
        <v>38</v>
      </c>
      <c r="B153" s="223">
        <v>0</v>
      </c>
    </row>
    <row r="154" spans="1:4" ht="14.5" customHeight="1">
      <c r="A154" s="224" t="s">
        <v>39</v>
      </c>
      <c r="B154" s="221">
        <v>100</v>
      </c>
    </row>
    <row r="155" spans="1:4" ht="14.5" customHeight="1">
      <c r="A155" s="225" t="s">
        <v>40</v>
      </c>
      <c r="B155" s="223">
        <v>150</v>
      </c>
    </row>
    <row r="156" spans="1:4" ht="14.5" customHeight="1">
      <c r="A156" s="224" t="s">
        <v>41</v>
      </c>
      <c r="B156" s="221">
        <v>45</v>
      </c>
    </row>
    <row r="157" spans="1:4" ht="14.5" customHeight="1" thickBot="1">
      <c r="A157" s="222" t="s">
        <v>42</v>
      </c>
      <c r="B157" s="223">
        <v>55</v>
      </c>
    </row>
    <row r="158" spans="1:4" ht="14.5" customHeight="1">
      <c r="A158" s="226" t="s">
        <v>43</v>
      </c>
      <c r="B158" s="264">
        <f>B142+B143+B146+B147+B148+B150+B151+B152+B153+B156</f>
        <v>1260</v>
      </c>
      <c r="C158" s="263"/>
      <c r="D158" s="345"/>
    </row>
    <row r="159" spans="1:4" ht="14.5" customHeight="1">
      <c r="A159" s="228" t="s">
        <v>44</v>
      </c>
      <c r="B159" s="229">
        <f>+B145+B144+B149+B154+B155+B157</f>
        <v>435</v>
      </c>
      <c r="C159" s="263"/>
      <c r="D159" s="345"/>
    </row>
    <row r="160" spans="1:4" ht="14.5" customHeight="1">
      <c r="A160" s="230" t="s">
        <v>45</v>
      </c>
      <c r="B160" s="231">
        <f>B158+B159</f>
        <v>1695</v>
      </c>
      <c r="C160" s="263"/>
      <c r="D160" s="345"/>
    </row>
    <row r="161" spans="1:4" ht="38.15" customHeight="1">
      <c r="A161" s="979" t="s">
        <v>443</v>
      </c>
      <c r="B161" s="979"/>
      <c r="C161" s="263"/>
      <c r="D161" s="345"/>
    </row>
    <row r="162" spans="1:4" ht="37.5" customHeight="1">
      <c r="A162" s="979" t="s">
        <v>338</v>
      </c>
      <c r="B162" s="979"/>
      <c r="C162" s="263"/>
      <c r="D162" s="345"/>
    </row>
    <row r="163" spans="1:4" ht="29.5" customHeight="1">
      <c r="A163" s="978" t="s">
        <v>447</v>
      </c>
      <c r="B163" s="978"/>
    </row>
    <row r="165" spans="1:4" ht="24" customHeight="1">
      <c r="A165" s="952">
        <v>2019</v>
      </c>
      <c r="B165" s="952"/>
    </row>
    <row r="166" spans="1:4" ht="14.5" customHeight="1">
      <c r="A166" s="105"/>
    </row>
    <row r="167" spans="1:4" ht="45.75" customHeight="1">
      <c r="A167" s="834" t="s">
        <v>407</v>
      </c>
      <c r="B167" s="834"/>
    </row>
    <row r="168" spans="1:4" ht="29.25" customHeight="1">
      <c r="A168" s="953" t="s">
        <v>47</v>
      </c>
      <c r="B168" s="438" t="s">
        <v>346</v>
      </c>
    </row>
    <row r="169" spans="1:4" ht="14.5" customHeight="1" thickBot="1">
      <c r="A169" s="954"/>
      <c r="B169" s="437" t="s">
        <v>49</v>
      </c>
    </row>
    <row r="170" spans="1:4" ht="14.5" customHeight="1">
      <c r="A170" s="220" t="s">
        <v>27</v>
      </c>
      <c r="B170" s="232">
        <v>115</v>
      </c>
    </row>
    <row r="171" spans="1:4" ht="14.5" customHeight="1">
      <c r="A171" s="222" t="s">
        <v>28</v>
      </c>
      <c r="B171" s="233">
        <v>85</v>
      </c>
    </row>
    <row r="172" spans="1:4" ht="14.5" customHeight="1">
      <c r="A172" s="224" t="s">
        <v>29</v>
      </c>
      <c r="B172" s="232">
        <v>220</v>
      </c>
    </row>
    <row r="173" spans="1:4" ht="14.5" customHeight="1">
      <c r="A173" s="222" t="s">
        <v>30</v>
      </c>
      <c r="B173" s="233">
        <v>10</v>
      </c>
    </row>
    <row r="174" spans="1:4" ht="14.5" customHeight="1">
      <c r="A174" s="224" t="s">
        <v>31</v>
      </c>
      <c r="B174" s="232">
        <v>0</v>
      </c>
    </row>
    <row r="175" spans="1:4" ht="14.5" customHeight="1">
      <c r="A175" s="222" t="s">
        <v>32</v>
      </c>
      <c r="B175" s="233">
        <v>10</v>
      </c>
    </row>
    <row r="176" spans="1:4" ht="14.5" customHeight="1">
      <c r="A176" s="224" t="s">
        <v>33</v>
      </c>
      <c r="B176" s="232">
        <v>465</v>
      </c>
    </row>
    <row r="177" spans="1:4" ht="14.5" customHeight="1">
      <c r="A177" s="225" t="s">
        <v>34</v>
      </c>
      <c r="B177" s="233">
        <v>20</v>
      </c>
    </row>
    <row r="178" spans="1:4" ht="14.5" customHeight="1">
      <c r="A178" s="224" t="s">
        <v>35</v>
      </c>
      <c r="B178" s="232">
        <v>100</v>
      </c>
    </row>
    <row r="179" spans="1:4" ht="14.5" customHeight="1">
      <c r="A179" s="225" t="s">
        <v>36</v>
      </c>
      <c r="B179" s="233">
        <v>565</v>
      </c>
    </row>
    <row r="180" spans="1:4" ht="14.5" customHeight="1">
      <c r="A180" s="224" t="s">
        <v>37</v>
      </c>
      <c r="B180" s="232">
        <v>125</v>
      </c>
    </row>
    <row r="181" spans="1:4" ht="14.5" customHeight="1">
      <c r="A181" s="222" t="s">
        <v>38</v>
      </c>
      <c r="B181" s="233">
        <v>0</v>
      </c>
    </row>
    <row r="182" spans="1:4" ht="14.5" customHeight="1">
      <c r="A182" s="224" t="s">
        <v>39</v>
      </c>
      <c r="B182" s="232">
        <v>100</v>
      </c>
    </row>
    <row r="183" spans="1:4" ht="14.5" customHeight="1">
      <c r="A183" s="225" t="s">
        <v>40</v>
      </c>
      <c r="B183" s="233">
        <v>215</v>
      </c>
    </row>
    <row r="184" spans="1:4" ht="14.5" customHeight="1">
      <c r="A184" s="224" t="s">
        <v>41</v>
      </c>
      <c r="B184" s="232">
        <v>105</v>
      </c>
    </row>
    <row r="185" spans="1:4" ht="14.5" customHeight="1" thickBot="1">
      <c r="A185" s="222" t="s">
        <v>42</v>
      </c>
      <c r="B185" s="233">
        <v>215</v>
      </c>
    </row>
    <row r="186" spans="1:4" ht="14.5" customHeight="1">
      <c r="A186" s="226" t="s">
        <v>43</v>
      </c>
      <c r="B186" s="264">
        <f>B170+B171+B174+B175+B176+B178+B179+B180+B181+B184</f>
        <v>1570</v>
      </c>
      <c r="C186" s="255"/>
      <c r="D186" s="345"/>
    </row>
    <row r="187" spans="1:4" ht="14.5" customHeight="1">
      <c r="A187" s="228" t="s">
        <v>44</v>
      </c>
      <c r="B187" s="229">
        <f>B173+B172+B177+B182+B183+B185</f>
        <v>780</v>
      </c>
      <c r="C187" s="263"/>
      <c r="D187" s="345"/>
    </row>
    <row r="188" spans="1:4" ht="14.5" customHeight="1">
      <c r="A188" s="230" t="s">
        <v>45</v>
      </c>
      <c r="B188" s="231">
        <v>2360</v>
      </c>
      <c r="C188" s="255"/>
      <c r="D188" s="345"/>
    </row>
    <row r="189" spans="1:4" ht="36.65" customHeight="1">
      <c r="A189" s="979" t="s">
        <v>350</v>
      </c>
      <c r="B189" s="979"/>
      <c r="C189" s="255"/>
      <c r="D189" s="345"/>
    </row>
    <row r="190" spans="1:4" ht="40" customHeight="1">
      <c r="A190" s="979" t="s">
        <v>338</v>
      </c>
      <c r="B190" s="979"/>
      <c r="C190" s="255"/>
      <c r="D190" s="345"/>
    </row>
    <row r="191" spans="1:4" ht="29.15" customHeight="1">
      <c r="A191" s="908" t="s">
        <v>445</v>
      </c>
      <c r="B191" s="908"/>
    </row>
    <row r="193" spans="1:2" ht="45" customHeight="1">
      <c r="A193" s="834" t="s">
        <v>414</v>
      </c>
      <c r="B193" s="834"/>
    </row>
    <row r="194" spans="1:2" ht="22.5" customHeight="1">
      <c r="A194" s="953" t="s">
        <v>47</v>
      </c>
      <c r="B194" s="438" t="s">
        <v>347</v>
      </c>
    </row>
    <row r="195" spans="1:2" ht="14.5" customHeight="1" thickBot="1">
      <c r="A195" s="954"/>
      <c r="B195" s="437" t="s">
        <v>49</v>
      </c>
    </row>
    <row r="196" spans="1:2" ht="14.5" customHeight="1">
      <c r="A196" s="220" t="s">
        <v>27</v>
      </c>
      <c r="B196" s="221">
        <v>95</v>
      </c>
    </row>
    <row r="197" spans="1:2" ht="14.5" customHeight="1">
      <c r="A197" s="222" t="s">
        <v>28</v>
      </c>
      <c r="B197" s="223">
        <v>120</v>
      </c>
    </row>
    <row r="198" spans="1:2" ht="14.5" customHeight="1">
      <c r="A198" s="224" t="s">
        <v>29</v>
      </c>
      <c r="B198" s="221">
        <v>115</v>
      </c>
    </row>
    <row r="199" spans="1:2" ht="14.5" customHeight="1">
      <c r="A199" s="222" t="s">
        <v>30</v>
      </c>
      <c r="B199" s="223">
        <v>0</v>
      </c>
    </row>
    <row r="200" spans="1:2" ht="14.5" customHeight="1">
      <c r="A200" s="224" t="s">
        <v>31</v>
      </c>
      <c r="B200" s="221">
        <v>0</v>
      </c>
    </row>
    <row r="201" spans="1:2" ht="14.5" customHeight="1">
      <c r="A201" s="222" t="s">
        <v>32</v>
      </c>
      <c r="B201" s="223">
        <v>15</v>
      </c>
    </row>
    <row r="202" spans="1:2" ht="14.5" customHeight="1">
      <c r="A202" s="224" t="s">
        <v>33</v>
      </c>
      <c r="B202" s="221">
        <v>385</v>
      </c>
    </row>
    <row r="203" spans="1:2" ht="14.5" customHeight="1">
      <c r="A203" s="225" t="s">
        <v>34</v>
      </c>
      <c r="B203" s="223">
        <v>0</v>
      </c>
    </row>
    <row r="204" spans="1:2" ht="14.5" customHeight="1">
      <c r="A204" s="224" t="s">
        <v>35</v>
      </c>
      <c r="B204" s="221">
        <v>75</v>
      </c>
    </row>
    <row r="205" spans="1:2" ht="14.5" customHeight="1">
      <c r="A205" s="225" t="s">
        <v>36</v>
      </c>
      <c r="B205" s="223">
        <v>315</v>
      </c>
    </row>
    <row r="206" spans="1:2" ht="14.5" customHeight="1">
      <c r="A206" s="224" t="s">
        <v>37</v>
      </c>
      <c r="B206" s="221">
        <v>100</v>
      </c>
    </row>
    <row r="207" spans="1:2" ht="14.5" customHeight="1">
      <c r="A207" s="222" t="s">
        <v>38</v>
      </c>
      <c r="B207" s="223">
        <v>0</v>
      </c>
    </row>
    <row r="208" spans="1:2" ht="14.5" customHeight="1">
      <c r="A208" s="224" t="s">
        <v>39</v>
      </c>
      <c r="B208" s="221">
        <v>100</v>
      </c>
    </row>
    <row r="209" spans="1:4" ht="14.5" customHeight="1">
      <c r="A209" s="225" t="s">
        <v>40</v>
      </c>
      <c r="B209" s="223">
        <v>140</v>
      </c>
    </row>
    <row r="210" spans="1:4" ht="14.5" customHeight="1">
      <c r="A210" s="224" t="s">
        <v>41</v>
      </c>
      <c r="B210" s="221">
        <v>45</v>
      </c>
    </row>
    <row r="211" spans="1:4" ht="14.5" customHeight="1" thickBot="1">
      <c r="A211" s="222" t="s">
        <v>42</v>
      </c>
      <c r="B211" s="223">
        <v>50</v>
      </c>
    </row>
    <row r="212" spans="1:4" ht="14.5" customHeight="1">
      <c r="A212" s="226" t="s">
        <v>43</v>
      </c>
      <c r="B212" s="264">
        <f>B196+B197+B200+B201+B202+B204+B205+B206+B207+B210</f>
        <v>1150</v>
      </c>
      <c r="C212" s="263"/>
      <c r="D212" s="345"/>
    </row>
    <row r="213" spans="1:4" ht="14.5" customHeight="1">
      <c r="A213" s="228" t="s">
        <v>44</v>
      </c>
      <c r="B213" s="229">
        <f>+B199+B198+B203+B208+B209+B211</f>
        <v>405</v>
      </c>
      <c r="C213" s="263"/>
      <c r="D213" s="345"/>
    </row>
    <row r="214" spans="1:4" ht="14.5" customHeight="1">
      <c r="A214" s="230" t="s">
        <v>45</v>
      </c>
      <c r="B214" s="231">
        <v>1545</v>
      </c>
      <c r="C214" s="255"/>
      <c r="D214" s="345"/>
    </row>
    <row r="215" spans="1:4" ht="37.5" customHeight="1">
      <c r="A215" s="979" t="s">
        <v>443</v>
      </c>
      <c r="B215" s="979"/>
      <c r="C215" s="255"/>
      <c r="D215" s="345"/>
    </row>
    <row r="216" spans="1:4" ht="37.5" customHeight="1">
      <c r="A216" s="979" t="s">
        <v>338</v>
      </c>
      <c r="B216" s="979"/>
      <c r="C216" s="255"/>
      <c r="D216" s="345"/>
    </row>
    <row r="217" spans="1:4" ht="27.5" customHeight="1">
      <c r="A217" s="978" t="s">
        <v>445</v>
      </c>
      <c r="B217" s="978"/>
    </row>
    <row r="219" spans="1:4" ht="24" customHeight="1">
      <c r="A219" s="952">
        <v>2018</v>
      </c>
      <c r="B219" s="952"/>
    </row>
    <row r="221" spans="1:4" ht="45" customHeight="1">
      <c r="A221" s="834" t="s">
        <v>408</v>
      </c>
      <c r="B221" s="834"/>
    </row>
    <row r="222" spans="1:4" ht="30" customHeight="1">
      <c r="A222" s="953" t="s">
        <v>47</v>
      </c>
      <c r="B222" s="438" t="s">
        <v>348</v>
      </c>
    </row>
    <row r="223" spans="1:4" ht="14.5" customHeight="1" thickBot="1">
      <c r="A223" s="954"/>
      <c r="B223" s="437" t="s">
        <v>49</v>
      </c>
    </row>
    <row r="224" spans="1:4" ht="14.5" customHeight="1">
      <c r="A224" s="220" t="s">
        <v>27</v>
      </c>
      <c r="B224" s="232">
        <v>145</v>
      </c>
    </row>
    <row r="225" spans="1:4" ht="14.5" customHeight="1">
      <c r="A225" s="222" t="s">
        <v>28</v>
      </c>
      <c r="B225" s="233">
        <v>95</v>
      </c>
    </row>
    <row r="226" spans="1:4" ht="14.5" customHeight="1">
      <c r="A226" s="224" t="s">
        <v>29</v>
      </c>
      <c r="B226" s="232">
        <v>180</v>
      </c>
    </row>
    <row r="227" spans="1:4" ht="14.5" customHeight="1">
      <c r="A227" s="222" t="s">
        <v>30</v>
      </c>
      <c r="B227" s="266">
        <v>0</v>
      </c>
    </row>
    <row r="228" spans="1:4" ht="14.5" customHeight="1">
      <c r="A228" s="224" t="s">
        <v>31</v>
      </c>
      <c r="B228" s="232">
        <v>45</v>
      </c>
    </row>
    <row r="229" spans="1:4" ht="14.5" customHeight="1">
      <c r="A229" s="222" t="s">
        <v>32</v>
      </c>
      <c r="B229" s="233">
        <v>40</v>
      </c>
    </row>
    <row r="230" spans="1:4" ht="14.5" customHeight="1">
      <c r="A230" s="224" t="s">
        <v>33</v>
      </c>
      <c r="B230" s="232">
        <v>510</v>
      </c>
    </row>
    <row r="231" spans="1:4" ht="14.5" customHeight="1">
      <c r="A231" s="225" t="s">
        <v>34</v>
      </c>
      <c r="B231" s="233">
        <v>15</v>
      </c>
    </row>
    <row r="232" spans="1:4" ht="14.5" customHeight="1">
      <c r="A232" s="224" t="s">
        <v>35</v>
      </c>
      <c r="B232" s="232">
        <v>100</v>
      </c>
    </row>
    <row r="233" spans="1:4" ht="14.5" customHeight="1">
      <c r="A233" s="225" t="s">
        <v>36</v>
      </c>
      <c r="B233" s="233">
        <v>545</v>
      </c>
    </row>
    <row r="234" spans="1:4" ht="14.5" customHeight="1">
      <c r="A234" s="224" t="s">
        <v>37</v>
      </c>
      <c r="B234" s="232">
        <v>130</v>
      </c>
    </row>
    <row r="235" spans="1:4" ht="14.5" customHeight="1">
      <c r="A235" s="222" t="s">
        <v>38</v>
      </c>
      <c r="B235" s="233">
        <v>0</v>
      </c>
    </row>
    <row r="236" spans="1:4" ht="14.5" customHeight="1">
      <c r="A236" s="224" t="s">
        <v>39</v>
      </c>
      <c r="B236" s="232">
        <v>120</v>
      </c>
    </row>
    <row r="237" spans="1:4" ht="14.5" customHeight="1">
      <c r="A237" s="225" t="s">
        <v>40</v>
      </c>
      <c r="B237" s="233">
        <v>215</v>
      </c>
    </row>
    <row r="238" spans="1:4" ht="14.5" customHeight="1">
      <c r="A238" s="224" t="s">
        <v>41</v>
      </c>
      <c r="B238" s="232">
        <v>80</v>
      </c>
    </row>
    <row r="239" spans="1:4" ht="14.5" customHeight="1" thickBot="1">
      <c r="A239" s="222" t="s">
        <v>42</v>
      </c>
      <c r="B239" s="233">
        <v>40</v>
      </c>
    </row>
    <row r="240" spans="1:4" ht="14.5" customHeight="1">
      <c r="A240" s="226" t="s">
        <v>43</v>
      </c>
      <c r="B240" s="264">
        <f>B224+B225+B228+B229+B230+B232+B233+B234+B235+B238</f>
        <v>1690</v>
      </c>
      <c r="C240" s="263"/>
      <c r="D240" s="345"/>
    </row>
    <row r="241" spans="1:4" ht="14.5" customHeight="1">
      <c r="A241" s="228" t="s">
        <v>44</v>
      </c>
      <c r="B241" s="229">
        <f>+B227+B226+B231+B236+B237+B239</f>
        <v>570</v>
      </c>
      <c r="C241" s="263"/>
      <c r="D241" s="345"/>
    </row>
    <row r="242" spans="1:4" ht="14.5" customHeight="1">
      <c r="A242" s="230" t="s">
        <v>45</v>
      </c>
      <c r="B242" s="231">
        <v>2265</v>
      </c>
      <c r="C242" s="255"/>
      <c r="D242" s="345"/>
    </row>
    <row r="243" spans="1:4" ht="35.5" customHeight="1">
      <c r="A243" s="979" t="s">
        <v>350</v>
      </c>
      <c r="B243" s="979"/>
      <c r="C243" s="255"/>
      <c r="D243" s="345"/>
    </row>
    <row r="244" spans="1:4" ht="35.15" customHeight="1">
      <c r="A244" s="979" t="s">
        <v>338</v>
      </c>
      <c r="B244" s="979"/>
      <c r="C244" s="255"/>
      <c r="D244" s="345"/>
    </row>
    <row r="245" spans="1:4" ht="30" customHeight="1">
      <c r="A245" s="908" t="s">
        <v>445</v>
      </c>
      <c r="B245" s="908"/>
    </row>
    <row r="247" spans="1:4" ht="45" customHeight="1">
      <c r="A247" s="834" t="s">
        <v>413</v>
      </c>
      <c r="B247" s="834"/>
    </row>
    <row r="248" spans="1:4" ht="22.5" customHeight="1">
      <c r="A248" s="953" t="s">
        <v>47</v>
      </c>
      <c r="B248" s="438" t="s">
        <v>349</v>
      </c>
    </row>
    <row r="249" spans="1:4" ht="14.5" customHeight="1" thickBot="1">
      <c r="A249" s="954"/>
      <c r="B249" s="437" t="s">
        <v>49</v>
      </c>
    </row>
    <row r="250" spans="1:4" ht="14.5" customHeight="1">
      <c r="A250" s="220" t="s">
        <v>27</v>
      </c>
      <c r="B250" s="221">
        <v>75</v>
      </c>
    </row>
    <row r="251" spans="1:4" ht="14.5" customHeight="1">
      <c r="A251" s="222" t="s">
        <v>28</v>
      </c>
      <c r="B251" s="223">
        <v>45</v>
      </c>
    </row>
    <row r="252" spans="1:4" ht="14.5" customHeight="1">
      <c r="A252" s="224" t="s">
        <v>29</v>
      </c>
      <c r="B252" s="221">
        <v>125</v>
      </c>
    </row>
    <row r="253" spans="1:4" ht="14.5" customHeight="1">
      <c r="A253" s="222" t="s">
        <v>30</v>
      </c>
      <c r="B253" s="223">
        <v>0</v>
      </c>
    </row>
    <row r="254" spans="1:4" ht="14.5" customHeight="1">
      <c r="A254" s="224" t="s">
        <v>31</v>
      </c>
      <c r="B254" s="221">
        <v>45</v>
      </c>
    </row>
    <row r="255" spans="1:4" ht="14.5" customHeight="1">
      <c r="A255" s="222" t="s">
        <v>32</v>
      </c>
      <c r="B255" s="223">
        <v>25</v>
      </c>
    </row>
    <row r="256" spans="1:4" ht="14.5" customHeight="1">
      <c r="A256" s="224" t="s">
        <v>33</v>
      </c>
      <c r="B256" s="221">
        <v>425</v>
      </c>
    </row>
    <row r="257" spans="1:4" ht="14.5" customHeight="1">
      <c r="A257" s="225" t="s">
        <v>34</v>
      </c>
      <c r="B257" s="223">
        <v>0</v>
      </c>
    </row>
    <row r="258" spans="1:4" ht="14.5" customHeight="1">
      <c r="A258" s="224" t="s">
        <v>35</v>
      </c>
      <c r="B258" s="221">
        <v>55</v>
      </c>
    </row>
    <row r="259" spans="1:4" ht="14.5" customHeight="1">
      <c r="A259" s="225" t="s">
        <v>36</v>
      </c>
      <c r="B259" s="223">
        <v>370</v>
      </c>
    </row>
    <row r="260" spans="1:4" ht="14.5" customHeight="1">
      <c r="A260" s="224" t="s">
        <v>37</v>
      </c>
      <c r="B260" s="221">
        <v>130</v>
      </c>
    </row>
    <row r="261" spans="1:4" ht="14.5" customHeight="1">
      <c r="A261" s="222" t="s">
        <v>38</v>
      </c>
      <c r="B261" s="223">
        <v>0</v>
      </c>
    </row>
    <row r="262" spans="1:4" ht="14.5" customHeight="1">
      <c r="A262" s="224" t="s">
        <v>39</v>
      </c>
      <c r="B262" s="221">
        <v>75</v>
      </c>
    </row>
    <row r="263" spans="1:4" ht="14.5" customHeight="1">
      <c r="A263" s="225" t="s">
        <v>40</v>
      </c>
      <c r="B263" s="223">
        <v>135</v>
      </c>
    </row>
    <row r="264" spans="1:4" ht="14.5" customHeight="1">
      <c r="A264" s="224" t="s">
        <v>41</v>
      </c>
      <c r="B264" s="221">
        <v>30</v>
      </c>
    </row>
    <row r="265" spans="1:4" ht="14.5" customHeight="1" thickBot="1">
      <c r="A265" s="222" t="s">
        <v>42</v>
      </c>
      <c r="B265" s="223">
        <v>60</v>
      </c>
    </row>
    <row r="266" spans="1:4" ht="14.5" customHeight="1">
      <c r="A266" s="226" t="s">
        <v>43</v>
      </c>
      <c r="B266" s="264">
        <f>B250+B251+B254+B255+B256+B258+B259+B260+B261+B264</f>
        <v>1200</v>
      </c>
      <c r="C266" s="263"/>
      <c r="D266" s="345"/>
    </row>
    <row r="267" spans="1:4" ht="14.5" customHeight="1">
      <c r="A267" s="228" t="s">
        <v>44</v>
      </c>
      <c r="B267" s="229">
        <f>+B253+B252+B257+B262+B263+B265</f>
        <v>395</v>
      </c>
      <c r="C267" s="263"/>
      <c r="D267" s="345"/>
    </row>
    <row r="268" spans="1:4" ht="14.5" customHeight="1">
      <c r="A268" s="230" t="s">
        <v>45</v>
      </c>
      <c r="B268" s="231">
        <v>1600</v>
      </c>
      <c r="C268" s="255"/>
      <c r="D268" s="345"/>
    </row>
    <row r="269" spans="1:4" ht="40.5" customHeight="1">
      <c r="A269" s="979" t="s">
        <v>443</v>
      </c>
      <c r="B269" s="979"/>
      <c r="C269" s="255"/>
      <c r="D269" s="345"/>
    </row>
    <row r="270" spans="1:4" ht="36.65" customHeight="1">
      <c r="A270" s="979" t="s">
        <v>338</v>
      </c>
      <c r="B270" s="979"/>
      <c r="C270" s="255"/>
      <c r="D270" s="345"/>
    </row>
    <row r="271" spans="1:4" ht="27.65" customHeight="1">
      <c r="A271" s="978" t="s">
        <v>445</v>
      </c>
      <c r="B271" s="978"/>
    </row>
  </sheetData>
  <mergeCells count="55">
    <mergeCell ref="A271:B271"/>
    <mergeCell ref="A217:B217"/>
    <mergeCell ref="A219:B219"/>
    <mergeCell ref="A221:B221"/>
    <mergeCell ref="A222:A223"/>
    <mergeCell ref="A245:B245"/>
    <mergeCell ref="A244:B244"/>
    <mergeCell ref="A269:B269"/>
    <mergeCell ref="A270:B270"/>
    <mergeCell ref="A191:B191"/>
    <mergeCell ref="A193:B193"/>
    <mergeCell ref="A194:A195"/>
    <mergeCell ref="A247:B247"/>
    <mergeCell ref="A248:A249"/>
    <mergeCell ref="A86:A87"/>
    <mergeCell ref="A109:B109"/>
    <mergeCell ref="A111:B111"/>
    <mergeCell ref="A113:B113"/>
    <mergeCell ref="A114:A115"/>
    <mergeCell ref="A107:B107"/>
    <mergeCell ref="A108:B108"/>
    <mergeCell ref="A57:B57"/>
    <mergeCell ref="A59:B59"/>
    <mergeCell ref="A60:A61"/>
    <mergeCell ref="A83:B83"/>
    <mergeCell ref="A85:B85"/>
    <mergeCell ref="A82:B82"/>
    <mergeCell ref="A81:B81"/>
    <mergeCell ref="A32:A33"/>
    <mergeCell ref="A55:B55"/>
    <mergeCell ref="A3:B3"/>
    <mergeCell ref="A5:B5"/>
    <mergeCell ref="A6:A7"/>
    <mergeCell ref="A29:B29"/>
    <mergeCell ref="A31:B31"/>
    <mergeCell ref="A27:B27"/>
    <mergeCell ref="A28:B28"/>
    <mergeCell ref="A53:B53"/>
    <mergeCell ref="A54:B54"/>
    <mergeCell ref="A135:B135"/>
    <mergeCell ref="A136:B136"/>
    <mergeCell ref="A189:B189"/>
    <mergeCell ref="A190:B190"/>
    <mergeCell ref="A243:B243"/>
    <mergeCell ref="A161:B161"/>
    <mergeCell ref="A162:B162"/>
    <mergeCell ref="A215:B215"/>
    <mergeCell ref="A216:B216"/>
    <mergeCell ref="A137:B137"/>
    <mergeCell ref="A139:B139"/>
    <mergeCell ref="A140:A141"/>
    <mergeCell ref="A163:B163"/>
    <mergeCell ref="A165:B165"/>
    <mergeCell ref="A167:B167"/>
    <mergeCell ref="A168:A169"/>
  </mergeCells>
  <hyperlinks>
    <hyperlink ref="A1" location="Inhalt!A9" display="Zurück zum Inhalt" xr:uid="{00000000-0004-0000-0E00-000000000000}"/>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71"/>
  <sheetViews>
    <sheetView zoomScale="80" zoomScaleNormal="80" workbookViewId="0"/>
  </sheetViews>
  <sheetFormatPr baseColWidth="10" defaultColWidth="11" defaultRowHeight="14.5" customHeight="1"/>
  <cols>
    <col min="1" max="2" width="23.5" style="343" customWidth="1"/>
    <col min="3" max="16384" width="11" style="343"/>
  </cols>
  <sheetData>
    <row r="1" spans="1:2" ht="14.5" customHeight="1">
      <c r="A1" s="736" t="s">
        <v>163</v>
      </c>
    </row>
    <row r="2" spans="1:2" ht="14.5" customHeight="1">
      <c r="A2" s="311"/>
    </row>
    <row r="3" spans="1:2" s="399" customFormat="1" ht="23.5">
      <c r="A3" s="951">
        <v>2022</v>
      </c>
      <c r="B3" s="951"/>
    </row>
    <row r="4" spans="1:2" s="399" customFormat="1">
      <c r="A4" s="403"/>
    </row>
    <row r="5" spans="1:2" s="399" customFormat="1" ht="54.75" customHeight="1">
      <c r="A5" s="955" t="s">
        <v>409</v>
      </c>
      <c r="B5" s="955"/>
    </row>
    <row r="6" spans="1:2" s="399" customFormat="1" ht="31">
      <c r="A6" s="953" t="s">
        <v>47</v>
      </c>
      <c r="B6" s="400" t="s">
        <v>337</v>
      </c>
    </row>
    <row r="7" spans="1:2" s="399" customFormat="1" ht="15" thickBot="1">
      <c r="A7" s="954"/>
      <c r="B7" s="423" t="s">
        <v>49</v>
      </c>
    </row>
    <row r="8" spans="1:2" s="399" customFormat="1">
      <c r="A8" s="220" t="s">
        <v>27</v>
      </c>
      <c r="B8" s="221">
        <v>2515</v>
      </c>
    </row>
    <row r="9" spans="1:2" s="399" customFormat="1">
      <c r="A9" s="222" t="s">
        <v>28</v>
      </c>
      <c r="B9" s="223">
        <v>2735</v>
      </c>
    </row>
    <row r="10" spans="1:2" s="399" customFormat="1">
      <c r="A10" s="224" t="s">
        <v>29</v>
      </c>
      <c r="B10" s="221">
        <v>1350</v>
      </c>
    </row>
    <row r="11" spans="1:2" s="399" customFormat="1">
      <c r="A11" s="222" t="s">
        <v>30</v>
      </c>
      <c r="B11" s="223">
        <v>255</v>
      </c>
    </row>
    <row r="12" spans="1:2" s="399" customFormat="1">
      <c r="A12" s="224" t="s">
        <v>31</v>
      </c>
      <c r="B12" s="221">
        <v>465</v>
      </c>
    </row>
    <row r="13" spans="1:2" s="399" customFormat="1">
      <c r="A13" s="222" t="s">
        <v>32</v>
      </c>
      <c r="B13" s="223">
        <v>1790</v>
      </c>
    </row>
    <row r="14" spans="1:2" s="399" customFormat="1">
      <c r="A14" s="224" t="s">
        <v>33</v>
      </c>
      <c r="B14" s="221">
        <v>2770</v>
      </c>
    </row>
    <row r="15" spans="1:2" s="399" customFormat="1">
      <c r="A15" s="225" t="s">
        <v>34</v>
      </c>
      <c r="B15" s="223">
        <v>285</v>
      </c>
    </row>
    <row r="16" spans="1:2" s="399" customFormat="1">
      <c r="A16" s="224" t="s">
        <v>35</v>
      </c>
      <c r="B16" s="221">
        <v>1340</v>
      </c>
    </row>
    <row r="17" spans="1:2" s="399" customFormat="1">
      <c r="A17" s="225" t="s">
        <v>36</v>
      </c>
      <c r="B17" s="223">
        <v>6155</v>
      </c>
    </row>
    <row r="18" spans="1:2" s="399" customFormat="1">
      <c r="A18" s="224" t="s">
        <v>37</v>
      </c>
      <c r="B18" s="221">
        <v>605</v>
      </c>
    </row>
    <row r="19" spans="1:2" s="399" customFormat="1">
      <c r="A19" s="222" t="s">
        <v>38</v>
      </c>
      <c r="B19" s="223">
        <v>170</v>
      </c>
    </row>
    <row r="20" spans="1:2" s="399" customFormat="1">
      <c r="A20" s="224" t="s">
        <v>39</v>
      </c>
      <c r="B20" s="221">
        <v>550</v>
      </c>
    </row>
    <row r="21" spans="1:2" s="399" customFormat="1">
      <c r="A21" s="225" t="s">
        <v>40</v>
      </c>
      <c r="B21" s="223">
        <v>220</v>
      </c>
    </row>
    <row r="22" spans="1:2" s="399" customFormat="1">
      <c r="A22" s="224" t="s">
        <v>41</v>
      </c>
      <c r="B22" s="221">
        <v>350</v>
      </c>
    </row>
    <row r="23" spans="1:2" s="399" customFormat="1" ht="15" thickBot="1">
      <c r="A23" s="222" t="s">
        <v>42</v>
      </c>
      <c r="B23" s="223">
        <v>3175</v>
      </c>
    </row>
    <row r="24" spans="1:2" s="399" customFormat="1">
      <c r="A24" s="226" t="s">
        <v>43</v>
      </c>
      <c r="B24" s="227">
        <v>18895</v>
      </c>
    </row>
    <row r="25" spans="1:2" s="399" customFormat="1">
      <c r="A25" s="228" t="s">
        <v>44</v>
      </c>
      <c r="B25" s="229">
        <v>5835</v>
      </c>
    </row>
    <row r="26" spans="1:2" s="399" customFormat="1">
      <c r="A26" s="230" t="s">
        <v>45</v>
      </c>
      <c r="B26" s="231">
        <v>24735</v>
      </c>
    </row>
    <row r="27" spans="1:2" s="399" customFormat="1" ht="49" customHeight="1">
      <c r="A27" s="979" t="s">
        <v>351</v>
      </c>
      <c r="B27" s="979"/>
    </row>
    <row r="28" spans="1:2" s="399" customFormat="1" ht="38.15" customHeight="1">
      <c r="A28" s="979" t="s">
        <v>338</v>
      </c>
      <c r="B28" s="979"/>
    </row>
    <row r="29" spans="1:2" s="399" customFormat="1" ht="36.5" customHeight="1">
      <c r="A29" s="979" t="s">
        <v>446</v>
      </c>
      <c r="B29" s="979"/>
    </row>
    <row r="30" spans="1:2" s="399" customFormat="1"/>
    <row r="31" spans="1:2" s="399" customFormat="1" ht="52.5" customHeight="1">
      <c r="A31" s="955" t="s">
        <v>423</v>
      </c>
      <c r="B31" s="955"/>
    </row>
    <row r="32" spans="1:2" s="399" customFormat="1" ht="23.25" customHeight="1">
      <c r="A32" s="953" t="s">
        <v>47</v>
      </c>
      <c r="B32" s="438" t="s">
        <v>340</v>
      </c>
    </row>
    <row r="33" spans="1:2" s="399" customFormat="1" ht="15" thickBot="1">
      <c r="A33" s="954"/>
      <c r="B33" s="427" t="s">
        <v>49</v>
      </c>
    </row>
    <row r="34" spans="1:2" s="399" customFormat="1">
      <c r="A34" s="220" t="s">
        <v>27</v>
      </c>
      <c r="B34" s="221">
        <v>1855</v>
      </c>
    </row>
    <row r="35" spans="1:2" s="399" customFormat="1">
      <c r="A35" s="222" t="s">
        <v>28</v>
      </c>
      <c r="B35" s="223">
        <v>1990</v>
      </c>
    </row>
    <row r="36" spans="1:2" s="399" customFormat="1">
      <c r="A36" s="224" t="s">
        <v>29</v>
      </c>
      <c r="B36" s="221">
        <v>985</v>
      </c>
    </row>
    <row r="37" spans="1:2" s="399" customFormat="1">
      <c r="A37" s="222" t="s">
        <v>30</v>
      </c>
      <c r="B37" s="223">
        <v>205</v>
      </c>
    </row>
    <row r="38" spans="1:2" s="399" customFormat="1">
      <c r="A38" s="224" t="s">
        <v>31</v>
      </c>
      <c r="B38" s="221">
        <v>145</v>
      </c>
    </row>
    <row r="39" spans="1:2" s="399" customFormat="1">
      <c r="A39" s="222" t="s">
        <v>32</v>
      </c>
      <c r="B39" s="223">
        <v>675</v>
      </c>
    </row>
    <row r="40" spans="1:2" s="399" customFormat="1">
      <c r="A40" s="224" t="s">
        <v>33</v>
      </c>
      <c r="B40" s="221">
        <v>2200</v>
      </c>
    </row>
    <row r="41" spans="1:2" s="399" customFormat="1">
      <c r="A41" s="225" t="s">
        <v>34</v>
      </c>
      <c r="B41" s="223">
        <v>275</v>
      </c>
    </row>
    <row r="42" spans="1:2" s="399" customFormat="1">
      <c r="A42" s="224" t="s">
        <v>35</v>
      </c>
      <c r="B42" s="221">
        <v>1030</v>
      </c>
    </row>
    <row r="43" spans="1:2" s="399" customFormat="1">
      <c r="A43" s="225" t="s">
        <v>36</v>
      </c>
      <c r="B43" s="223">
        <v>4280</v>
      </c>
    </row>
    <row r="44" spans="1:2" s="399" customFormat="1">
      <c r="A44" s="224" t="s">
        <v>37</v>
      </c>
      <c r="B44" s="221">
        <v>390</v>
      </c>
    </row>
    <row r="45" spans="1:2" s="399" customFormat="1">
      <c r="A45" s="222" t="s">
        <v>38</v>
      </c>
      <c r="B45" s="223">
        <v>130</v>
      </c>
    </row>
    <row r="46" spans="1:2" s="399" customFormat="1">
      <c r="A46" s="224" t="s">
        <v>39</v>
      </c>
      <c r="B46" s="221">
        <v>375</v>
      </c>
    </row>
    <row r="47" spans="1:2" s="399" customFormat="1">
      <c r="A47" s="225" t="s">
        <v>40</v>
      </c>
      <c r="B47" s="223">
        <v>165</v>
      </c>
    </row>
    <row r="48" spans="1:2" s="399" customFormat="1">
      <c r="A48" s="224" t="s">
        <v>41</v>
      </c>
      <c r="B48" s="221">
        <v>170</v>
      </c>
    </row>
    <row r="49" spans="1:2" s="399" customFormat="1" ht="15" thickBot="1">
      <c r="A49" s="222" t="s">
        <v>42</v>
      </c>
      <c r="B49" s="223">
        <v>765</v>
      </c>
    </row>
    <row r="50" spans="1:2" s="399" customFormat="1">
      <c r="A50" s="226" t="s">
        <v>43</v>
      </c>
      <c r="B50" s="227">
        <v>12865</v>
      </c>
    </row>
    <row r="51" spans="1:2" s="399" customFormat="1">
      <c r="A51" s="228" t="s">
        <v>44</v>
      </c>
      <c r="B51" s="229">
        <v>2770</v>
      </c>
    </row>
    <row r="52" spans="1:2" s="399" customFormat="1">
      <c r="A52" s="230" t="s">
        <v>45</v>
      </c>
      <c r="B52" s="231">
        <v>15630</v>
      </c>
    </row>
    <row r="53" spans="1:2" s="399" customFormat="1" ht="35.5" customHeight="1">
      <c r="A53" s="978" t="s">
        <v>444</v>
      </c>
      <c r="B53" s="978"/>
    </row>
    <row r="54" spans="1:2" s="399" customFormat="1" ht="37.5" customHeight="1">
      <c r="A54" s="979" t="s">
        <v>338</v>
      </c>
      <c r="B54" s="979"/>
    </row>
    <row r="55" spans="1:2" s="399" customFormat="1" ht="34.5" customHeight="1">
      <c r="A55" s="978" t="s">
        <v>446</v>
      </c>
      <c r="B55" s="978"/>
    </row>
    <row r="57" spans="1:2" ht="24.75" customHeight="1">
      <c r="A57" s="952">
        <v>2021</v>
      </c>
      <c r="B57" s="952"/>
    </row>
    <row r="58" spans="1:2" ht="14.5" customHeight="1">
      <c r="A58" s="105"/>
    </row>
    <row r="59" spans="1:2" ht="45" customHeight="1">
      <c r="A59" s="834" t="s">
        <v>422</v>
      </c>
      <c r="B59" s="834"/>
    </row>
    <row r="60" spans="1:2" ht="30" customHeight="1">
      <c r="A60" s="953" t="s">
        <v>47</v>
      </c>
      <c r="B60" s="438" t="s">
        <v>342</v>
      </c>
    </row>
    <row r="61" spans="1:2" ht="14.5" customHeight="1" thickBot="1">
      <c r="A61" s="954"/>
      <c r="B61" s="437" t="s">
        <v>49</v>
      </c>
    </row>
    <row r="62" spans="1:2" ht="14.5" customHeight="1">
      <c r="A62" s="220" t="s">
        <v>27</v>
      </c>
      <c r="B62" s="232">
        <v>2365</v>
      </c>
    </row>
    <row r="63" spans="1:2" ht="14.5" customHeight="1">
      <c r="A63" s="222" t="s">
        <v>28</v>
      </c>
      <c r="B63" s="233">
        <v>2815</v>
      </c>
    </row>
    <row r="64" spans="1:2" ht="14.5" customHeight="1">
      <c r="A64" s="224" t="s">
        <v>29</v>
      </c>
      <c r="B64" s="232">
        <v>1485</v>
      </c>
    </row>
    <row r="65" spans="1:4" ht="14.5" customHeight="1">
      <c r="A65" s="222" t="s">
        <v>30</v>
      </c>
      <c r="B65" s="233">
        <v>255</v>
      </c>
    </row>
    <row r="66" spans="1:4" ht="14.5" customHeight="1">
      <c r="A66" s="224" t="s">
        <v>31</v>
      </c>
      <c r="B66" s="232">
        <v>450</v>
      </c>
    </row>
    <row r="67" spans="1:4" ht="14.5" customHeight="1">
      <c r="A67" s="222" t="s">
        <v>32</v>
      </c>
      <c r="B67" s="233">
        <v>1845</v>
      </c>
    </row>
    <row r="68" spans="1:4" ht="14.5" customHeight="1">
      <c r="A68" s="224" t="s">
        <v>33</v>
      </c>
      <c r="B68" s="232">
        <v>2955</v>
      </c>
    </row>
    <row r="69" spans="1:4" ht="14.5" customHeight="1">
      <c r="A69" s="225" t="s">
        <v>34</v>
      </c>
      <c r="B69" s="233">
        <v>295</v>
      </c>
    </row>
    <row r="70" spans="1:4" ht="14.5" customHeight="1">
      <c r="A70" s="224" t="s">
        <v>35</v>
      </c>
      <c r="B70" s="232">
        <v>1250</v>
      </c>
    </row>
    <row r="71" spans="1:4" ht="14.5" customHeight="1">
      <c r="A71" s="225" t="s">
        <v>36</v>
      </c>
      <c r="B71" s="233">
        <v>6145</v>
      </c>
    </row>
    <row r="72" spans="1:4" ht="14.5" customHeight="1">
      <c r="A72" s="224" t="s">
        <v>37</v>
      </c>
      <c r="B72" s="232">
        <v>515</v>
      </c>
    </row>
    <row r="73" spans="1:4" ht="14.5" customHeight="1">
      <c r="A73" s="222" t="s">
        <v>38</v>
      </c>
      <c r="B73" s="233">
        <v>195</v>
      </c>
    </row>
    <row r="74" spans="1:4" ht="14.5" customHeight="1">
      <c r="A74" s="224" t="s">
        <v>39</v>
      </c>
      <c r="B74" s="232">
        <v>435</v>
      </c>
    </row>
    <row r="75" spans="1:4" ht="14.5" customHeight="1">
      <c r="A75" s="225" t="s">
        <v>40</v>
      </c>
      <c r="B75" s="233">
        <v>220</v>
      </c>
    </row>
    <row r="76" spans="1:4" ht="14.5" customHeight="1">
      <c r="A76" s="224" t="s">
        <v>41</v>
      </c>
      <c r="B76" s="232">
        <v>240</v>
      </c>
    </row>
    <row r="77" spans="1:4" ht="14.5" customHeight="1" thickBot="1">
      <c r="A77" s="222" t="s">
        <v>42</v>
      </c>
      <c r="B77" s="233">
        <v>4615</v>
      </c>
    </row>
    <row r="78" spans="1:4" ht="14.5" customHeight="1">
      <c r="A78" s="226" t="s">
        <v>43</v>
      </c>
      <c r="B78" s="264">
        <f>+B62+B63+B66+B67+B68+B70+B71+B72+B73+B76</f>
        <v>18775</v>
      </c>
      <c r="C78" s="263"/>
      <c r="D78" s="345"/>
    </row>
    <row r="79" spans="1:4" ht="14.5" customHeight="1">
      <c r="A79" s="228" t="s">
        <v>44</v>
      </c>
      <c r="B79" s="229">
        <f>+B77+B75+B74+B69+B65+B64</f>
        <v>7305</v>
      </c>
      <c r="C79" s="263"/>
      <c r="D79" s="345"/>
    </row>
    <row r="80" spans="1:4" ht="14.5" customHeight="1">
      <c r="A80" s="230" t="s">
        <v>45</v>
      </c>
      <c r="B80" s="231">
        <v>26090</v>
      </c>
      <c r="C80" s="255"/>
      <c r="D80" s="345"/>
    </row>
    <row r="81" spans="1:4" ht="47.15" customHeight="1">
      <c r="A81" s="979" t="s">
        <v>351</v>
      </c>
      <c r="B81" s="979"/>
      <c r="C81" s="255"/>
      <c r="D81" s="345"/>
    </row>
    <row r="82" spans="1:4" ht="36.65" customHeight="1">
      <c r="A82" s="979" t="s">
        <v>338</v>
      </c>
      <c r="B82" s="979"/>
      <c r="C82" s="255"/>
      <c r="D82" s="345"/>
    </row>
    <row r="83" spans="1:4" ht="28" customHeight="1">
      <c r="A83" s="947" t="s">
        <v>445</v>
      </c>
      <c r="B83" s="947"/>
    </row>
    <row r="85" spans="1:4" ht="45" customHeight="1">
      <c r="A85" s="834" t="s">
        <v>421</v>
      </c>
      <c r="B85" s="834"/>
    </row>
    <row r="86" spans="1:4" ht="22.5" customHeight="1">
      <c r="A86" s="953" t="s">
        <v>47</v>
      </c>
      <c r="B86" s="438" t="s">
        <v>343</v>
      </c>
    </row>
    <row r="87" spans="1:4" ht="14.5" customHeight="1" thickBot="1">
      <c r="A87" s="954"/>
      <c r="B87" s="437" t="s">
        <v>49</v>
      </c>
    </row>
    <row r="88" spans="1:4" ht="14.5" customHeight="1">
      <c r="A88" s="220" t="s">
        <v>27</v>
      </c>
      <c r="B88" s="221">
        <v>1865</v>
      </c>
    </row>
    <row r="89" spans="1:4" ht="14.5" customHeight="1">
      <c r="A89" s="222" t="s">
        <v>28</v>
      </c>
      <c r="B89" s="223">
        <v>2100</v>
      </c>
    </row>
    <row r="90" spans="1:4" ht="14.5" customHeight="1">
      <c r="A90" s="224" t="s">
        <v>29</v>
      </c>
      <c r="B90" s="221">
        <v>850</v>
      </c>
    </row>
    <row r="91" spans="1:4" ht="14.5" customHeight="1">
      <c r="A91" s="222" t="s">
        <v>30</v>
      </c>
      <c r="B91" s="223">
        <v>225</v>
      </c>
    </row>
    <row r="92" spans="1:4" ht="14.5" customHeight="1">
      <c r="A92" s="224" t="s">
        <v>31</v>
      </c>
      <c r="B92" s="221">
        <v>105</v>
      </c>
    </row>
    <row r="93" spans="1:4" ht="14.5" customHeight="1">
      <c r="A93" s="222" t="s">
        <v>32</v>
      </c>
      <c r="B93" s="223">
        <v>650</v>
      </c>
    </row>
    <row r="94" spans="1:4" ht="14.5" customHeight="1">
      <c r="A94" s="224" t="s">
        <v>33</v>
      </c>
      <c r="B94" s="221">
        <v>2175</v>
      </c>
    </row>
    <row r="95" spans="1:4" ht="14.5" customHeight="1">
      <c r="A95" s="225" t="s">
        <v>34</v>
      </c>
      <c r="B95" s="223">
        <v>275</v>
      </c>
    </row>
    <row r="96" spans="1:4" ht="14.5" customHeight="1">
      <c r="A96" s="224" t="s">
        <v>35</v>
      </c>
      <c r="B96" s="221">
        <v>1080</v>
      </c>
    </row>
    <row r="97" spans="1:4" ht="14.5" customHeight="1">
      <c r="A97" s="225" t="s">
        <v>36</v>
      </c>
      <c r="B97" s="223">
        <v>3850</v>
      </c>
    </row>
    <row r="98" spans="1:4" ht="14.5" customHeight="1">
      <c r="A98" s="224" t="s">
        <v>37</v>
      </c>
      <c r="B98" s="221">
        <v>510</v>
      </c>
    </row>
    <row r="99" spans="1:4" ht="14.5" customHeight="1">
      <c r="A99" s="222" t="s">
        <v>38</v>
      </c>
      <c r="B99" s="223">
        <v>105</v>
      </c>
    </row>
    <row r="100" spans="1:4" ht="14.5" customHeight="1">
      <c r="A100" s="224" t="s">
        <v>39</v>
      </c>
      <c r="B100" s="221">
        <v>410</v>
      </c>
    </row>
    <row r="101" spans="1:4" ht="14.5" customHeight="1">
      <c r="A101" s="225" t="s">
        <v>40</v>
      </c>
      <c r="B101" s="223">
        <v>175</v>
      </c>
    </row>
    <row r="102" spans="1:4" ht="14.5" customHeight="1">
      <c r="A102" s="224" t="s">
        <v>41</v>
      </c>
      <c r="B102" s="221">
        <v>160</v>
      </c>
    </row>
    <row r="103" spans="1:4" ht="14.5" customHeight="1" thickBot="1">
      <c r="A103" s="222" t="s">
        <v>42</v>
      </c>
      <c r="B103" s="223">
        <v>625</v>
      </c>
    </row>
    <row r="104" spans="1:4" ht="14.5" customHeight="1">
      <c r="A104" s="226" t="s">
        <v>43</v>
      </c>
      <c r="B104" s="227">
        <f>+B88+B89+B92+B93+B94+B96+B97+B98+B99+B102</f>
        <v>12600</v>
      </c>
      <c r="C104" s="263"/>
      <c r="D104" s="345"/>
    </row>
    <row r="105" spans="1:4" ht="14.5" customHeight="1">
      <c r="A105" s="228" t="s">
        <v>44</v>
      </c>
      <c r="B105" s="229">
        <f>+B103+B101+B100+B95+B91+B90</f>
        <v>2560</v>
      </c>
      <c r="C105" s="263"/>
      <c r="D105" s="345"/>
    </row>
    <row r="106" spans="1:4" ht="14.5" customHeight="1">
      <c r="A106" s="230" t="s">
        <v>45</v>
      </c>
      <c r="B106" s="231">
        <v>15165</v>
      </c>
      <c r="C106" s="255"/>
      <c r="D106" s="345"/>
    </row>
    <row r="107" spans="1:4" ht="35.5" customHeight="1">
      <c r="A107" s="978" t="s">
        <v>444</v>
      </c>
      <c r="B107" s="978"/>
      <c r="C107" s="255"/>
      <c r="D107" s="345"/>
    </row>
    <row r="108" spans="1:4" ht="40" customHeight="1">
      <c r="A108" s="979" t="s">
        <v>338</v>
      </c>
      <c r="B108" s="979"/>
      <c r="C108" s="255"/>
      <c r="D108" s="345"/>
    </row>
    <row r="109" spans="1:4" ht="27" customHeight="1">
      <c r="A109" s="908" t="s">
        <v>445</v>
      </c>
      <c r="B109" s="908"/>
    </row>
    <row r="111" spans="1:4" ht="24" customHeight="1">
      <c r="A111" s="952">
        <v>2020</v>
      </c>
      <c r="B111" s="952"/>
    </row>
    <row r="112" spans="1:4" ht="14.5" customHeight="1">
      <c r="A112" s="105"/>
    </row>
    <row r="113" spans="1:2" ht="45" customHeight="1">
      <c r="A113" s="834" t="s">
        <v>410</v>
      </c>
      <c r="B113" s="834"/>
    </row>
    <row r="114" spans="1:2" ht="30" customHeight="1">
      <c r="A114" s="953" t="s">
        <v>47</v>
      </c>
      <c r="B114" s="438" t="s">
        <v>344</v>
      </c>
    </row>
    <row r="115" spans="1:2" ht="14.5" customHeight="1" thickBot="1">
      <c r="A115" s="954"/>
      <c r="B115" s="437" t="s">
        <v>49</v>
      </c>
    </row>
    <row r="116" spans="1:2" ht="14.5" customHeight="1">
      <c r="A116" s="220" t="s">
        <v>27</v>
      </c>
      <c r="B116" s="232">
        <v>2300</v>
      </c>
    </row>
    <row r="117" spans="1:2" ht="14.5" customHeight="1">
      <c r="A117" s="222" t="s">
        <v>28</v>
      </c>
      <c r="B117" s="233">
        <v>3070</v>
      </c>
    </row>
    <row r="118" spans="1:2" ht="14.5" customHeight="1">
      <c r="A118" s="224" t="s">
        <v>29</v>
      </c>
      <c r="B118" s="232">
        <v>1550</v>
      </c>
    </row>
    <row r="119" spans="1:2" ht="14.5" customHeight="1">
      <c r="A119" s="222" t="s">
        <v>30</v>
      </c>
      <c r="B119" s="233">
        <v>300</v>
      </c>
    </row>
    <row r="120" spans="1:2" ht="14.5" customHeight="1">
      <c r="A120" s="224" t="s">
        <v>31</v>
      </c>
      <c r="B120" s="232">
        <v>390</v>
      </c>
    </row>
    <row r="121" spans="1:2" ht="14.5" customHeight="1">
      <c r="A121" s="222" t="s">
        <v>32</v>
      </c>
      <c r="B121" s="233">
        <v>1670</v>
      </c>
    </row>
    <row r="122" spans="1:2" ht="14.5" customHeight="1">
      <c r="A122" s="224" t="s">
        <v>33</v>
      </c>
      <c r="B122" s="232">
        <v>3185</v>
      </c>
    </row>
    <row r="123" spans="1:2" ht="14.5" customHeight="1">
      <c r="A123" s="225" t="s">
        <v>34</v>
      </c>
      <c r="B123" s="233">
        <v>300</v>
      </c>
    </row>
    <row r="124" spans="1:2" ht="14.5" customHeight="1">
      <c r="A124" s="224" t="s">
        <v>35</v>
      </c>
      <c r="B124" s="232">
        <v>1475</v>
      </c>
    </row>
    <row r="125" spans="1:2" ht="14.5" customHeight="1">
      <c r="A125" s="225" t="s">
        <v>36</v>
      </c>
      <c r="B125" s="233">
        <v>6095</v>
      </c>
    </row>
    <row r="126" spans="1:2" ht="14.5" customHeight="1">
      <c r="A126" s="224" t="s">
        <v>37</v>
      </c>
      <c r="B126" s="232">
        <v>575</v>
      </c>
    </row>
    <row r="127" spans="1:2" ht="14.5" customHeight="1">
      <c r="A127" s="222" t="s">
        <v>38</v>
      </c>
      <c r="B127" s="233">
        <v>205</v>
      </c>
    </row>
    <row r="128" spans="1:2" ht="14.5" customHeight="1">
      <c r="A128" s="224" t="s">
        <v>39</v>
      </c>
      <c r="B128" s="232">
        <v>420</v>
      </c>
    </row>
    <row r="129" spans="1:4" ht="14.5" customHeight="1">
      <c r="A129" s="225" t="s">
        <v>40</v>
      </c>
      <c r="B129" s="233">
        <v>210</v>
      </c>
    </row>
    <row r="130" spans="1:4" ht="14.5" customHeight="1">
      <c r="A130" s="224" t="s">
        <v>41</v>
      </c>
      <c r="B130" s="232">
        <v>250</v>
      </c>
    </row>
    <row r="131" spans="1:4" ht="14.5" customHeight="1" thickBot="1">
      <c r="A131" s="222" t="s">
        <v>42</v>
      </c>
      <c r="B131" s="233">
        <v>4275</v>
      </c>
    </row>
    <row r="132" spans="1:4" ht="14.5" customHeight="1">
      <c r="A132" s="226" t="s">
        <v>43</v>
      </c>
      <c r="B132" s="227">
        <f>+B116+B117+B120+B121+B122+B124+B125+B126+B127+B130</f>
        <v>19215</v>
      </c>
      <c r="C132" s="263"/>
      <c r="D132" s="345"/>
    </row>
    <row r="133" spans="1:4" ht="14.5" customHeight="1">
      <c r="A133" s="228" t="s">
        <v>44</v>
      </c>
      <c r="B133" s="229">
        <f>+B131+B129+B128+B123+B119+B118</f>
        <v>7055</v>
      </c>
      <c r="C133" s="263"/>
      <c r="D133" s="345"/>
    </row>
    <row r="134" spans="1:4" ht="14.5" customHeight="1">
      <c r="A134" s="230" t="s">
        <v>45</v>
      </c>
      <c r="B134" s="231">
        <f>SUM(B116:B131)</f>
        <v>26270</v>
      </c>
      <c r="C134" s="263"/>
      <c r="D134" s="345"/>
    </row>
    <row r="135" spans="1:4" ht="45.65" customHeight="1">
      <c r="A135" s="979" t="s">
        <v>351</v>
      </c>
      <c r="B135" s="979"/>
      <c r="C135" s="263"/>
      <c r="D135" s="345"/>
    </row>
    <row r="136" spans="1:4" ht="37.5" customHeight="1">
      <c r="A136" s="979" t="s">
        <v>338</v>
      </c>
      <c r="B136" s="979"/>
      <c r="C136" s="263"/>
      <c r="D136" s="345"/>
    </row>
    <row r="137" spans="1:4" ht="27.65" customHeight="1">
      <c r="A137" s="908" t="s">
        <v>445</v>
      </c>
      <c r="B137" s="908"/>
    </row>
    <row r="139" spans="1:4" ht="45" customHeight="1">
      <c r="A139" s="834" t="s">
        <v>420</v>
      </c>
      <c r="B139" s="834"/>
    </row>
    <row r="140" spans="1:4" ht="14.5" customHeight="1">
      <c r="A140" s="953" t="s">
        <v>47</v>
      </c>
      <c r="B140" s="438" t="s">
        <v>345</v>
      </c>
    </row>
    <row r="141" spans="1:4" ht="14.5" customHeight="1" thickBot="1">
      <c r="A141" s="954"/>
      <c r="B141" s="437" t="s">
        <v>49</v>
      </c>
    </row>
    <row r="142" spans="1:4" ht="14.5" customHeight="1">
      <c r="A142" s="220" t="s">
        <v>27</v>
      </c>
      <c r="B142" s="221">
        <v>1815</v>
      </c>
    </row>
    <row r="143" spans="1:4" ht="14.5" customHeight="1">
      <c r="A143" s="222" t="s">
        <v>28</v>
      </c>
      <c r="B143" s="223">
        <v>1970</v>
      </c>
    </row>
    <row r="144" spans="1:4" ht="14.5" customHeight="1">
      <c r="A144" s="224" t="s">
        <v>29</v>
      </c>
      <c r="B144" s="221">
        <v>790</v>
      </c>
    </row>
    <row r="145" spans="1:4" ht="14.5" customHeight="1">
      <c r="A145" s="222" t="s">
        <v>30</v>
      </c>
      <c r="B145" s="223">
        <v>170</v>
      </c>
    </row>
    <row r="146" spans="1:4" ht="14.5" customHeight="1">
      <c r="A146" s="224" t="s">
        <v>31</v>
      </c>
      <c r="B146" s="221">
        <v>90</v>
      </c>
    </row>
    <row r="147" spans="1:4" ht="14.5" customHeight="1">
      <c r="A147" s="222" t="s">
        <v>32</v>
      </c>
      <c r="B147" s="223">
        <v>485</v>
      </c>
    </row>
    <row r="148" spans="1:4" ht="14.5" customHeight="1">
      <c r="A148" s="224" t="s">
        <v>33</v>
      </c>
      <c r="B148" s="221">
        <v>1785</v>
      </c>
      <c r="D148" s="119"/>
    </row>
    <row r="149" spans="1:4" ht="14.5" customHeight="1">
      <c r="A149" s="225" t="s">
        <v>34</v>
      </c>
      <c r="B149" s="223">
        <v>305</v>
      </c>
    </row>
    <row r="150" spans="1:4" ht="14.5" customHeight="1">
      <c r="A150" s="224" t="s">
        <v>35</v>
      </c>
      <c r="B150" s="221">
        <v>1015</v>
      </c>
    </row>
    <row r="151" spans="1:4" ht="14.5" customHeight="1">
      <c r="A151" s="225" t="s">
        <v>36</v>
      </c>
      <c r="B151" s="223">
        <v>3465</v>
      </c>
    </row>
    <row r="152" spans="1:4" ht="14.5" customHeight="1">
      <c r="A152" s="224" t="s">
        <v>37</v>
      </c>
      <c r="B152" s="221">
        <v>365</v>
      </c>
    </row>
    <row r="153" spans="1:4" ht="14.5" customHeight="1">
      <c r="A153" s="222" t="s">
        <v>38</v>
      </c>
      <c r="B153" s="223">
        <v>120</v>
      </c>
    </row>
    <row r="154" spans="1:4" ht="14.5" customHeight="1">
      <c r="A154" s="224" t="s">
        <v>39</v>
      </c>
      <c r="B154" s="221">
        <v>405</v>
      </c>
    </row>
    <row r="155" spans="1:4" ht="14.5" customHeight="1">
      <c r="A155" s="225" t="s">
        <v>40</v>
      </c>
      <c r="B155" s="223">
        <v>180</v>
      </c>
    </row>
    <row r="156" spans="1:4" ht="14.5" customHeight="1">
      <c r="A156" s="224" t="s">
        <v>41</v>
      </c>
      <c r="B156" s="221">
        <v>155</v>
      </c>
    </row>
    <row r="157" spans="1:4" ht="14.5" customHeight="1" thickBot="1">
      <c r="A157" s="222" t="s">
        <v>42</v>
      </c>
      <c r="B157" s="223">
        <v>420</v>
      </c>
    </row>
    <row r="158" spans="1:4" ht="14.5" customHeight="1">
      <c r="A158" s="226" t="s">
        <v>43</v>
      </c>
      <c r="B158" s="227">
        <f>+B142+B143+B146+B147+B148+B150+B151+B152+B153+B156</f>
        <v>11265</v>
      </c>
      <c r="C158" s="263"/>
      <c r="D158" s="345"/>
    </row>
    <row r="159" spans="1:4" ht="14.5" customHeight="1">
      <c r="A159" s="228" t="s">
        <v>44</v>
      </c>
      <c r="B159" s="229">
        <f>+B157+B155+B154+B149+B145+B144</f>
        <v>2270</v>
      </c>
      <c r="C159" s="263"/>
      <c r="D159" s="345"/>
    </row>
    <row r="160" spans="1:4" ht="14.5" customHeight="1">
      <c r="A160" s="230" t="s">
        <v>45</v>
      </c>
      <c r="B160" s="231">
        <v>13540</v>
      </c>
      <c r="C160" s="255"/>
      <c r="D160" s="345"/>
    </row>
    <row r="161" spans="1:4" ht="35" customHeight="1">
      <c r="A161" s="978" t="s">
        <v>444</v>
      </c>
      <c r="B161" s="978"/>
      <c r="C161" s="255"/>
      <c r="D161" s="345"/>
    </row>
    <row r="162" spans="1:4" ht="36.5" customHeight="1">
      <c r="A162" s="979" t="s">
        <v>338</v>
      </c>
      <c r="B162" s="979"/>
      <c r="C162" s="255"/>
      <c r="D162" s="345"/>
    </row>
    <row r="163" spans="1:4" ht="27.65" customHeight="1">
      <c r="A163" s="908" t="s">
        <v>445</v>
      </c>
      <c r="B163" s="908"/>
    </row>
    <row r="165" spans="1:4" ht="24" customHeight="1">
      <c r="A165" s="952">
        <v>2019</v>
      </c>
      <c r="B165" s="952"/>
    </row>
    <row r="166" spans="1:4" ht="14.5" customHeight="1">
      <c r="A166" s="105"/>
    </row>
    <row r="167" spans="1:4" ht="45" customHeight="1">
      <c r="A167" s="834" t="s">
        <v>411</v>
      </c>
      <c r="B167" s="834"/>
    </row>
    <row r="168" spans="1:4" ht="30" customHeight="1">
      <c r="A168" s="953" t="s">
        <v>47</v>
      </c>
      <c r="B168" s="438" t="s">
        <v>346</v>
      </c>
    </row>
    <row r="169" spans="1:4" ht="14.5" customHeight="1" thickBot="1">
      <c r="A169" s="954"/>
      <c r="B169" s="437" t="s">
        <v>49</v>
      </c>
    </row>
    <row r="170" spans="1:4" ht="14.5" customHeight="1">
      <c r="A170" s="220" t="s">
        <v>27</v>
      </c>
      <c r="B170" s="232">
        <v>2385</v>
      </c>
    </row>
    <row r="171" spans="1:4" ht="14.5" customHeight="1">
      <c r="A171" s="222" t="s">
        <v>28</v>
      </c>
      <c r="B171" s="233">
        <v>2915</v>
      </c>
    </row>
    <row r="172" spans="1:4" ht="14.5" customHeight="1">
      <c r="A172" s="224" t="s">
        <v>29</v>
      </c>
      <c r="B172" s="232">
        <v>1415</v>
      </c>
    </row>
    <row r="173" spans="1:4" ht="14.5" customHeight="1">
      <c r="A173" s="222" t="s">
        <v>30</v>
      </c>
      <c r="B173" s="233">
        <v>245</v>
      </c>
    </row>
    <row r="174" spans="1:4" ht="14.5" customHeight="1">
      <c r="A174" s="224" t="s">
        <v>31</v>
      </c>
      <c r="B174" s="232">
        <v>195</v>
      </c>
    </row>
    <row r="175" spans="1:4" ht="14.5" customHeight="1">
      <c r="A175" s="222" t="s">
        <v>32</v>
      </c>
      <c r="B175" s="233">
        <v>1160</v>
      </c>
    </row>
    <row r="176" spans="1:4" ht="14.5" customHeight="1">
      <c r="A176" s="224" t="s">
        <v>33</v>
      </c>
      <c r="B176" s="232">
        <v>3145</v>
      </c>
    </row>
    <row r="177" spans="1:4" ht="14.5" customHeight="1">
      <c r="A177" s="225" t="s">
        <v>34</v>
      </c>
      <c r="B177" s="233">
        <v>310</v>
      </c>
    </row>
    <row r="178" spans="1:4" ht="14.5" customHeight="1">
      <c r="A178" s="224" t="s">
        <v>35</v>
      </c>
      <c r="B178" s="232">
        <v>1415</v>
      </c>
    </row>
    <row r="179" spans="1:4" ht="14.5" customHeight="1">
      <c r="A179" s="225" t="s">
        <v>36</v>
      </c>
      <c r="B179" s="233">
        <v>7580</v>
      </c>
    </row>
    <row r="180" spans="1:4" ht="14.5" customHeight="1">
      <c r="A180" s="224" t="s">
        <v>37</v>
      </c>
      <c r="B180" s="232">
        <v>555</v>
      </c>
    </row>
    <row r="181" spans="1:4" ht="14.5" customHeight="1">
      <c r="A181" s="222" t="s">
        <v>38</v>
      </c>
      <c r="B181" s="233">
        <v>150</v>
      </c>
    </row>
    <row r="182" spans="1:4" ht="14.5" customHeight="1">
      <c r="A182" s="224" t="s">
        <v>39</v>
      </c>
      <c r="B182" s="232">
        <v>425</v>
      </c>
    </row>
    <row r="183" spans="1:4" ht="14.5" customHeight="1">
      <c r="A183" s="225" t="s">
        <v>40</v>
      </c>
      <c r="B183" s="233">
        <v>220</v>
      </c>
    </row>
    <row r="184" spans="1:4" ht="14.5" customHeight="1">
      <c r="A184" s="224" t="s">
        <v>41</v>
      </c>
      <c r="B184" s="232">
        <v>270</v>
      </c>
    </row>
    <row r="185" spans="1:4" ht="14.5" customHeight="1" thickBot="1">
      <c r="A185" s="222" t="s">
        <v>42</v>
      </c>
      <c r="B185" s="233">
        <v>1805</v>
      </c>
    </row>
    <row r="186" spans="1:4" ht="14.5" customHeight="1">
      <c r="A186" s="226" t="s">
        <v>43</v>
      </c>
      <c r="B186" s="227">
        <f>+B170+B171+B174+B175+B176+B178+B179+B180+B181+B184</f>
        <v>19770</v>
      </c>
      <c r="C186" s="263"/>
      <c r="D186" s="345"/>
    </row>
    <row r="187" spans="1:4" ht="14.5" customHeight="1">
      <c r="A187" s="228" t="s">
        <v>44</v>
      </c>
      <c r="B187" s="229">
        <f>+B185+B183+B182+B177+B173+B172</f>
        <v>4420</v>
      </c>
      <c r="C187" s="263"/>
      <c r="D187" s="345"/>
    </row>
    <row r="188" spans="1:4" ht="14.5" customHeight="1">
      <c r="A188" s="230" t="s">
        <v>45</v>
      </c>
      <c r="B188" s="231">
        <v>24220</v>
      </c>
      <c r="C188" s="255"/>
      <c r="D188" s="345"/>
    </row>
    <row r="189" spans="1:4" ht="48" customHeight="1">
      <c r="A189" s="979" t="s">
        <v>351</v>
      </c>
      <c r="B189" s="979"/>
      <c r="C189" s="255"/>
      <c r="D189" s="345"/>
    </row>
    <row r="190" spans="1:4" ht="38.5" customHeight="1">
      <c r="A190" s="908" t="s">
        <v>341</v>
      </c>
      <c r="B190" s="908"/>
      <c r="C190" s="255"/>
      <c r="D190" s="345"/>
    </row>
    <row r="191" spans="1:4" ht="29.15" customHeight="1">
      <c r="A191" s="908" t="s">
        <v>445</v>
      </c>
      <c r="B191" s="908"/>
    </row>
    <row r="193" spans="1:2" ht="45" customHeight="1">
      <c r="A193" s="834" t="s">
        <v>419</v>
      </c>
      <c r="B193" s="834"/>
    </row>
    <row r="194" spans="1:2" ht="21.75" customHeight="1">
      <c r="A194" s="953" t="s">
        <v>47</v>
      </c>
      <c r="B194" s="438" t="s">
        <v>347</v>
      </c>
    </row>
    <row r="195" spans="1:2" ht="14.5" customHeight="1" thickBot="1">
      <c r="A195" s="954"/>
      <c r="B195" s="437" t="s">
        <v>49</v>
      </c>
    </row>
    <row r="196" spans="1:2" ht="14.5" customHeight="1">
      <c r="A196" s="220" t="s">
        <v>27</v>
      </c>
      <c r="B196" s="221">
        <v>1935</v>
      </c>
    </row>
    <row r="197" spans="1:2" ht="14.5" customHeight="1">
      <c r="A197" s="222" t="s">
        <v>28</v>
      </c>
      <c r="B197" s="223">
        <v>1870</v>
      </c>
    </row>
    <row r="198" spans="1:2" ht="14.5" customHeight="1">
      <c r="A198" s="224" t="s">
        <v>29</v>
      </c>
      <c r="B198" s="221">
        <v>790</v>
      </c>
    </row>
    <row r="199" spans="1:2" ht="14.5" customHeight="1">
      <c r="A199" s="222" t="s">
        <v>30</v>
      </c>
      <c r="B199" s="223">
        <v>220</v>
      </c>
    </row>
    <row r="200" spans="1:2" ht="14.5" customHeight="1">
      <c r="A200" s="224" t="s">
        <v>31</v>
      </c>
      <c r="B200" s="221">
        <v>80</v>
      </c>
    </row>
    <row r="201" spans="1:2" ht="14.5" customHeight="1">
      <c r="A201" s="222" t="s">
        <v>32</v>
      </c>
      <c r="B201" s="223">
        <v>500</v>
      </c>
    </row>
    <row r="202" spans="1:2" ht="14.5" customHeight="1">
      <c r="A202" s="224" t="s">
        <v>33</v>
      </c>
      <c r="B202" s="221">
        <v>1550</v>
      </c>
    </row>
    <row r="203" spans="1:2" ht="14.5" customHeight="1">
      <c r="A203" s="225" t="s">
        <v>34</v>
      </c>
      <c r="B203" s="223">
        <v>240</v>
      </c>
    </row>
    <row r="204" spans="1:2" ht="14.5" customHeight="1">
      <c r="A204" s="224" t="s">
        <v>35</v>
      </c>
      <c r="B204" s="221">
        <v>1040</v>
      </c>
    </row>
    <row r="205" spans="1:2" ht="14.5" customHeight="1">
      <c r="A205" s="225" t="s">
        <v>36</v>
      </c>
      <c r="B205" s="223">
        <v>3345</v>
      </c>
    </row>
    <row r="206" spans="1:2" ht="14.5" customHeight="1">
      <c r="A206" s="224" t="s">
        <v>37</v>
      </c>
      <c r="B206" s="221">
        <v>455</v>
      </c>
    </row>
    <row r="207" spans="1:2" ht="14.5" customHeight="1">
      <c r="A207" s="222" t="s">
        <v>38</v>
      </c>
      <c r="B207" s="223">
        <v>125</v>
      </c>
    </row>
    <row r="208" spans="1:2" ht="14.5" customHeight="1">
      <c r="A208" s="224" t="s">
        <v>39</v>
      </c>
      <c r="B208" s="221">
        <v>440</v>
      </c>
    </row>
    <row r="209" spans="1:4" ht="14.5" customHeight="1">
      <c r="A209" s="225" t="s">
        <v>40</v>
      </c>
      <c r="B209" s="223">
        <v>180</v>
      </c>
    </row>
    <row r="210" spans="1:4" ht="14.5" customHeight="1">
      <c r="A210" s="224" t="s">
        <v>41</v>
      </c>
      <c r="B210" s="221">
        <v>160</v>
      </c>
    </row>
    <row r="211" spans="1:4" ht="14.5" customHeight="1" thickBot="1">
      <c r="A211" s="222" t="s">
        <v>42</v>
      </c>
      <c r="B211" s="223">
        <v>415</v>
      </c>
    </row>
    <row r="212" spans="1:4" ht="14.5" customHeight="1">
      <c r="A212" s="226" t="s">
        <v>43</v>
      </c>
      <c r="B212" s="227">
        <f>+B196+B197+B200+B201+B202+B204+B205+B206+B207+B210</f>
        <v>11060</v>
      </c>
      <c r="C212" s="263"/>
      <c r="D212" s="345"/>
    </row>
    <row r="213" spans="1:4" ht="14.5" customHeight="1">
      <c r="A213" s="228" t="s">
        <v>44</v>
      </c>
      <c r="B213" s="229">
        <f>+B211+B209+B208+B203+B199+B198</f>
        <v>2285</v>
      </c>
      <c r="C213" s="263"/>
      <c r="D213" s="345"/>
    </row>
    <row r="214" spans="1:4" ht="14.5" customHeight="1">
      <c r="A214" s="230" t="s">
        <v>45</v>
      </c>
      <c r="B214" s="231">
        <f>SUM(B196:B211)</f>
        <v>13345</v>
      </c>
      <c r="C214" s="263"/>
      <c r="D214" s="345"/>
    </row>
    <row r="215" spans="1:4" ht="37" customHeight="1">
      <c r="A215" s="978" t="s">
        <v>444</v>
      </c>
      <c r="B215" s="978"/>
      <c r="C215" s="263"/>
      <c r="D215" s="345"/>
    </row>
    <row r="216" spans="1:4" ht="38.15" customHeight="1">
      <c r="A216" s="908" t="s">
        <v>341</v>
      </c>
      <c r="B216" s="908"/>
      <c r="C216" s="263"/>
      <c r="D216" s="345"/>
    </row>
    <row r="217" spans="1:4" ht="24.65" customHeight="1">
      <c r="A217" s="908" t="s">
        <v>445</v>
      </c>
      <c r="B217" s="908"/>
    </row>
    <row r="219" spans="1:4" ht="24" customHeight="1">
      <c r="A219" s="952">
        <v>2018</v>
      </c>
      <c r="B219" s="952"/>
    </row>
    <row r="221" spans="1:4" ht="45" customHeight="1">
      <c r="A221" s="834" t="s">
        <v>412</v>
      </c>
      <c r="B221" s="834"/>
    </row>
    <row r="222" spans="1:4" ht="30" customHeight="1">
      <c r="A222" s="953" t="s">
        <v>47</v>
      </c>
      <c r="B222" s="438" t="s">
        <v>348</v>
      </c>
    </row>
    <row r="223" spans="1:4" ht="14.5" customHeight="1" thickBot="1">
      <c r="A223" s="954"/>
      <c r="B223" s="437" t="s">
        <v>49</v>
      </c>
    </row>
    <row r="224" spans="1:4" ht="14.5" customHeight="1">
      <c r="A224" s="220" t="s">
        <v>27</v>
      </c>
      <c r="B224" s="232">
        <v>2350</v>
      </c>
    </row>
    <row r="225" spans="1:8" ht="14.5" customHeight="1">
      <c r="A225" s="222" t="s">
        <v>28</v>
      </c>
      <c r="B225" s="233">
        <v>2630</v>
      </c>
    </row>
    <row r="226" spans="1:8" ht="14.5" customHeight="1">
      <c r="A226" s="224" t="s">
        <v>29</v>
      </c>
      <c r="B226" s="232">
        <v>1355</v>
      </c>
    </row>
    <row r="227" spans="1:8" ht="14.5" customHeight="1">
      <c r="A227" s="222" t="s">
        <v>30</v>
      </c>
      <c r="B227" s="233">
        <v>280</v>
      </c>
    </row>
    <row r="228" spans="1:8" ht="14.5" customHeight="1">
      <c r="A228" s="224" t="s">
        <v>31</v>
      </c>
      <c r="B228" s="232">
        <v>150</v>
      </c>
    </row>
    <row r="229" spans="1:8" ht="14.5" customHeight="1">
      <c r="A229" s="222" t="s">
        <v>32</v>
      </c>
      <c r="B229" s="233">
        <v>1000</v>
      </c>
    </row>
    <row r="230" spans="1:8" ht="14.5" customHeight="1">
      <c r="A230" s="224" t="s">
        <v>33</v>
      </c>
      <c r="B230" s="232">
        <v>3225</v>
      </c>
    </row>
    <row r="231" spans="1:8" ht="14.5" customHeight="1">
      <c r="A231" s="225" t="s">
        <v>34</v>
      </c>
      <c r="B231" s="233">
        <v>305</v>
      </c>
    </row>
    <row r="232" spans="1:8" ht="14.5" customHeight="1">
      <c r="A232" s="224" t="s">
        <v>35</v>
      </c>
      <c r="B232" s="232">
        <v>1420</v>
      </c>
    </row>
    <row r="233" spans="1:8" ht="14.5" customHeight="1">
      <c r="A233" s="225" t="s">
        <v>36</v>
      </c>
      <c r="B233" s="233">
        <v>8025</v>
      </c>
    </row>
    <row r="234" spans="1:8" ht="14.5" customHeight="1">
      <c r="A234" s="224" t="s">
        <v>37</v>
      </c>
      <c r="B234" s="232">
        <v>565</v>
      </c>
    </row>
    <row r="235" spans="1:8" ht="14.5" customHeight="1">
      <c r="A235" s="222" t="s">
        <v>38</v>
      </c>
      <c r="B235" s="233">
        <v>150</v>
      </c>
    </row>
    <row r="236" spans="1:8" ht="14.5" customHeight="1">
      <c r="A236" s="224" t="s">
        <v>39</v>
      </c>
      <c r="B236" s="232">
        <v>470</v>
      </c>
      <c r="H236" s="656"/>
    </row>
    <row r="237" spans="1:8" ht="14.5" customHeight="1">
      <c r="A237" s="225" t="s">
        <v>40</v>
      </c>
      <c r="B237" s="233">
        <v>210</v>
      </c>
    </row>
    <row r="238" spans="1:8" ht="14.5" customHeight="1">
      <c r="A238" s="224" t="s">
        <v>41</v>
      </c>
      <c r="B238" s="232">
        <v>260</v>
      </c>
    </row>
    <row r="239" spans="1:8" ht="14.5" customHeight="1" thickBot="1">
      <c r="A239" s="222" t="s">
        <v>42</v>
      </c>
      <c r="B239" s="233">
        <v>640</v>
      </c>
    </row>
    <row r="240" spans="1:8" ht="14.5" customHeight="1">
      <c r="A240" s="226" t="s">
        <v>43</v>
      </c>
      <c r="B240" s="227">
        <f>+B224+B225+B228+B229+B230+B232+B233+B234+B235+B238</f>
        <v>19775</v>
      </c>
      <c r="C240" s="263"/>
      <c r="D240" s="345"/>
    </row>
    <row r="241" spans="1:4" ht="14.5" customHeight="1">
      <c r="A241" s="228" t="s">
        <v>44</v>
      </c>
      <c r="B241" s="229">
        <f>+B239+B237+B236+B231+B227+B226</f>
        <v>3260</v>
      </c>
      <c r="C241" s="263"/>
      <c r="D241" s="345"/>
    </row>
    <row r="242" spans="1:4" ht="14.5" customHeight="1">
      <c r="A242" s="230" t="s">
        <v>45</v>
      </c>
      <c r="B242" s="231">
        <v>23030</v>
      </c>
      <c r="C242" s="255"/>
      <c r="D242" s="345"/>
    </row>
    <row r="243" spans="1:4" ht="50.5" customHeight="1">
      <c r="A243" s="979" t="s">
        <v>351</v>
      </c>
      <c r="B243" s="979"/>
      <c r="C243" s="255"/>
      <c r="D243" s="345"/>
    </row>
    <row r="244" spans="1:4" ht="38" customHeight="1">
      <c r="A244" s="908" t="s">
        <v>341</v>
      </c>
      <c r="B244" s="908"/>
      <c r="C244" s="255"/>
      <c r="D244" s="345"/>
    </row>
    <row r="245" spans="1:4" ht="29.15" customHeight="1">
      <c r="A245" s="908" t="s">
        <v>445</v>
      </c>
      <c r="B245" s="908"/>
    </row>
    <row r="247" spans="1:4" ht="45" customHeight="1">
      <c r="A247" s="834" t="s">
        <v>418</v>
      </c>
      <c r="B247" s="834"/>
    </row>
    <row r="248" spans="1:4" ht="22.5" customHeight="1">
      <c r="A248" s="953" t="s">
        <v>47</v>
      </c>
      <c r="B248" s="438" t="s">
        <v>349</v>
      </c>
    </row>
    <row r="249" spans="1:4" ht="14.5" customHeight="1" thickBot="1">
      <c r="A249" s="954"/>
      <c r="B249" s="437" t="s">
        <v>49</v>
      </c>
    </row>
    <row r="250" spans="1:4" ht="14.5" customHeight="1">
      <c r="A250" s="220" t="s">
        <v>27</v>
      </c>
      <c r="B250" s="221">
        <v>1825</v>
      </c>
    </row>
    <row r="251" spans="1:4" ht="14.5" customHeight="1">
      <c r="A251" s="222" t="s">
        <v>28</v>
      </c>
      <c r="B251" s="223">
        <v>1880</v>
      </c>
    </row>
    <row r="252" spans="1:4" ht="14.5" customHeight="1">
      <c r="A252" s="224" t="s">
        <v>29</v>
      </c>
      <c r="B252" s="221">
        <v>695</v>
      </c>
    </row>
    <row r="253" spans="1:4" ht="14.5" customHeight="1">
      <c r="A253" s="222" t="s">
        <v>30</v>
      </c>
      <c r="B253" s="223">
        <v>185</v>
      </c>
    </row>
    <row r="254" spans="1:4" ht="14.5" customHeight="1">
      <c r="A254" s="224" t="s">
        <v>31</v>
      </c>
      <c r="B254" s="221">
        <v>80</v>
      </c>
    </row>
    <row r="255" spans="1:4" ht="14.5" customHeight="1">
      <c r="A255" s="222" t="s">
        <v>32</v>
      </c>
      <c r="B255" s="223">
        <v>420</v>
      </c>
    </row>
    <row r="256" spans="1:4" ht="14.5" customHeight="1">
      <c r="A256" s="224" t="s">
        <v>33</v>
      </c>
      <c r="B256" s="221">
        <v>1380</v>
      </c>
    </row>
    <row r="257" spans="1:4" ht="14.5" customHeight="1">
      <c r="A257" s="225" t="s">
        <v>34</v>
      </c>
      <c r="B257" s="223">
        <v>265</v>
      </c>
    </row>
    <row r="258" spans="1:4" ht="14.5" customHeight="1">
      <c r="A258" s="224" t="s">
        <v>35</v>
      </c>
      <c r="B258" s="221">
        <v>1105</v>
      </c>
    </row>
    <row r="259" spans="1:4" ht="14.5" customHeight="1">
      <c r="A259" s="225" t="s">
        <v>36</v>
      </c>
      <c r="B259" s="223">
        <v>3160</v>
      </c>
    </row>
    <row r="260" spans="1:4" ht="14.5" customHeight="1">
      <c r="A260" s="224" t="s">
        <v>37</v>
      </c>
      <c r="B260" s="221">
        <v>425</v>
      </c>
    </row>
    <row r="261" spans="1:4" ht="14.5" customHeight="1">
      <c r="A261" s="222" t="s">
        <v>38</v>
      </c>
      <c r="B261" s="223">
        <v>105</v>
      </c>
    </row>
    <row r="262" spans="1:4" ht="14.5" customHeight="1">
      <c r="A262" s="224" t="s">
        <v>39</v>
      </c>
      <c r="B262" s="221">
        <v>450</v>
      </c>
    </row>
    <row r="263" spans="1:4" ht="14.5" customHeight="1">
      <c r="A263" s="225" t="s">
        <v>40</v>
      </c>
      <c r="B263" s="223">
        <v>190</v>
      </c>
    </row>
    <row r="264" spans="1:4" ht="14.5" customHeight="1">
      <c r="A264" s="224" t="s">
        <v>41</v>
      </c>
      <c r="B264" s="221">
        <v>80</v>
      </c>
    </row>
    <row r="265" spans="1:4" ht="14.5" customHeight="1" thickBot="1">
      <c r="A265" s="222" t="s">
        <v>42</v>
      </c>
      <c r="B265" s="223">
        <v>370</v>
      </c>
    </row>
    <row r="266" spans="1:4" ht="14.5" customHeight="1">
      <c r="A266" s="226" t="s">
        <v>43</v>
      </c>
      <c r="B266" s="227">
        <f>+B250+B251+B254+B255+B256+B258+B259+B260+B261+B264</f>
        <v>10460</v>
      </c>
      <c r="C266" s="263"/>
      <c r="D266" s="345"/>
    </row>
    <row r="267" spans="1:4" ht="14.5" customHeight="1">
      <c r="A267" s="228" t="s">
        <v>44</v>
      </c>
      <c r="B267" s="229">
        <f>+B265+B263+B262+B257+B253+B252</f>
        <v>2155</v>
      </c>
      <c r="C267" s="263"/>
      <c r="D267" s="345"/>
    </row>
    <row r="268" spans="1:4" ht="14.5" customHeight="1">
      <c r="A268" s="230" t="s">
        <v>45</v>
      </c>
      <c r="B268" s="231">
        <v>12620</v>
      </c>
      <c r="C268" s="255"/>
      <c r="D268" s="345"/>
    </row>
    <row r="269" spans="1:4" ht="35" customHeight="1">
      <c r="A269" s="978" t="s">
        <v>444</v>
      </c>
      <c r="B269" s="978"/>
      <c r="C269" s="255"/>
      <c r="D269" s="345"/>
    </row>
    <row r="270" spans="1:4" ht="36.65" customHeight="1">
      <c r="A270" s="908" t="s">
        <v>341</v>
      </c>
      <c r="B270" s="908"/>
      <c r="C270" s="255"/>
      <c r="D270" s="345"/>
    </row>
    <row r="271" spans="1:4" ht="27" customHeight="1">
      <c r="A271" s="908" t="s">
        <v>445</v>
      </c>
      <c r="B271" s="908"/>
    </row>
  </sheetData>
  <mergeCells count="55">
    <mergeCell ref="A271:B271"/>
    <mergeCell ref="A217:B217"/>
    <mergeCell ref="A219:B219"/>
    <mergeCell ref="A221:B221"/>
    <mergeCell ref="A222:A223"/>
    <mergeCell ref="A245:B245"/>
    <mergeCell ref="A270:B270"/>
    <mergeCell ref="A269:B269"/>
    <mergeCell ref="A248:A249"/>
    <mergeCell ref="A191:B191"/>
    <mergeCell ref="A193:B193"/>
    <mergeCell ref="A194:A195"/>
    <mergeCell ref="A190:B190"/>
    <mergeCell ref="A247:B247"/>
    <mergeCell ref="A215:B215"/>
    <mergeCell ref="A216:B216"/>
    <mergeCell ref="A243:B243"/>
    <mergeCell ref="A244:B244"/>
    <mergeCell ref="A86:A87"/>
    <mergeCell ref="A109:B109"/>
    <mergeCell ref="A111:B111"/>
    <mergeCell ref="A113:B113"/>
    <mergeCell ref="A114:A115"/>
    <mergeCell ref="A107:B107"/>
    <mergeCell ref="A108:B108"/>
    <mergeCell ref="A57:B57"/>
    <mergeCell ref="A59:B59"/>
    <mergeCell ref="A60:A61"/>
    <mergeCell ref="A83:B83"/>
    <mergeCell ref="A85:B85"/>
    <mergeCell ref="A81:B81"/>
    <mergeCell ref="A82:B82"/>
    <mergeCell ref="A32:A33"/>
    <mergeCell ref="A55:B55"/>
    <mergeCell ref="A3:B3"/>
    <mergeCell ref="A5:B5"/>
    <mergeCell ref="A6:A7"/>
    <mergeCell ref="A29:B29"/>
    <mergeCell ref="A31:B31"/>
    <mergeCell ref="A27:B27"/>
    <mergeCell ref="A28:B28"/>
    <mergeCell ref="A53:B53"/>
    <mergeCell ref="A54:B54"/>
    <mergeCell ref="A135:B135"/>
    <mergeCell ref="A136:B136"/>
    <mergeCell ref="A161:B161"/>
    <mergeCell ref="A162:B162"/>
    <mergeCell ref="A189:B189"/>
    <mergeCell ref="A137:B137"/>
    <mergeCell ref="A139:B139"/>
    <mergeCell ref="A140:A141"/>
    <mergeCell ref="A163:B163"/>
    <mergeCell ref="A165:B165"/>
    <mergeCell ref="A167:B167"/>
    <mergeCell ref="A168:A169"/>
  </mergeCells>
  <hyperlinks>
    <hyperlink ref="A1" location="Inhalt!A9" display="Zurück zum Inhalt" xr:uid="{00000000-0004-0000-0F00-000000000000}"/>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3"/>
  <dimension ref="A1:N197"/>
  <sheetViews>
    <sheetView zoomScale="80" zoomScaleNormal="80" workbookViewId="0"/>
  </sheetViews>
  <sheetFormatPr baseColWidth="10" defaultColWidth="11.08203125" defaultRowHeight="14.5" customHeight="1"/>
  <cols>
    <col min="1" max="1" width="23.5" style="377" customWidth="1"/>
    <col min="2" max="3" width="11.08203125" style="377"/>
    <col min="4" max="4" width="11.08203125" style="382"/>
    <col min="5" max="5" width="11.08203125" style="377"/>
    <col min="6" max="6" width="11.08203125" style="382"/>
    <col min="7" max="7" width="11.08203125" style="377"/>
    <col min="8" max="8" width="11.08203125" style="382"/>
    <col min="9" max="9" width="11.08203125" style="377"/>
    <col min="10" max="10" width="11.08203125" style="382"/>
    <col min="11" max="11" width="11.08203125" style="377"/>
    <col min="12" max="12" width="11.08203125" style="382"/>
    <col min="13" max="13" width="11.08203125" style="377"/>
    <col min="14" max="14" width="11.08203125" style="382"/>
    <col min="15" max="16384" width="11.08203125" style="377"/>
  </cols>
  <sheetData>
    <row r="1" spans="1:14" ht="14.5" customHeight="1">
      <c r="A1" s="736" t="s">
        <v>163</v>
      </c>
    </row>
    <row r="2" spans="1:14" ht="14.5" customHeight="1">
      <c r="A2" s="311"/>
    </row>
    <row r="3" spans="1:14" s="416" customFormat="1" ht="23.5">
      <c r="A3" s="832">
        <v>2023</v>
      </c>
      <c r="B3" s="832"/>
      <c r="C3" s="832"/>
      <c r="D3" s="832"/>
      <c r="E3" s="832"/>
      <c r="F3" s="832"/>
      <c r="G3" s="832"/>
      <c r="H3" s="832"/>
      <c r="I3" s="832"/>
      <c r="J3" s="832"/>
      <c r="K3" s="832"/>
      <c r="L3" s="832"/>
      <c r="M3" s="832"/>
      <c r="N3" s="832"/>
    </row>
    <row r="4" spans="1:14" s="416" customFormat="1">
      <c r="A4" s="403"/>
      <c r="D4" s="428"/>
      <c r="F4" s="428"/>
      <c r="H4" s="428"/>
      <c r="J4" s="428"/>
      <c r="L4" s="428"/>
      <c r="N4" s="428"/>
    </row>
    <row r="5" spans="1:14" s="416" customFormat="1" ht="16.5">
      <c r="A5" s="983" t="s">
        <v>400</v>
      </c>
      <c r="B5" s="983"/>
      <c r="C5" s="983"/>
      <c r="D5" s="983"/>
      <c r="E5" s="983"/>
      <c r="F5" s="983"/>
      <c r="G5" s="983"/>
      <c r="H5" s="983"/>
      <c r="I5" s="983"/>
      <c r="J5" s="983"/>
      <c r="K5" s="983"/>
      <c r="L5" s="983"/>
      <c r="M5" s="983"/>
      <c r="N5" s="983"/>
    </row>
    <row r="6" spans="1:14" s="416" customFormat="1" ht="15" thickBot="1">
      <c r="A6" s="911" t="s">
        <v>47</v>
      </c>
      <c r="B6" s="846" t="s">
        <v>48</v>
      </c>
      <c r="C6" s="984" t="s">
        <v>50</v>
      </c>
      <c r="D6" s="984"/>
      <c r="E6" s="984"/>
      <c r="F6" s="984"/>
      <c r="G6" s="984"/>
      <c r="H6" s="984"/>
      <c r="I6" s="984"/>
      <c r="J6" s="984"/>
      <c r="K6" s="984"/>
      <c r="L6" s="984"/>
      <c r="M6" s="984"/>
      <c r="N6" s="985"/>
    </row>
    <row r="7" spans="1:14" s="416" customFormat="1" ht="38.25" customHeight="1">
      <c r="A7" s="912"/>
      <c r="B7" s="847"/>
      <c r="C7" s="848" t="s">
        <v>222</v>
      </c>
      <c r="D7" s="848"/>
      <c r="E7" s="848" t="s">
        <v>223</v>
      </c>
      <c r="F7" s="848"/>
      <c r="G7" s="848" t="s">
        <v>224</v>
      </c>
      <c r="H7" s="848"/>
      <c r="I7" s="848" t="s">
        <v>225</v>
      </c>
      <c r="J7" s="848"/>
      <c r="K7" s="848" t="s">
        <v>86</v>
      </c>
      <c r="L7" s="848"/>
      <c r="M7" s="848" t="s">
        <v>87</v>
      </c>
      <c r="N7" s="849"/>
    </row>
    <row r="8" spans="1:14" s="416" customFormat="1" ht="15" thickBot="1">
      <c r="A8" s="913"/>
      <c r="B8" s="915" t="s">
        <v>49</v>
      </c>
      <c r="C8" s="916"/>
      <c r="D8" s="429" t="s">
        <v>53</v>
      </c>
      <c r="E8" s="405" t="s">
        <v>49</v>
      </c>
      <c r="F8" s="450" t="s">
        <v>53</v>
      </c>
      <c r="G8" s="405" t="s">
        <v>49</v>
      </c>
      <c r="H8" s="451" t="s">
        <v>53</v>
      </c>
      <c r="I8" s="452" t="s">
        <v>49</v>
      </c>
      <c r="J8" s="429" t="s">
        <v>53</v>
      </c>
      <c r="K8" s="452" t="s">
        <v>49</v>
      </c>
      <c r="L8" s="429" t="s">
        <v>53</v>
      </c>
      <c r="M8" s="452" t="s">
        <v>49</v>
      </c>
      <c r="N8" s="453" t="s">
        <v>53</v>
      </c>
    </row>
    <row r="9" spans="1:14" s="416" customFormat="1">
      <c r="A9" s="168" t="s">
        <v>27</v>
      </c>
      <c r="B9" s="605">
        <v>107779</v>
      </c>
      <c r="C9" s="69">
        <v>5039</v>
      </c>
      <c r="D9" s="611">
        <f>C9/B9*100</f>
        <v>4.6753078057877691</v>
      </c>
      <c r="E9" s="69">
        <v>70258</v>
      </c>
      <c r="F9" s="611">
        <f>E9/B9*100</f>
        <v>65.187095816439196</v>
      </c>
      <c r="G9" s="69">
        <v>8932</v>
      </c>
      <c r="H9" s="611">
        <f>G9/B9*100</f>
        <v>8.2873287003961806</v>
      </c>
      <c r="I9" s="69">
        <v>9389</v>
      </c>
      <c r="J9" s="611">
        <f>I9/B9*100</f>
        <v>8.7113445105261693</v>
      </c>
      <c r="K9" s="69">
        <v>10777</v>
      </c>
      <c r="L9" s="611">
        <f>K9/B9*100</f>
        <v>9.9991649579231581</v>
      </c>
      <c r="M9" s="69">
        <v>3384</v>
      </c>
      <c r="N9" s="267">
        <f>M9/B9*100</f>
        <v>3.1397582089275273</v>
      </c>
    </row>
    <row r="10" spans="1:14" s="416" customFormat="1">
      <c r="A10" s="169" t="s">
        <v>28</v>
      </c>
      <c r="B10" s="606">
        <v>109193</v>
      </c>
      <c r="C10" s="490">
        <v>4554</v>
      </c>
      <c r="D10" s="612">
        <f t="shared" ref="D10:D15" si="0">C10/B10*100</f>
        <v>4.1705970162922528</v>
      </c>
      <c r="E10" s="490">
        <v>53468</v>
      </c>
      <c r="F10" s="612">
        <f t="shared" ref="F10:F15" si="1">E10/B10*100</f>
        <v>48.966508842141899</v>
      </c>
      <c r="G10" s="490">
        <v>38960</v>
      </c>
      <c r="H10" s="612">
        <f t="shared" ref="H10:H15" si="2">G10/B10*100</f>
        <v>35.679942853479616</v>
      </c>
      <c r="I10" s="490">
        <v>4744</v>
      </c>
      <c r="J10" s="612">
        <f t="shared" ref="J10:J12" si="3">I10/B10*100</f>
        <v>4.3446008443764708</v>
      </c>
      <c r="K10" s="490">
        <v>6018</v>
      </c>
      <c r="L10" s="612">
        <f t="shared" ref="L10:L15" si="4">K10/B10*100</f>
        <v>5.5113423021622268</v>
      </c>
      <c r="M10" s="490">
        <v>1449</v>
      </c>
      <c r="N10" s="268">
        <f t="shared" ref="N10:N12" si="5">M10/B10*100</f>
        <v>1.3270081415475352</v>
      </c>
    </row>
    <row r="11" spans="1:14" s="416" customFormat="1">
      <c r="A11" s="170" t="s">
        <v>29</v>
      </c>
      <c r="B11" s="607">
        <v>36204</v>
      </c>
      <c r="C11" s="489">
        <v>2165</v>
      </c>
      <c r="D11" s="613">
        <f t="shared" si="0"/>
        <v>5.9800022097005856</v>
      </c>
      <c r="E11" s="489">
        <v>25145</v>
      </c>
      <c r="F11" s="613">
        <f t="shared" si="1"/>
        <v>69.453651530217655</v>
      </c>
      <c r="G11" s="489">
        <v>1205</v>
      </c>
      <c r="H11" s="613">
        <f t="shared" si="2"/>
        <v>3.3283615070157992</v>
      </c>
      <c r="I11" s="489">
        <v>2029</v>
      </c>
      <c r="J11" s="617">
        <f t="shared" si="3"/>
        <v>5.604353110153574</v>
      </c>
      <c r="K11" s="489">
        <v>4750</v>
      </c>
      <c r="L11" s="613">
        <f t="shared" si="4"/>
        <v>13.120097226825763</v>
      </c>
      <c r="M11" s="489">
        <v>910</v>
      </c>
      <c r="N11" s="269">
        <f t="shared" si="5"/>
        <v>2.5135344160866202</v>
      </c>
    </row>
    <row r="12" spans="1:14" s="416" customFormat="1">
      <c r="A12" s="169" t="s">
        <v>30</v>
      </c>
      <c r="B12" s="606">
        <v>20150</v>
      </c>
      <c r="C12" s="490">
        <v>674</v>
      </c>
      <c r="D12" s="612">
        <f t="shared" si="0"/>
        <v>3.3449131513647643</v>
      </c>
      <c r="E12" s="490">
        <v>17506</v>
      </c>
      <c r="F12" s="612">
        <f t="shared" si="1"/>
        <v>86.878411910669968</v>
      </c>
      <c r="G12" s="490">
        <v>164</v>
      </c>
      <c r="H12" s="612">
        <f t="shared" si="2"/>
        <v>0.81389578163771714</v>
      </c>
      <c r="I12" s="490">
        <v>563</v>
      </c>
      <c r="J12" s="612">
        <f t="shared" si="3"/>
        <v>2.7940446650124069</v>
      </c>
      <c r="K12" s="490">
        <v>1046</v>
      </c>
      <c r="L12" s="612">
        <f t="shared" si="4"/>
        <v>5.1910669975186101</v>
      </c>
      <c r="M12" s="490">
        <v>197</v>
      </c>
      <c r="N12" s="268">
        <f t="shared" si="5"/>
        <v>0.97766749379652595</v>
      </c>
    </row>
    <row r="13" spans="1:14" s="416" customFormat="1">
      <c r="A13" s="170" t="s">
        <v>31</v>
      </c>
      <c r="B13" s="607">
        <v>5932</v>
      </c>
      <c r="C13" s="489">
        <v>327</v>
      </c>
      <c r="D13" s="613">
        <f t="shared" si="0"/>
        <v>5.5124747134187455</v>
      </c>
      <c r="E13" s="489">
        <v>3910</v>
      </c>
      <c r="F13" s="613">
        <f t="shared" si="1"/>
        <v>65.913688469318942</v>
      </c>
      <c r="G13" s="489">
        <v>890</v>
      </c>
      <c r="H13" s="613">
        <f t="shared" si="2"/>
        <v>15.00337154416723</v>
      </c>
      <c r="I13" s="489" t="s">
        <v>54</v>
      </c>
      <c r="J13" s="613" t="s">
        <v>54</v>
      </c>
      <c r="K13" s="489">
        <v>250</v>
      </c>
      <c r="L13" s="613">
        <f t="shared" si="4"/>
        <v>4.2144302090357382</v>
      </c>
      <c r="M13" s="489" t="s">
        <v>54</v>
      </c>
      <c r="N13" s="269" t="s">
        <v>54</v>
      </c>
    </row>
    <row r="14" spans="1:14" s="416" customFormat="1">
      <c r="A14" s="169" t="s">
        <v>32</v>
      </c>
      <c r="B14" s="606">
        <v>18200</v>
      </c>
      <c r="C14" s="490">
        <v>1420</v>
      </c>
      <c r="D14" s="612">
        <f t="shared" si="0"/>
        <v>7.802197802197802</v>
      </c>
      <c r="E14" s="490">
        <v>10146</v>
      </c>
      <c r="F14" s="612">
        <f t="shared" si="1"/>
        <v>55.747252747252752</v>
      </c>
      <c r="G14" s="490">
        <v>3702</v>
      </c>
      <c r="H14" s="612">
        <f t="shared" si="2"/>
        <v>20.340659340659339</v>
      </c>
      <c r="I14" s="490">
        <v>1498</v>
      </c>
      <c r="J14" s="612">
        <f t="shared" ref="J14:J15" si="6">I14/B14*100</f>
        <v>8.2307692307692299</v>
      </c>
      <c r="K14" s="490">
        <v>896</v>
      </c>
      <c r="L14" s="612">
        <f t="shared" si="4"/>
        <v>4.9230769230769234</v>
      </c>
      <c r="M14" s="490">
        <v>538</v>
      </c>
      <c r="N14" s="268">
        <f t="shared" ref="N14:N15" si="7">M14/B14*100</f>
        <v>2.9560439560439562</v>
      </c>
    </row>
    <row r="15" spans="1:14" s="416" customFormat="1">
      <c r="A15" s="170" t="s">
        <v>33</v>
      </c>
      <c r="B15" s="607">
        <v>58111</v>
      </c>
      <c r="C15" s="489">
        <v>5109</v>
      </c>
      <c r="D15" s="613">
        <f t="shared" si="0"/>
        <v>8.7917950129923756</v>
      </c>
      <c r="E15" s="489">
        <v>38454</v>
      </c>
      <c r="F15" s="613">
        <f t="shared" si="1"/>
        <v>66.173357884049494</v>
      </c>
      <c r="G15" s="489">
        <v>2351</v>
      </c>
      <c r="H15" s="613">
        <f t="shared" si="2"/>
        <v>4.0457056323243448</v>
      </c>
      <c r="I15" s="489">
        <v>3546</v>
      </c>
      <c r="J15" s="613">
        <f t="shared" si="6"/>
        <v>6.1021149180017549</v>
      </c>
      <c r="K15" s="489">
        <v>6434</v>
      </c>
      <c r="L15" s="613">
        <f t="shared" si="4"/>
        <v>11.071914095438041</v>
      </c>
      <c r="M15" s="489">
        <v>2217</v>
      </c>
      <c r="N15" s="269">
        <f t="shared" si="7"/>
        <v>3.8151124571939907</v>
      </c>
    </row>
    <row r="16" spans="1:14" s="416" customFormat="1">
      <c r="A16" s="169" t="s">
        <v>34</v>
      </c>
      <c r="B16" s="606">
        <v>11835</v>
      </c>
      <c r="C16" s="490" t="s">
        <v>54</v>
      </c>
      <c r="D16" s="612" t="s">
        <v>54</v>
      </c>
      <c r="E16" s="490" t="s">
        <v>54</v>
      </c>
      <c r="F16" s="612" t="s">
        <v>54</v>
      </c>
      <c r="G16" s="490" t="s">
        <v>54</v>
      </c>
      <c r="H16" s="612" t="s">
        <v>54</v>
      </c>
      <c r="I16" s="490" t="s">
        <v>54</v>
      </c>
      <c r="J16" s="612" t="s">
        <v>54</v>
      </c>
      <c r="K16" s="490" t="s">
        <v>54</v>
      </c>
      <c r="L16" s="612" t="s">
        <v>54</v>
      </c>
      <c r="M16" s="490" t="s">
        <v>54</v>
      </c>
      <c r="N16" s="268" t="s">
        <v>54</v>
      </c>
    </row>
    <row r="17" spans="1:14" s="416" customFormat="1">
      <c r="A17" s="170" t="s">
        <v>35</v>
      </c>
      <c r="B17" s="607">
        <v>66744</v>
      </c>
      <c r="C17" s="489">
        <v>2405</v>
      </c>
      <c r="D17" s="613">
        <f t="shared" ref="D17:D23" si="8">C17/B17*100</f>
        <v>3.6033201486275921</v>
      </c>
      <c r="E17" s="489">
        <v>45241</v>
      </c>
      <c r="F17" s="613">
        <f t="shared" ref="F17:F23" si="9">E17/B17*100</f>
        <v>67.782871868632384</v>
      </c>
      <c r="G17" s="489">
        <v>14488</v>
      </c>
      <c r="H17" s="613">
        <f t="shared" ref="H17:H23" si="10">G17/B17*100</f>
        <v>21.706820088697114</v>
      </c>
      <c r="I17" s="489">
        <v>2169</v>
      </c>
      <c r="J17" s="613">
        <f t="shared" ref="J17:J19" si="11">I17/B17*100</f>
        <v>3.2497303128371091</v>
      </c>
      <c r="K17" s="489">
        <v>1263</v>
      </c>
      <c r="L17" s="613">
        <f t="shared" ref="L17:L23" si="12">K17/B17*100</f>
        <v>1.8923049262855089</v>
      </c>
      <c r="M17" s="489">
        <v>1178</v>
      </c>
      <c r="N17" s="269">
        <f t="shared" ref="N17:N19" si="13">M17/B17*100</f>
        <v>1.7649526549202925</v>
      </c>
    </row>
    <row r="18" spans="1:14" s="416" customFormat="1">
      <c r="A18" s="169" t="s">
        <v>36</v>
      </c>
      <c r="B18" s="606">
        <v>139220</v>
      </c>
      <c r="C18" s="490">
        <v>7360</v>
      </c>
      <c r="D18" s="612">
        <f t="shared" si="8"/>
        <v>5.2865967533400369</v>
      </c>
      <c r="E18" s="490">
        <v>95558</v>
      </c>
      <c r="F18" s="612">
        <f t="shared" si="9"/>
        <v>68.638126705933061</v>
      </c>
      <c r="G18" s="490">
        <v>14814</v>
      </c>
      <c r="H18" s="612">
        <f t="shared" si="10"/>
        <v>10.640712541301538</v>
      </c>
      <c r="I18" s="490">
        <v>5839</v>
      </c>
      <c r="J18" s="612">
        <f t="shared" si="11"/>
        <v>4.1940813101565864</v>
      </c>
      <c r="K18" s="490">
        <v>11829</v>
      </c>
      <c r="L18" s="612">
        <f t="shared" si="12"/>
        <v>8.4966240482689255</v>
      </c>
      <c r="M18" s="490">
        <v>3820</v>
      </c>
      <c r="N18" s="268">
        <f t="shared" si="13"/>
        <v>2.7438586409998562</v>
      </c>
    </row>
    <row r="19" spans="1:14" s="416" customFormat="1">
      <c r="A19" s="170" t="s">
        <v>37</v>
      </c>
      <c r="B19" s="607">
        <v>36505</v>
      </c>
      <c r="C19" s="489">
        <v>1692</v>
      </c>
      <c r="D19" s="613">
        <f t="shared" si="8"/>
        <v>4.6349815093822766</v>
      </c>
      <c r="E19" s="489">
        <v>25810</v>
      </c>
      <c r="F19" s="613">
        <f t="shared" si="9"/>
        <v>70.702643473496778</v>
      </c>
      <c r="G19" s="489">
        <v>2747</v>
      </c>
      <c r="H19" s="613">
        <f t="shared" si="10"/>
        <v>7.5249965758115325</v>
      </c>
      <c r="I19" s="489">
        <v>2204</v>
      </c>
      <c r="J19" s="613">
        <f t="shared" si="11"/>
        <v>6.0375291056019718</v>
      </c>
      <c r="K19" s="489">
        <v>2778</v>
      </c>
      <c r="L19" s="613">
        <f t="shared" si="12"/>
        <v>7.6099164498013971</v>
      </c>
      <c r="M19" s="489">
        <v>1274</v>
      </c>
      <c r="N19" s="269">
        <f t="shared" si="13"/>
        <v>3.4899328859060401</v>
      </c>
    </row>
    <row r="20" spans="1:14" s="416" customFormat="1">
      <c r="A20" s="169" t="s">
        <v>38</v>
      </c>
      <c r="B20" s="606">
        <v>7409</v>
      </c>
      <c r="C20" s="490">
        <v>293</v>
      </c>
      <c r="D20" s="612">
        <f t="shared" si="8"/>
        <v>3.9546497503036848</v>
      </c>
      <c r="E20" s="490">
        <v>5077</v>
      </c>
      <c r="F20" s="612">
        <f t="shared" si="9"/>
        <v>68.524767175057363</v>
      </c>
      <c r="G20" s="490">
        <v>1235</v>
      </c>
      <c r="H20" s="612">
        <f t="shared" si="10"/>
        <v>16.668916183020652</v>
      </c>
      <c r="I20" s="490" t="s">
        <v>54</v>
      </c>
      <c r="J20" s="612" t="s">
        <v>54</v>
      </c>
      <c r="K20" s="490">
        <v>512</v>
      </c>
      <c r="L20" s="612">
        <f t="shared" si="12"/>
        <v>6.9105142394385215</v>
      </c>
      <c r="M20" s="490" t="s">
        <v>54</v>
      </c>
      <c r="N20" s="268" t="s">
        <v>54</v>
      </c>
    </row>
    <row r="21" spans="1:14" s="416" customFormat="1">
      <c r="A21" s="170" t="s">
        <v>39</v>
      </c>
      <c r="B21" s="607">
        <v>30946</v>
      </c>
      <c r="C21" s="489">
        <v>3579</v>
      </c>
      <c r="D21" s="613">
        <f t="shared" si="8"/>
        <v>11.565307309506883</v>
      </c>
      <c r="E21" s="489">
        <v>24417</v>
      </c>
      <c r="F21" s="613">
        <f t="shared" si="9"/>
        <v>78.901958249854587</v>
      </c>
      <c r="G21" s="489">
        <v>684</v>
      </c>
      <c r="H21" s="613">
        <f t="shared" si="10"/>
        <v>2.2103018160666967</v>
      </c>
      <c r="I21" s="489">
        <v>659</v>
      </c>
      <c r="J21" s="613">
        <f t="shared" ref="J21:J23" si="14">I21/B21*100</f>
        <v>2.1295159309765399</v>
      </c>
      <c r="K21" s="489">
        <v>1250</v>
      </c>
      <c r="L21" s="613">
        <f t="shared" si="12"/>
        <v>4.039294254507853</v>
      </c>
      <c r="M21" s="489">
        <v>357</v>
      </c>
      <c r="N21" s="269">
        <f t="shared" ref="N21:N23" si="15">M21/B21*100</f>
        <v>1.1536224390874426</v>
      </c>
    </row>
    <row r="22" spans="1:14" s="416" customFormat="1">
      <c r="A22" s="169" t="s">
        <v>40</v>
      </c>
      <c r="B22" s="606">
        <v>16364</v>
      </c>
      <c r="C22" s="490">
        <v>802</v>
      </c>
      <c r="D22" s="612">
        <f t="shared" si="8"/>
        <v>4.9010021999511117</v>
      </c>
      <c r="E22" s="490">
        <v>13752</v>
      </c>
      <c r="F22" s="612">
        <f t="shared" si="9"/>
        <v>84.038132485944757</v>
      </c>
      <c r="G22" s="490">
        <v>849</v>
      </c>
      <c r="H22" s="612">
        <f t="shared" si="10"/>
        <v>5.1882180395991195</v>
      </c>
      <c r="I22" s="490">
        <v>409</v>
      </c>
      <c r="J22" s="612">
        <f t="shared" si="14"/>
        <v>2.4993889024688341</v>
      </c>
      <c r="K22" s="490">
        <v>388</v>
      </c>
      <c r="L22" s="612">
        <f t="shared" si="12"/>
        <v>2.3710584209239793</v>
      </c>
      <c r="M22" s="490">
        <v>164</v>
      </c>
      <c r="N22" s="268">
        <f t="shared" si="15"/>
        <v>1.0021999511121975</v>
      </c>
    </row>
    <row r="23" spans="1:14" s="416" customFormat="1">
      <c r="A23" s="170" t="s">
        <v>41</v>
      </c>
      <c r="B23" s="607">
        <v>23865</v>
      </c>
      <c r="C23" s="489">
        <v>1164</v>
      </c>
      <c r="D23" s="613">
        <f t="shared" si="8"/>
        <v>4.8774355751099936</v>
      </c>
      <c r="E23" s="489">
        <v>14970</v>
      </c>
      <c r="F23" s="613">
        <f t="shared" si="9"/>
        <v>62.727844123192952</v>
      </c>
      <c r="G23" s="489">
        <v>5590</v>
      </c>
      <c r="H23" s="613">
        <f t="shared" si="10"/>
        <v>23.423423423423422</v>
      </c>
      <c r="I23" s="489">
        <v>1061</v>
      </c>
      <c r="J23" s="613">
        <f t="shared" si="14"/>
        <v>4.4458411900272363</v>
      </c>
      <c r="K23" s="489">
        <v>412</v>
      </c>
      <c r="L23" s="613">
        <f t="shared" si="12"/>
        <v>1.7263775403310286</v>
      </c>
      <c r="M23" s="489">
        <v>668</v>
      </c>
      <c r="N23" s="269">
        <f t="shared" si="15"/>
        <v>2.7990781479153575</v>
      </c>
    </row>
    <row r="24" spans="1:14" s="416" customFormat="1" ht="15" thickBot="1">
      <c r="A24" s="169" t="s">
        <v>42</v>
      </c>
      <c r="B24" s="606">
        <v>16134</v>
      </c>
      <c r="C24" s="490" t="s">
        <v>54</v>
      </c>
      <c r="D24" s="612" t="s">
        <v>54</v>
      </c>
      <c r="E24" s="490" t="s">
        <v>54</v>
      </c>
      <c r="F24" s="612" t="s">
        <v>54</v>
      </c>
      <c r="G24" s="490" t="s">
        <v>54</v>
      </c>
      <c r="H24" s="612" t="s">
        <v>54</v>
      </c>
      <c r="I24" s="490" t="s">
        <v>54</v>
      </c>
      <c r="J24" s="612" t="s">
        <v>54</v>
      </c>
      <c r="K24" s="490" t="s">
        <v>54</v>
      </c>
      <c r="L24" s="612" t="s">
        <v>54</v>
      </c>
      <c r="M24" s="490" t="s">
        <v>54</v>
      </c>
      <c r="N24" s="268" t="s">
        <v>54</v>
      </c>
    </row>
    <row r="25" spans="1:14" s="416" customFormat="1">
      <c r="A25" s="171" t="s">
        <v>43</v>
      </c>
      <c r="B25" s="608">
        <v>572958</v>
      </c>
      <c r="C25" s="70">
        <v>29363</v>
      </c>
      <c r="D25" s="614">
        <f t="shared" ref="D25:D27" si="16">C25/B25*100</f>
        <v>5.1248084501830844</v>
      </c>
      <c r="E25" s="70">
        <v>362892</v>
      </c>
      <c r="F25" s="614">
        <f t="shared" ref="F25:F27" si="17">E25/B25*100</f>
        <v>63.336579644581278</v>
      </c>
      <c r="G25" s="70">
        <v>93709</v>
      </c>
      <c r="H25" s="614">
        <f t="shared" ref="H25:H27" si="18">G25/B25*100</f>
        <v>16.355300039444426</v>
      </c>
      <c r="I25" s="70">
        <v>30919</v>
      </c>
      <c r="J25" s="614">
        <f t="shared" ref="J25:J27" si="19">I25/B25*100</f>
        <v>5.396381584688581</v>
      </c>
      <c r="K25" s="70">
        <v>41169</v>
      </c>
      <c r="L25" s="614">
        <f t="shared" ref="L25:L27" si="20">K25/B25*100</f>
        <v>7.1853434283141171</v>
      </c>
      <c r="M25" s="70">
        <v>14906</v>
      </c>
      <c r="N25" s="270">
        <f t="shared" ref="N25:N27" si="21">M25/B25*100</f>
        <v>2.6015868527885115</v>
      </c>
    </row>
    <row r="26" spans="1:14" s="416" customFormat="1">
      <c r="A26" s="172" t="s">
        <v>44</v>
      </c>
      <c r="B26" s="609">
        <v>131633</v>
      </c>
      <c r="C26" s="491">
        <v>9319</v>
      </c>
      <c r="D26" s="615">
        <f t="shared" si="16"/>
        <v>7.0795317283659873</v>
      </c>
      <c r="E26" s="491">
        <v>104231</v>
      </c>
      <c r="F26" s="615">
        <f t="shared" si="17"/>
        <v>79.183031610614364</v>
      </c>
      <c r="G26" s="491">
        <v>3823</v>
      </c>
      <c r="H26" s="615">
        <f t="shared" si="18"/>
        <v>2.9042869189337019</v>
      </c>
      <c r="I26" s="491">
        <v>4145</v>
      </c>
      <c r="J26" s="615">
        <f t="shared" si="19"/>
        <v>3.1489064292388687</v>
      </c>
      <c r="K26" s="491">
        <v>8100</v>
      </c>
      <c r="L26" s="615">
        <f t="shared" si="20"/>
        <v>6.1534721536392851</v>
      </c>
      <c r="M26" s="491">
        <v>2015</v>
      </c>
      <c r="N26" s="271">
        <f t="shared" si="21"/>
        <v>1.5307711592077975</v>
      </c>
    </row>
    <row r="27" spans="1:14" s="416" customFormat="1">
      <c r="A27" s="174" t="s">
        <v>45</v>
      </c>
      <c r="B27" s="610">
        <v>704591</v>
      </c>
      <c r="C27" s="272">
        <v>38682</v>
      </c>
      <c r="D27" s="616">
        <f t="shared" si="16"/>
        <v>5.4899934855824162</v>
      </c>
      <c r="E27" s="272">
        <v>467123</v>
      </c>
      <c r="F27" s="616">
        <f t="shared" si="17"/>
        <v>66.297043249204151</v>
      </c>
      <c r="G27" s="272">
        <v>97532</v>
      </c>
      <c r="H27" s="616">
        <f t="shared" si="18"/>
        <v>13.842356771517093</v>
      </c>
      <c r="I27" s="272">
        <v>35064</v>
      </c>
      <c r="J27" s="616">
        <f t="shared" si="19"/>
        <v>4.9765040995414358</v>
      </c>
      <c r="K27" s="272">
        <v>49269</v>
      </c>
      <c r="L27" s="616">
        <f t="shared" si="20"/>
        <v>6.9925673191965272</v>
      </c>
      <c r="M27" s="272">
        <v>16921</v>
      </c>
      <c r="N27" s="273">
        <f t="shared" si="21"/>
        <v>2.4015350749583804</v>
      </c>
    </row>
    <row r="28" spans="1:14" s="416" customFormat="1" ht="15" customHeight="1">
      <c r="A28" s="917" t="s">
        <v>128</v>
      </c>
      <c r="B28" s="917"/>
      <c r="C28" s="917"/>
      <c r="D28" s="917"/>
      <c r="E28" s="917"/>
      <c r="F28" s="917"/>
      <c r="G28" s="917"/>
      <c r="H28" s="917"/>
      <c r="I28" s="917"/>
      <c r="J28" s="917"/>
      <c r="K28" s="917"/>
      <c r="L28" s="917"/>
      <c r="M28" s="917"/>
      <c r="N28" s="917"/>
    </row>
    <row r="29" spans="1:14" s="416" customFormat="1" ht="27" customHeight="1">
      <c r="A29" s="982" t="s">
        <v>261</v>
      </c>
      <c r="B29" s="982"/>
      <c r="C29" s="982"/>
      <c r="D29" s="982"/>
      <c r="E29" s="982"/>
      <c r="F29" s="982"/>
      <c r="G29" s="982"/>
      <c r="H29" s="982"/>
      <c r="I29" s="982"/>
      <c r="J29" s="982"/>
      <c r="K29" s="982"/>
      <c r="L29" s="982"/>
      <c r="M29" s="982"/>
      <c r="N29" s="982"/>
    </row>
    <row r="30" spans="1:14" s="416" customFormat="1">
      <c r="A30" s="981" t="s">
        <v>262</v>
      </c>
      <c r="B30" s="981"/>
      <c r="C30" s="981"/>
      <c r="D30" s="981"/>
      <c r="E30" s="981"/>
      <c r="F30" s="981"/>
      <c r="G30" s="981"/>
      <c r="H30" s="981"/>
      <c r="I30" s="981"/>
      <c r="J30" s="981"/>
      <c r="K30" s="981"/>
      <c r="L30" s="981"/>
      <c r="M30" s="981"/>
      <c r="N30" s="981"/>
    </row>
    <row r="31" spans="1:14" s="416" customFormat="1" ht="15" customHeight="1">
      <c r="A31" s="982" t="s">
        <v>263</v>
      </c>
      <c r="B31" s="982"/>
      <c r="C31" s="982"/>
      <c r="D31" s="982"/>
      <c r="E31" s="982"/>
      <c r="F31" s="982"/>
      <c r="G31" s="982"/>
      <c r="H31" s="982"/>
      <c r="I31" s="982"/>
      <c r="J31" s="982"/>
      <c r="K31" s="982"/>
      <c r="L31" s="982"/>
      <c r="M31" s="982"/>
      <c r="N31" s="982"/>
    </row>
    <row r="32" spans="1:14" s="416" customFormat="1">
      <c r="A32" s="981" t="s">
        <v>264</v>
      </c>
      <c r="B32" s="981"/>
      <c r="C32" s="981"/>
      <c r="D32" s="981"/>
      <c r="E32" s="981"/>
      <c r="F32" s="981"/>
      <c r="G32" s="981"/>
      <c r="H32" s="981"/>
      <c r="I32" s="981"/>
      <c r="J32" s="981"/>
      <c r="K32" s="981"/>
      <c r="L32" s="981"/>
      <c r="M32" s="981"/>
      <c r="N32" s="981"/>
    </row>
    <row r="33" spans="1:14" s="416" customFormat="1">
      <c r="A33" s="918" t="s">
        <v>287</v>
      </c>
      <c r="B33" s="918"/>
      <c r="C33" s="918"/>
      <c r="D33" s="918"/>
      <c r="E33" s="918"/>
      <c r="F33" s="918"/>
      <c r="G33" s="918"/>
      <c r="H33" s="918"/>
      <c r="I33" s="918"/>
      <c r="J33" s="918"/>
      <c r="K33" s="918"/>
      <c r="L33" s="918"/>
      <c r="M33" s="918"/>
      <c r="N33" s="918"/>
    </row>
    <row r="34" spans="1:14" s="416" customFormat="1" ht="22.5" customHeight="1">
      <c r="A34" s="837" t="s">
        <v>253</v>
      </c>
      <c r="B34" s="837"/>
      <c r="C34" s="837"/>
      <c r="D34" s="837"/>
      <c r="E34" s="837"/>
      <c r="F34" s="837"/>
      <c r="G34" s="837"/>
      <c r="H34" s="837"/>
      <c r="I34" s="837"/>
      <c r="J34" s="837"/>
      <c r="K34" s="837"/>
      <c r="L34" s="837"/>
      <c r="M34" s="837"/>
      <c r="N34" s="837"/>
    </row>
    <row r="36" spans="1:14" ht="24" customHeight="1">
      <c r="A36" s="839">
        <v>2022</v>
      </c>
      <c r="B36" s="839"/>
      <c r="C36" s="839"/>
      <c r="D36" s="839"/>
      <c r="E36" s="839"/>
      <c r="F36" s="839"/>
      <c r="G36" s="839"/>
      <c r="H36" s="839"/>
      <c r="I36" s="839"/>
      <c r="J36" s="839"/>
      <c r="K36" s="839"/>
      <c r="L36" s="839"/>
      <c r="M36" s="839"/>
      <c r="N36" s="839"/>
    </row>
    <row r="37" spans="1:14" ht="14.5" customHeight="1">
      <c r="A37" s="311"/>
    </row>
    <row r="38" spans="1:14" ht="14.5" customHeight="1">
      <c r="A38" s="983" t="s">
        <v>226</v>
      </c>
      <c r="B38" s="983"/>
      <c r="C38" s="983"/>
      <c r="D38" s="983"/>
      <c r="E38" s="983"/>
      <c r="F38" s="983"/>
      <c r="G38" s="983"/>
      <c r="H38" s="983"/>
      <c r="I38" s="983"/>
      <c r="J38" s="983"/>
      <c r="K38" s="983"/>
      <c r="L38" s="983"/>
      <c r="M38" s="983"/>
      <c r="N38" s="983"/>
    </row>
    <row r="39" spans="1:14" ht="14.5" customHeight="1" thickBot="1">
      <c r="A39" s="911" t="s">
        <v>47</v>
      </c>
      <c r="B39" s="846" t="s">
        <v>48</v>
      </c>
      <c r="C39" s="984" t="s">
        <v>50</v>
      </c>
      <c r="D39" s="984"/>
      <c r="E39" s="984"/>
      <c r="F39" s="984"/>
      <c r="G39" s="984"/>
      <c r="H39" s="984"/>
      <c r="I39" s="984"/>
      <c r="J39" s="984"/>
      <c r="K39" s="984"/>
      <c r="L39" s="984"/>
      <c r="M39" s="984"/>
      <c r="N39" s="985"/>
    </row>
    <row r="40" spans="1:14" ht="30" customHeight="1">
      <c r="A40" s="912"/>
      <c r="B40" s="847"/>
      <c r="C40" s="848" t="s">
        <v>222</v>
      </c>
      <c r="D40" s="848"/>
      <c r="E40" s="848" t="s">
        <v>223</v>
      </c>
      <c r="F40" s="848"/>
      <c r="G40" s="848" t="s">
        <v>224</v>
      </c>
      <c r="H40" s="848"/>
      <c r="I40" s="848" t="s">
        <v>225</v>
      </c>
      <c r="J40" s="848"/>
      <c r="K40" s="848" t="s">
        <v>86</v>
      </c>
      <c r="L40" s="848"/>
      <c r="M40" s="848" t="s">
        <v>87</v>
      </c>
      <c r="N40" s="849"/>
    </row>
    <row r="41" spans="1:14" ht="14.5" customHeight="1" thickBot="1">
      <c r="A41" s="913"/>
      <c r="B41" s="915" t="s">
        <v>49</v>
      </c>
      <c r="C41" s="916"/>
      <c r="D41" s="429" t="s">
        <v>53</v>
      </c>
      <c r="E41" s="405" t="s">
        <v>49</v>
      </c>
      <c r="F41" s="450" t="s">
        <v>53</v>
      </c>
      <c r="G41" s="405" t="s">
        <v>49</v>
      </c>
      <c r="H41" s="451" t="s">
        <v>53</v>
      </c>
      <c r="I41" s="452" t="s">
        <v>49</v>
      </c>
      <c r="J41" s="429" t="s">
        <v>53</v>
      </c>
      <c r="K41" s="452" t="s">
        <v>49</v>
      </c>
      <c r="L41" s="429" t="s">
        <v>53</v>
      </c>
      <c r="M41" s="452" t="s">
        <v>49</v>
      </c>
      <c r="N41" s="453" t="s">
        <v>53</v>
      </c>
    </row>
    <row r="42" spans="1:14" ht="14.5" customHeight="1">
      <c r="A42" s="168" t="s">
        <v>27</v>
      </c>
      <c r="B42" s="605">
        <v>103129</v>
      </c>
      <c r="C42" s="69">
        <v>4908</v>
      </c>
      <c r="D42" s="611">
        <v>4.7590881323391097</v>
      </c>
      <c r="E42" s="69">
        <v>68152</v>
      </c>
      <c r="F42" s="611">
        <v>66.084224611893845</v>
      </c>
      <c r="G42" s="69">
        <v>8641</v>
      </c>
      <c r="H42" s="611">
        <v>8.378826518244141</v>
      </c>
      <c r="I42" s="69">
        <v>8094</v>
      </c>
      <c r="J42" s="611">
        <v>7.8484228490531276</v>
      </c>
      <c r="K42" s="69">
        <v>10168</v>
      </c>
      <c r="L42" s="611">
        <v>9.8594963589291087</v>
      </c>
      <c r="M42" s="69">
        <v>3166</v>
      </c>
      <c r="N42" s="267">
        <v>3.0699415295406722</v>
      </c>
    </row>
    <row r="43" spans="1:14" ht="14.5" customHeight="1">
      <c r="A43" s="169" t="s">
        <v>28</v>
      </c>
      <c r="B43" s="606">
        <v>105010</v>
      </c>
      <c r="C43" s="490">
        <v>4523</v>
      </c>
      <c r="D43" s="612">
        <v>4.3072088372535946</v>
      </c>
      <c r="E43" s="490">
        <v>50881</v>
      </c>
      <c r="F43" s="612">
        <v>48.453480620893245</v>
      </c>
      <c r="G43" s="490">
        <v>37932</v>
      </c>
      <c r="H43" s="612">
        <v>36.122274069136274</v>
      </c>
      <c r="I43" s="490">
        <v>3879</v>
      </c>
      <c r="J43" s="612">
        <v>3.69393391105609</v>
      </c>
      <c r="K43" s="490">
        <v>6648</v>
      </c>
      <c r="L43" s="612">
        <v>6.3308256356537473</v>
      </c>
      <c r="M43" s="490">
        <v>1147</v>
      </c>
      <c r="N43" s="268">
        <v>1.0922769260070468</v>
      </c>
    </row>
    <row r="44" spans="1:14" ht="14.5" customHeight="1">
      <c r="A44" s="170" t="s">
        <v>29</v>
      </c>
      <c r="B44" s="607">
        <v>35692</v>
      </c>
      <c r="C44" s="489">
        <v>2147</v>
      </c>
      <c r="D44" s="613">
        <v>6.0153535806343159</v>
      </c>
      <c r="E44" s="489">
        <v>24562</v>
      </c>
      <c r="F44" s="613">
        <v>68.81654152190967</v>
      </c>
      <c r="G44" s="489">
        <v>1130</v>
      </c>
      <c r="H44" s="613">
        <v>3.1659755687549032</v>
      </c>
      <c r="I44" s="489">
        <v>2096</v>
      </c>
      <c r="J44" s="617">
        <v>5.8724644177967056</v>
      </c>
      <c r="K44" s="489">
        <v>4853</v>
      </c>
      <c r="L44" s="613">
        <v>13.596884455900483</v>
      </c>
      <c r="M44" s="489">
        <v>904</v>
      </c>
      <c r="N44" s="269">
        <v>2.5327804550039223</v>
      </c>
    </row>
    <row r="45" spans="1:14" ht="14.5" customHeight="1">
      <c r="A45" s="169" t="s">
        <v>30</v>
      </c>
      <c r="B45" s="606">
        <v>19398</v>
      </c>
      <c r="C45" s="490">
        <v>569</v>
      </c>
      <c r="D45" s="612">
        <v>2.9332920919682444</v>
      </c>
      <c r="E45" s="490">
        <v>16919</v>
      </c>
      <c r="F45" s="612">
        <v>87.220331992988974</v>
      </c>
      <c r="G45" s="490">
        <v>153</v>
      </c>
      <c r="H45" s="612">
        <v>0.78874110733065261</v>
      </c>
      <c r="I45" s="490">
        <v>543</v>
      </c>
      <c r="J45" s="612">
        <v>2.7992576554283946</v>
      </c>
      <c r="K45" s="490">
        <v>1008</v>
      </c>
      <c r="L45" s="612">
        <v>5.196412001237241</v>
      </c>
      <c r="M45" s="490">
        <v>206</v>
      </c>
      <c r="N45" s="268">
        <v>1.0619651510464996</v>
      </c>
    </row>
    <row r="46" spans="1:14" ht="14.5" customHeight="1">
      <c r="A46" s="170" t="s">
        <v>31</v>
      </c>
      <c r="B46" s="607">
        <v>5853</v>
      </c>
      <c r="C46" s="489">
        <v>326</v>
      </c>
      <c r="D46" s="613">
        <v>5.569793268409363</v>
      </c>
      <c r="E46" s="489">
        <v>3844</v>
      </c>
      <c r="F46" s="613">
        <v>65.67572185204169</v>
      </c>
      <c r="G46" s="489">
        <v>845</v>
      </c>
      <c r="H46" s="613">
        <v>14.437040833760465</v>
      </c>
      <c r="I46" s="489">
        <v>279</v>
      </c>
      <c r="J46" s="613">
        <v>4.7667862634546383</v>
      </c>
      <c r="K46" s="489">
        <v>258</v>
      </c>
      <c r="L46" s="613">
        <v>4.4079958995386983</v>
      </c>
      <c r="M46" s="489">
        <v>301</v>
      </c>
      <c r="N46" s="269">
        <v>5.1426618827951476</v>
      </c>
    </row>
    <row r="47" spans="1:14" ht="14.5" customHeight="1">
      <c r="A47" s="169" t="s">
        <v>32</v>
      </c>
      <c r="B47" s="606">
        <v>18456</v>
      </c>
      <c r="C47" s="490">
        <v>1488</v>
      </c>
      <c r="D47" s="612">
        <v>8.062418725617686</v>
      </c>
      <c r="E47" s="490">
        <v>10302</v>
      </c>
      <c r="F47" s="612">
        <v>55.819245773732121</v>
      </c>
      <c r="G47" s="490" t="s">
        <v>54</v>
      </c>
      <c r="H47" s="612" t="s">
        <v>54</v>
      </c>
      <c r="I47" s="490">
        <v>1495</v>
      </c>
      <c r="J47" s="612">
        <v>8.1003467706978753</v>
      </c>
      <c r="K47" s="490">
        <v>930</v>
      </c>
      <c r="L47" s="612">
        <v>5.0390117035110533</v>
      </c>
      <c r="M47" s="490" t="s">
        <v>54</v>
      </c>
      <c r="N47" s="268" t="s">
        <v>54</v>
      </c>
    </row>
    <row r="48" spans="1:14" ht="14.5" customHeight="1">
      <c r="A48" s="170" t="s">
        <v>33</v>
      </c>
      <c r="B48" s="607">
        <v>55939</v>
      </c>
      <c r="C48" s="489">
        <v>5018</v>
      </c>
      <c r="D48" s="613">
        <v>8.9704857076458282</v>
      </c>
      <c r="E48" s="489">
        <v>37330</v>
      </c>
      <c r="F48" s="613">
        <v>66.733406031570098</v>
      </c>
      <c r="G48" s="489">
        <v>2177</v>
      </c>
      <c r="H48" s="613">
        <v>3.8917392159316404</v>
      </c>
      <c r="I48" s="489">
        <v>3176</v>
      </c>
      <c r="J48" s="613">
        <v>5.6776131142852035</v>
      </c>
      <c r="K48" s="489">
        <v>6016</v>
      </c>
      <c r="L48" s="613">
        <v>10.754571944439478</v>
      </c>
      <c r="M48" s="489">
        <v>2222</v>
      </c>
      <c r="N48" s="269">
        <v>3.9721839861277459</v>
      </c>
    </row>
    <row r="49" spans="1:14" ht="14.5" customHeight="1">
      <c r="A49" s="169" t="s">
        <v>34</v>
      </c>
      <c r="B49" s="606">
        <v>11599</v>
      </c>
      <c r="C49" s="490" t="s">
        <v>54</v>
      </c>
      <c r="D49" s="612" t="s">
        <v>54</v>
      </c>
      <c r="E49" s="490">
        <v>9771</v>
      </c>
      <c r="F49" s="612">
        <v>84.240020691438914</v>
      </c>
      <c r="G49" s="490" t="s">
        <v>54</v>
      </c>
      <c r="H49" s="612" t="s">
        <v>54</v>
      </c>
      <c r="I49" s="490" t="s">
        <v>54</v>
      </c>
      <c r="J49" s="612" t="s">
        <v>54</v>
      </c>
      <c r="K49" s="490" t="s">
        <v>54</v>
      </c>
      <c r="L49" s="612" t="s">
        <v>54</v>
      </c>
      <c r="M49" s="490" t="s">
        <v>54</v>
      </c>
      <c r="N49" s="268" t="s">
        <v>54</v>
      </c>
    </row>
    <row r="50" spans="1:14" ht="14.5" customHeight="1">
      <c r="A50" s="170" t="s">
        <v>35</v>
      </c>
      <c r="B50" s="607">
        <v>64329</v>
      </c>
      <c r="C50" s="489">
        <v>2353</v>
      </c>
      <c r="D50" s="613">
        <v>3.6577593309393897</v>
      </c>
      <c r="E50" s="489">
        <v>43779</v>
      </c>
      <c r="F50" s="613">
        <v>68.054843072331295</v>
      </c>
      <c r="G50" s="489">
        <v>13603</v>
      </c>
      <c r="H50" s="613">
        <v>21.145983926378459</v>
      </c>
      <c r="I50" s="489">
        <v>2086</v>
      </c>
      <c r="J50" s="613">
        <v>3.2427054672076356</v>
      </c>
      <c r="K50" s="489">
        <v>1189</v>
      </c>
      <c r="L50" s="613">
        <v>1.8483110261312936</v>
      </c>
      <c r="M50" s="489">
        <v>1319</v>
      </c>
      <c r="N50" s="269">
        <v>2.0503971770119231</v>
      </c>
    </row>
    <row r="51" spans="1:14" ht="14.5" customHeight="1">
      <c r="A51" s="169" t="s">
        <v>36</v>
      </c>
      <c r="B51" s="606">
        <v>135114</v>
      </c>
      <c r="C51" s="490">
        <v>7314</v>
      </c>
      <c r="D51" s="612">
        <v>5.4132066255162306</v>
      </c>
      <c r="E51" s="490">
        <v>94287</v>
      </c>
      <c r="F51" s="612">
        <v>69.783294107198373</v>
      </c>
      <c r="G51" s="490">
        <v>14198</v>
      </c>
      <c r="H51" s="612">
        <v>10.508163476767766</v>
      </c>
      <c r="I51" s="490">
        <v>5269</v>
      </c>
      <c r="J51" s="612">
        <v>3.8996699083736694</v>
      </c>
      <c r="K51" s="490">
        <v>10397</v>
      </c>
      <c r="L51" s="612">
        <v>7.6949834954186835</v>
      </c>
      <c r="M51" s="490">
        <v>3649</v>
      </c>
      <c r="N51" s="268">
        <v>2.7006823867252798</v>
      </c>
    </row>
    <row r="52" spans="1:14" ht="14.5" customHeight="1">
      <c r="A52" s="170" t="s">
        <v>37</v>
      </c>
      <c r="B52" s="607">
        <v>35121</v>
      </c>
      <c r="C52" s="489">
        <v>1614</v>
      </c>
      <c r="D52" s="613">
        <v>4.5955411292389172</v>
      </c>
      <c r="E52" s="489">
        <v>25273</v>
      </c>
      <c r="F52" s="613">
        <v>71.959796133367504</v>
      </c>
      <c r="G52" s="489">
        <v>2802</v>
      </c>
      <c r="H52" s="613">
        <v>7.978132741095072</v>
      </c>
      <c r="I52" s="489">
        <v>1833</v>
      </c>
      <c r="J52" s="613">
        <v>5.2190996839497741</v>
      </c>
      <c r="K52" s="489">
        <v>2453</v>
      </c>
      <c r="L52" s="613">
        <v>6.9844252726289104</v>
      </c>
      <c r="M52" s="489">
        <v>1146</v>
      </c>
      <c r="N52" s="269">
        <v>3.2630050397198263</v>
      </c>
    </row>
    <row r="53" spans="1:14" ht="14.5" customHeight="1">
      <c r="A53" s="169" t="s">
        <v>38</v>
      </c>
      <c r="B53" s="606">
        <v>7075</v>
      </c>
      <c r="C53" s="490">
        <v>290</v>
      </c>
      <c r="D53" s="612">
        <v>4.0989399293286217</v>
      </c>
      <c r="E53" s="490">
        <v>4907</v>
      </c>
      <c r="F53" s="612">
        <v>69.356890459363953</v>
      </c>
      <c r="G53" s="490" t="s">
        <v>54</v>
      </c>
      <c r="H53" s="612" t="s">
        <v>54</v>
      </c>
      <c r="I53" s="490">
        <v>209</v>
      </c>
      <c r="J53" s="612">
        <v>2.9540636042402828</v>
      </c>
      <c r="K53" s="490">
        <v>395</v>
      </c>
      <c r="L53" s="612">
        <v>5.5830388692579502</v>
      </c>
      <c r="M53" s="490" t="s">
        <v>54</v>
      </c>
      <c r="N53" s="268" t="s">
        <v>54</v>
      </c>
    </row>
    <row r="54" spans="1:14" ht="14.5" customHeight="1">
      <c r="A54" s="170" t="s">
        <v>39</v>
      </c>
      <c r="B54" s="607">
        <v>30886</v>
      </c>
      <c r="C54" s="489">
        <v>3396</v>
      </c>
      <c r="D54" s="613">
        <v>10.995272939195752</v>
      </c>
      <c r="E54" s="489">
        <v>24395</v>
      </c>
      <c r="F54" s="613">
        <v>78.984005698374673</v>
      </c>
      <c r="G54" s="489">
        <v>681</v>
      </c>
      <c r="H54" s="613">
        <v>2.2048824710224699</v>
      </c>
      <c r="I54" s="489">
        <v>764</v>
      </c>
      <c r="J54" s="613">
        <v>2.4736126400310821</v>
      </c>
      <c r="K54" s="489">
        <v>1265</v>
      </c>
      <c r="L54" s="613">
        <v>4.0957067927216197</v>
      </c>
      <c r="M54" s="489">
        <v>385</v>
      </c>
      <c r="N54" s="269">
        <v>1.2465194586544066</v>
      </c>
    </row>
    <row r="55" spans="1:14" ht="14.5" customHeight="1">
      <c r="A55" s="169" t="s">
        <v>40</v>
      </c>
      <c r="B55" s="606">
        <v>16279</v>
      </c>
      <c r="C55" s="490">
        <v>799</v>
      </c>
      <c r="D55" s="612">
        <v>4.9081638921309665</v>
      </c>
      <c r="E55" s="490">
        <v>13682</v>
      </c>
      <c r="F55" s="612">
        <v>84.046931629706989</v>
      </c>
      <c r="G55" s="490">
        <v>820</v>
      </c>
      <c r="H55" s="612">
        <v>5.0371644449904789</v>
      </c>
      <c r="I55" s="490">
        <v>430</v>
      </c>
      <c r="J55" s="612">
        <v>2.6414398918852511</v>
      </c>
      <c r="K55" s="490">
        <v>376</v>
      </c>
      <c r="L55" s="612">
        <v>2.3097241845322198</v>
      </c>
      <c r="M55" s="490">
        <v>172</v>
      </c>
      <c r="N55" s="268">
        <v>1.0565759567541004</v>
      </c>
    </row>
    <row r="56" spans="1:14" ht="14.5" customHeight="1">
      <c r="A56" s="170" t="s">
        <v>41</v>
      </c>
      <c r="B56" s="607">
        <v>23230</v>
      </c>
      <c r="C56" s="489">
        <v>1122</v>
      </c>
      <c r="D56" s="613">
        <v>4.829961256995265</v>
      </c>
      <c r="E56" s="489">
        <v>14568</v>
      </c>
      <c r="F56" s="613">
        <v>62.71201033146793</v>
      </c>
      <c r="G56" s="489">
        <v>5632</v>
      </c>
      <c r="H56" s="613">
        <v>24.244511407662504</v>
      </c>
      <c r="I56" s="489">
        <v>965</v>
      </c>
      <c r="J56" s="613">
        <v>4.1541110632802409</v>
      </c>
      <c r="K56" s="489">
        <v>338</v>
      </c>
      <c r="L56" s="613">
        <v>1.4550150667240638</v>
      </c>
      <c r="M56" s="489">
        <v>605</v>
      </c>
      <c r="N56" s="269">
        <v>2.6043908738699959</v>
      </c>
    </row>
    <row r="57" spans="1:14" ht="14.5" customHeight="1" thickBot="1">
      <c r="A57" s="169" t="s">
        <v>42</v>
      </c>
      <c r="B57" s="606">
        <v>16001</v>
      </c>
      <c r="C57" s="490" t="s">
        <v>54</v>
      </c>
      <c r="D57" s="612" t="s">
        <v>54</v>
      </c>
      <c r="E57" s="490">
        <v>13472</v>
      </c>
      <c r="F57" s="612">
        <v>84.194737828885692</v>
      </c>
      <c r="G57" s="490" t="s">
        <v>54</v>
      </c>
      <c r="H57" s="612" t="s">
        <v>54</v>
      </c>
      <c r="I57" s="490" t="s">
        <v>54</v>
      </c>
      <c r="J57" s="612" t="s">
        <v>54</v>
      </c>
      <c r="K57" s="490" t="s">
        <v>54</v>
      </c>
      <c r="L57" s="612" t="s">
        <v>54</v>
      </c>
      <c r="M57" s="490" t="s">
        <v>54</v>
      </c>
      <c r="N57" s="268" t="s">
        <v>54</v>
      </c>
    </row>
    <row r="58" spans="1:14" ht="14.5" customHeight="1">
      <c r="A58" s="171" t="s">
        <v>43</v>
      </c>
      <c r="B58" s="608">
        <v>553256</v>
      </c>
      <c r="C58" s="70">
        <v>28956</v>
      </c>
      <c r="D58" s="614">
        <v>5.2337435111413164</v>
      </c>
      <c r="E58" s="70">
        <v>353323</v>
      </c>
      <c r="F58" s="614">
        <v>63.862479575458728</v>
      </c>
      <c r="G58" s="70">
        <v>90679</v>
      </c>
      <c r="H58" s="614">
        <v>16.390061743568982</v>
      </c>
      <c r="I58" s="70">
        <v>27285</v>
      </c>
      <c r="J58" s="614">
        <v>4.9317133478895849</v>
      </c>
      <c r="K58" s="70">
        <v>38792</v>
      </c>
      <c r="L58" s="614">
        <v>7.0115823416284702</v>
      </c>
      <c r="M58" s="70">
        <v>14221</v>
      </c>
      <c r="N58" s="270">
        <v>2.570419480312911</v>
      </c>
    </row>
    <row r="59" spans="1:14" ht="14.5" customHeight="1">
      <c r="A59" s="172" t="s">
        <v>44</v>
      </c>
      <c r="B59" s="609">
        <v>129855</v>
      </c>
      <c r="C59" s="491">
        <v>9003</v>
      </c>
      <c r="D59" s="615">
        <v>6.9331177082130058</v>
      </c>
      <c r="E59" s="491">
        <v>102801</v>
      </c>
      <c r="F59" s="615">
        <v>79.16599283816565</v>
      </c>
      <c r="G59" s="491">
        <v>3704</v>
      </c>
      <c r="H59" s="615">
        <v>2.8524123060336528</v>
      </c>
      <c r="I59" s="491">
        <v>4314</v>
      </c>
      <c r="J59" s="615">
        <v>3.3221670324592814</v>
      </c>
      <c r="K59" s="491">
        <v>7986</v>
      </c>
      <c r="L59" s="615">
        <v>6.1499364675984749</v>
      </c>
      <c r="M59" s="491">
        <v>2047</v>
      </c>
      <c r="N59" s="271">
        <v>1.5763736475299372</v>
      </c>
    </row>
    <row r="60" spans="1:14" ht="14.5" customHeight="1">
      <c r="A60" s="174" t="s">
        <v>45</v>
      </c>
      <c r="B60" s="610">
        <v>683111</v>
      </c>
      <c r="C60" s="272">
        <v>37959</v>
      </c>
      <c r="D60" s="616">
        <v>5.5567835973948601</v>
      </c>
      <c r="E60" s="272">
        <v>456124</v>
      </c>
      <c r="F60" s="616">
        <v>66.771578850289345</v>
      </c>
      <c r="G60" s="272">
        <v>94383</v>
      </c>
      <c r="H60" s="616">
        <v>13.816641804918966</v>
      </c>
      <c r="I60" s="272">
        <v>31599</v>
      </c>
      <c r="J60" s="616">
        <v>4.6257489631992454</v>
      </c>
      <c r="K60" s="272">
        <v>46778</v>
      </c>
      <c r="L60" s="616">
        <v>6.8477890123274268</v>
      </c>
      <c r="M60" s="272">
        <v>16268</v>
      </c>
      <c r="N60" s="273">
        <v>2.3814577718701644</v>
      </c>
    </row>
    <row r="61" spans="1:14" ht="14.25" customHeight="1">
      <c r="A61" s="917" t="s">
        <v>260</v>
      </c>
      <c r="B61" s="917"/>
      <c r="C61" s="917"/>
      <c r="D61" s="917"/>
      <c r="E61" s="917"/>
      <c r="F61" s="917"/>
      <c r="G61" s="917"/>
      <c r="H61" s="917"/>
      <c r="I61" s="917"/>
      <c r="J61" s="917"/>
      <c r="K61" s="917"/>
      <c r="L61" s="917"/>
      <c r="M61" s="917"/>
      <c r="N61" s="917"/>
    </row>
    <row r="62" spans="1:14" ht="22.5" customHeight="1">
      <c r="A62" s="982" t="s">
        <v>265</v>
      </c>
      <c r="B62" s="982"/>
      <c r="C62" s="982"/>
      <c r="D62" s="982"/>
      <c r="E62" s="982"/>
      <c r="F62" s="982"/>
      <c r="G62" s="982"/>
      <c r="H62" s="982"/>
      <c r="I62" s="982"/>
      <c r="J62" s="982"/>
      <c r="K62" s="982"/>
      <c r="L62" s="982"/>
      <c r="M62" s="982"/>
      <c r="N62" s="982"/>
    </row>
    <row r="63" spans="1:14" ht="14.5" customHeight="1">
      <c r="A63" s="981" t="s">
        <v>262</v>
      </c>
      <c r="B63" s="981"/>
      <c r="C63" s="981"/>
      <c r="D63" s="981"/>
      <c r="E63" s="981"/>
      <c r="F63" s="981"/>
      <c r="G63" s="981"/>
      <c r="H63" s="981"/>
      <c r="I63" s="981"/>
      <c r="J63" s="981"/>
      <c r="K63" s="981"/>
      <c r="L63" s="981"/>
      <c r="M63" s="981"/>
      <c r="N63" s="981"/>
    </row>
    <row r="64" spans="1:14" ht="14.5" customHeight="1">
      <c r="A64" s="982" t="s">
        <v>263</v>
      </c>
      <c r="B64" s="982"/>
      <c r="C64" s="982"/>
      <c r="D64" s="982"/>
      <c r="E64" s="982"/>
      <c r="F64" s="982"/>
      <c r="G64" s="982"/>
      <c r="H64" s="982"/>
      <c r="I64" s="982"/>
      <c r="J64" s="982"/>
      <c r="K64" s="982"/>
      <c r="L64" s="982"/>
      <c r="M64" s="982"/>
      <c r="N64" s="982"/>
    </row>
    <row r="65" spans="1:14" ht="14.5" customHeight="1">
      <c r="A65" s="981" t="s">
        <v>264</v>
      </c>
      <c r="B65" s="981"/>
      <c r="C65" s="981"/>
      <c r="D65" s="981"/>
      <c r="E65" s="981"/>
      <c r="F65" s="981"/>
      <c r="G65" s="981"/>
      <c r="H65" s="981"/>
      <c r="I65" s="981"/>
      <c r="J65" s="981"/>
      <c r="K65" s="981"/>
      <c r="L65" s="981"/>
      <c r="M65" s="981"/>
      <c r="N65" s="981"/>
    </row>
    <row r="66" spans="1:14" ht="14.5" customHeight="1">
      <c r="A66" s="837" t="s">
        <v>287</v>
      </c>
      <c r="B66" s="837"/>
      <c r="C66" s="837"/>
      <c r="D66" s="837"/>
      <c r="E66" s="837"/>
      <c r="F66" s="837"/>
      <c r="G66" s="837"/>
      <c r="H66" s="837"/>
      <c r="I66" s="837"/>
      <c r="J66" s="837"/>
      <c r="K66" s="837"/>
      <c r="L66" s="837"/>
      <c r="M66" s="837"/>
      <c r="N66" s="837"/>
    </row>
    <row r="67" spans="1:14" ht="23.15" customHeight="1">
      <c r="A67" s="837" t="s">
        <v>254</v>
      </c>
      <c r="B67" s="837"/>
      <c r="C67" s="837"/>
      <c r="D67" s="837"/>
      <c r="E67" s="837"/>
      <c r="F67" s="837"/>
      <c r="G67" s="837"/>
      <c r="H67" s="837"/>
      <c r="I67" s="837"/>
      <c r="J67" s="837"/>
      <c r="K67" s="837"/>
      <c r="L67" s="837"/>
      <c r="M67" s="837"/>
      <c r="N67" s="837"/>
    </row>
    <row r="69" spans="1:14" ht="24" customHeight="1">
      <c r="A69" s="839">
        <v>2021</v>
      </c>
      <c r="B69" s="839"/>
      <c r="C69" s="839"/>
      <c r="D69" s="839"/>
      <c r="E69" s="839"/>
      <c r="F69" s="839"/>
      <c r="G69" s="839"/>
      <c r="H69" s="839"/>
      <c r="I69" s="839"/>
      <c r="J69" s="839"/>
      <c r="K69" s="839"/>
      <c r="L69" s="839"/>
      <c r="M69" s="839"/>
      <c r="N69" s="839"/>
    </row>
    <row r="70" spans="1:14" ht="14.5" customHeight="1">
      <c r="A70" s="105"/>
    </row>
    <row r="71" spans="1:14" ht="14.5" customHeight="1">
      <c r="A71" s="983" t="s">
        <v>227</v>
      </c>
      <c r="B71" s="983"/>
      <c r="C71" s="983"/>
      <c r="D71" s="983"/>
      <c r="E71" s="983"/>
      <c r="F71" s="983"/>
      <c r="G71" s="983"/>
      <c r="H71" s="983"/>
      <c r="I71" s="983"/>
      <c r="J71" s="983"/>
      <c r="K71" s="983"/>
      <c r="L71" s="983"/>
      <c r="M71" s="983"/>
      <c r="N71" s="983"/>
    </row>
    <row r="72" spans="1:14" ht="14.5" customHeight="1" thickBot="1">
      <c r="A72" s="911" t="s">
        <v>47</v>
      </c>
      <c r="B72" s="846" t="s">
        <v>48</v>
      </c>
      <c r="C72" s="984" t="s">
        <v>50</v>
      </c>
      <c r="D72" s="984"/>
      <c r="E72" s="984"/>
      <c r="F72" s="984"/>
      <c r="G72" s="984"/>
      <c r="H72" s="984"/>
      <c r="I72" s="984"/>
      <c r="J72" s="984"/>
      <c r="K72" s="984"/>
      <c r="L72" s="984"/>
      <c r="M72" s="984"/>
      <c r="N72" s="985"/>
    </row>
    <row r="73" spans="1:14" ht="30" customHeight="1">
      <c r="A73" s="912"/>
      <c r="B73" s="847"/>
      <c r="C73" s="848" t="s">
        <v>222</v>
      </c>
      <c r="D73" s="848"/>
      <c r="E73" s="848" t="s">
        <v>223</v>
      </c>
      <c r="F73" s="848"/>
      <c r="G73" s="848" t="s">
        <v>224</v>
      </c>
      <c r="H73" s="848"/>
      <c r="I73" s="848" t="s">
        <v>225</v>
      </c>
      <c r="J73" s="848"/>
      <c r="K73" s="848" t="s">
        <v>86</v>
      </c>
      <c r="L73" s="848"/>
      <c r="M73" s="848" t="s">
        <v>87</v>
      </c>
      <c r="N73" s="849"/>
    </row>
    <row r="74" spans="1:14" ht="14.5" customHeight="1" thickBot="1">
      <c r="A74" s="913"/>
      <c r="B74" s="915" t="s">
        <v>49</v>
      </c>
      <c r="C74" s="916"/>
      <c r="D74" s="429" t="s">
        <v>53</v>
      </c>
      <c r="E74" s="405" t="s">
        <v>49</v>
      </c>
      <c r="F74" s="450" t="s">
        <v>53</v>
      </c>
      <c r="G74" s="541" t="s">
        <v>49</v>
      </c>
      <c r="H74" s="450" t="s">
        <v>53</v>
      </c>
      <c r="I74" s="618" t="s">
        <v>49</v>
      </c>
      <c r="J74" s="451" t="s">
        <v>53</v>
      </c>
      <c r="K74" s="618" t="s">
        <v>49</v>
      </c>
      <c r="L74" s="429" t="s">
        <v>53</v>
      </c>
      <c r="M74" s="452" t="s">
        <v>49</v>
      </c>
      <c r="N74" s="453" t="s">
        <v>53</v>
      </c>
    </row>
    <row r="75" spans="1:14" ht="14.5" customHeight="1">
      <c r="A75" s="168" t="s">
        <v>27</v>
      </c>
      <c r="B75" s="605">
        <v>99803</v>
      </c>
      <c r="C75" s="69">
        <v>4661</v>
      </c>
      <c r="D75" s="611">
        <v>4.6702002945803232</v>
      </c>
      <c r="E75" s="69">
        <v>66629</v>
      </c>
      <c r="F75" s="611">
        <v>66.760518220895165</v>
      </c>
      <c r="G75" s="69">
        <v>8524</v>
      </c>
      <c r="H75" s="611">
        <v>8.5408254260893965</v>
      </c>
      <c r="I75" s="69">
        <v>7625</v>
      </c>
      <c r="J75" s="611">
        <v>7.6400509002735388</v>
      </c>
      <c r="K75" s="69">
        <v>9319</v>
      </c>
      <c r="L75" s="611">
        <v>9.3373946674949657</v>
      </c>
      <c r="M75" s="69">
        <v>3045</v>
      </c>
      <c r="N75" s="267">
        <v>3.0510104906666129</v>
      </c>
    </row>
    <row r="76" spans="1:14" ht="14.5" customHeight="1">
      <c r="A76" s="169" t="s">
        <v>28</v>
      </c>
      <c r="B76" s="606">
        <v>100886</v>
      </c>
      <c r="C76" s="490">
        <v>4256</v>
      </c>
      <c r="D76" s="612">
        <v>4.2186230002180674</v>
      </c>
      <c r="E76" s="490">
        <v>48829</v>
      </c>
      <c r="F76" s="612">
        <v>48.400174454334596</v>
      </c>
      <c r="G76" s="490">
        <v>36506</v>
      </c>
      <c r="H76" s="612">
        <v>36.185397379220106</v>
      </c>
      <c r="I76" s="490">
        <v>3539</v>
      </c>
      <c r="J76" s="612">
        <v>3.5079198303035111</v>
      </c>
      <c r="K76" s="490">
        <v>6682</v>
      </c>
      <c r="L76" s="612">
        <v>6.6233174077671837</v>
      </c>
      <c r="M76" s="490">
        <v>1074</v>
      </c>
      <c r="N76" s="268">
        <v>1.0645679281565332</v>
      </c>
    </row>
    <row r="77" spans="1:14" ht="14.5" customHeight="1">
      <c r="A77" s="170" t="s">
        <v>29</v>
      </c>
      <c r="B77" s="607">
        <v>35076</v>
      </c>
      <c r="C77" s="489">
        <v>2099</v>
      </c>
      <c r="D77" s="613">
        <v>5.9841487056676934</v>
      </c>
      <c r="E77" s="489">
        <v>24144</v>
      </c>
      <c r="F77" s="613">
        <v>68.833390352377705</v>
      </c>
      <c r="G77" s="489">
        <v>966</v>
      </c>
      <c r="H77" s="613">
        <v>2.7540198426274376</v>
      </c>
      <c r="I77" s="489">
        <v>2078</v>
      </c>
      <c r="J77" s="613">
        <v>5.9242787090888358</v>
      </c>
      <c r="K77" s="489">
        <v>4891</v>
      </c>
      <c r="L77" s="613">
        <v>13.944007298437677</v>
      </c>
      <c r="M77" s="489">
        <v>898</v>
      </c>
      <c r="N77" s="269">
        <v>2.5601550918006617</v>
      </c>
    </row>
    <row r="78" spans="1:14" ht="14.5" customHeight="1">
      <c r="A78" s="169" t="s">
        <v>30</v>
      </c>
      <c r="B78" s="606">
        <v>19178</v>
      </c>
      <c r="C78" s="490">
        <v>542</v>
      </c>
      <c r="D78" s="612">
        <v>2.8261549692355827</v>
      </c>
      <c r="E78" s="490">
        <v>16600</v>
      </c>
      <c r="F78" s="612">
        <v>86.557513817916359</v>
      </c>
      <c r="G78" s="490">
        <v>160</v>
      </c>
      <c r="H78" s="612">
        <v>0.83428928981124206</v>
      </c>
      <c r="I78" s="490">
        <v>570</v>
      </c>
      <c r="J78" s="612">
        <v>2.9721555949525498</v>
      </c>
      <c r="K78" s="490">
        <v>1093</v>
      </c>
      <c r="L78" s="612">
        <v>5.6992387110230469</v>
      </c>
      <c r="M78" s="490">
        <v>213</v>
      </c>
      <c r="N78" s="268">
        <v>1.1106476170612161</v>
      </c>
    </row>
    <row r="79" spans="1:14" ht="14.5" customHeight="1">
      <c r="A79" s="170" t="s">
        <v>31</v>
      </c>
      <c r="B79" s="607">
        <v>5843</v>
      </c>
      <c r="C79" s="489">
        <v>354</v>
      </c>
      <c r="D79" s="613">
        <v>6.0585315762450795</v>
      </c>
      <c r="E79" s="489">
        <v>3793</v>
      </c>
      <c r="F79" s="613">
        <v>64.915283244908437</v>
      </c>
      <c r="G79" s="489">
        <v>906</v>
      </c>
      <c r="H79" s="613">
        <v>15.505733356152662</v>
      </c>
      <c r="I79" s="489">
        <v>279</v>
      </c>
      <c r="J79" s="613">
        <v>4.7749443778880716</v>
      </c>
      <c r="K79" s="489">
        <v>222</v>
      </c>
      <c r="L79" s="613">
        <v>3.799418107136745</v>
      </c>
      <c r="M79" s="489">
        <v>289</v>
      </c>
      <c r="N79" s="269">
        <v>4.9460893376690063</v>
      </c>
    </row>
    <row r="80" spans="1:14" ht="14.5" customHeight="1">
      <c r="A80" s="169" t="s">
        <v>32</v>
      </c>
      <c r="B80" s="606">
        <v>17982</v>
      </c>
      <c r="C80" s="490" t="s">
        <v>54</v>
      </c>
      <c r="D80" s="612" t="s">
        <v>54</v>
      </c>
      <c r="E80" s="490" t="s">
        <v>54</v>
      </c>
      <c r="F80" s="612" t="s">
        <v>54</v>
      </c>
      <c r="G80" s="490" t="s">
        <v>54</v>
      </c>
      <c r="H80" s="612" t="s">
        <v>54</v>
      </c>
      <c r="I80" s="490" t="s">
        <v>54</v>
      </c>
      <c r="J80" s="612" t="s">
        <v>54</v>
      </c>
      <c r="K80" s="490" t="s">
        <v>54</v>
      </c>
      <c r="L80" s="612" t="s">
        <v>54</v>
      </c>
      <c r="M80" s="490" t="s">
        <v>54</v>
      </c>
      <c r="N80" s="268" t="s">
        <v>54</v>
      </c>
    </row>
    <row r="81" spans="1:14" ht="14.5" customHeight="1">
      <c r="A81" s="170" t="s">
        <v>33</v>
      </c>
      <c r="B81" s="607">
        <v>53738</v>
      </c>
      <c r="C81" s="489">
        <v>4873</v>
      </c>
      <c r="D81" s="613">
        <v>9.0680710112025018</v>
      </c>
      <c r="E81" s="489">
        <v>36727</v>
      </c>
      <c r="F81" s="613">
        <v>68.344560646097733</v>
      </c>
      <c r="G81" s="489">
        <v>2011</v>
      </c>
      <c r="H81" s="613">
        <v>3.7422308236257398</v>
      </c>
      <c r="I81" s="489">
        <v>2819</v>
      </c>
      <c r="J81" s="613">
        <v>5.2458223231233019</v>
      </c>
      <c r="K81" s="489">
        <v>5361</v>
      </c>
      <c r="L81" s="613">
        <v>9.9761807287208306</v>
      </c>
      <c r="M81" s="489">
        <v>1947</v>
      </c>
      <c r="N81" s="269">
        <v>3.6231344672298929</v>
      </c>
    </row>
    <row r="82" spans="1:14" ht="14.5" customHeight="1">
      <c r="A82" s="169" t="s">
        <v>34</v>
      </c>
      <c r="B82" s="606">
        <v>11288</v>
      </c>
      <c r="C82" s="490" t="s">
        <v>54</v>
      </c>
      <c r="D82" s="612" t="s">
        <v>54</v>
      </c>
      <c r="E82" s="490" t="s">
        <v>54</v>
      </c>
      <c r="F82" s="612" t="s">
        <v>54</v>
      </c>
      <c r="G82" s="490" t="s">
        <v>54</v>
      </c>
      <c r="H82" s="612" t="s">
        <v>54</v>
      </c>
      <c r="I82" s="490" t="s">
        <v>54</v>
      </c>
      <c r="J82" s="612" t="s">
        <v>54</v>
      </c>
      <c r="K82" s="490" t="s">
        <v>54</v>
      </c>
      <c r="L82" s="612" t="s">
        <v>54</v>
      </c>
      <c r="M82" s="490" t="s">
        <v>54</v>
      </c>
      <c r="N82" s="268" t="s">
        <v>54</v>
      </c>
    </row>
    <row r="83" spans="1:14" ht="14.5" customHeight="1">
      <c r="A83" s="170" t="s">
        <v>35</v>
      </c>
      <c r="B83" s="607">
        <v>61661</v>
      </c>
      <c r="C83" s="489">
        <v>2256</v>
      </c>
      <c r="D83" s="613">
        <v>3.6587145845834481</v>
      </c>
      <c r="E83" s="489">
        <v>42526</v>
      </c>
      <c r="F83" s="613">
        <v>68.967418627657679</v>
      </c>
      <c r="G83" s="489">
        <v>12491</v>
      </c>
      <c r="H83" s="613">
        <v>20.257537179092132</v>
      </c>
      <c r="I83" s="489">
        <v>1968</v>
      </c>
      <c r="J83" s="613">
        <v>3.1916446376153482</v>
      </c>
      <c r="K83" s="489">
        <v>1099</v>
      </c>
      <c r="L83" s="613">
        <v>1.7823259434650751</v>
      </c>
      <c r="M83" s="489">
        <v>1321</v>
      </c>
      <c r="N83" s="269">
        <v>2.1423590275863185</v>
      </c>
    </row>
    <row r="84" spans="1:14" ht="14.5" customHeight="1">
      <c r="A84" s="169" t="s">
        <v>36</v>
      </c>
      <c r="B84" s="606">
        <v>130477</v>
      </c>
      <c r="C84" s="490">
        <v>7137</v>
      </c>
      <c r="D84" s="612">
        <v>5.4699295661304292</v>
      </c>
      <c r="E84" s="490">
        <v>92581</v>
      </c>
      <c r="F84" s="612">
        <v>70.955800639193114</v>
      </c>
      <c r="G84" s="490">
        <v>13433</v>
      </c>
      <c r="H84" s="612">
        <v>10.295301087547996</v>
      </c>
      <c r="I84" s="490">
        <v>4918</v>
      </c>
      <c r="J84" s="612">
        <v>3.7692466871555905</v>
      </c>
      <c r="K84" s="490">
        <v>9006</v>
      </c>
      <c r="L84" s="612">
        <v>6.9023659342259558</v>
      </c>
      <c r="M84" s="490">
        <v>3402</v>
      </c>
      <c r="N84" s="268">
        <v>2.6073560857469134</v>
      </c>
    </row>
    <row r="85" spans="1:14" ht="14.5" customHeight="1">
      <c r="A85" s="170" t="s">
        <v>37</v>
      </c>
      <c r="B85" s="607">
        <v>33813</v>
      </c>
      <c r="C85" s="489">
        <v>1462</v>
      </c>
      <c r="D85" s="613">
        <v>4.3237807943690294</v>
      </c>
      <c r="E85" s="489">
        <v>24751</v>
      </c>
      <c r="F85" s="613">
        <v>73.199656936681151</v>
      </c>
      <c r="G85" s="489">
        <v>2784</v>
      </c>
      <c r="H85" s="613">
        <v>8.2335196522047731</v>
      </c>
      <c r="I85" s="489">
        <v>1590</v>
      </c>
      <c r="J85" s="613">
        <v>4.7023334220566051</v>
      </c>
      <c r="K85" s="489">
        <v>2183</v>
      </c>
      <c r="L85" s="613">
        <v>6.4560967675154526</v>
      </c>
      <c r="M85" s="489">
        <v>1043</v>
      </c>
      <c r="N85" s="269">
        <v>3.0846124271729809</v>
      </c>
    </row>
    <row r="86" spans="1:14" ht="14.5" customHeight="1">
      <c r="A86" s="169" t="s">
        <v>38</v>
      </c>
      <c r="B86" s="606">
        <v>6927</v>
      </c>
      <c r="C86" s="490" t="s">
        <v>54</v>
      </c>
      <c r="D86" s="612" t="s">
        <v>54</v>
      </c>
      <c r="E86" s="490" t="s">
        <v>54</v>
      </c>
      <c r="F86" s="612" t="s">
        <v>54</v>
      </c>
      <c r="G86" s="490" t="s">
        <v>54</v>
      </c>
      <c r="H86" s="612" t="s">
        <v>54</v>
      </c>
      <c r="I86" s="490" t="s">
        <v>54</v>
      </c>
      <c r="J86" s="612" t="s">
        <v>54</v>
      </c>
      <c r="K86" s="490" t="s">
        <v>54</v>
      </c>
      <c r="L86" s="612" t="s">
        <v>54</v>
      </c>
      <c r="M86" s="490" t="s">
        <v>54</v>
      </c>
      <c r="N86" s="268" t="s">
        <v>54</v>
      </c>
    </row>
    <row r="87" spans="1:14" ht="14.5" customHeight="1">
      <c r="A87" s="170" t="s">
        <v>39</v>
      </c>
      <c r="B87" s="607">
        <v>30774</v>
      </c>
      <c r="C87" s="489">
        <v>3283</v>
      </c>
      <c r="D87" s="613">
        <v>10.668096445051017</v>
      </c>
      <c r="E87" s="489">
        <v>24361</v>
      </c>
      <c r="F87" s="613">
        <v>79.16098004809254</v>
      </c>
      <c r="G87" s="489">
        <v>635</v>
      </c>
      <c r="H87" s="613">
        <v>2.0634301683239098</v>
      </c>
      <c r="I87" s="489">
        <v>772</v>
      </c>
      <c r="J87" s="613">
        <v>2.5086111652693832</v>
      </c>
      <c r="K87" s="489">
        <v>1303</v>
      </c>
      <c r="L87" s="613">
        <v>4.234093715474101</v>
      </c>
      <c r="M87" s="489">
        <v>420</v>
      </c>
      <c r="N87" s="269">
        <v>1.3647884577890428</v>
      </c>
    </row>
    <row r="88" spans="1:14" ht="14.5" customHeight="1">
      <c r="A88" s="169" t="s">
        <v>40</v>
      </c>
      <c r="B88" s="606">
        <v>16136</v>
      </c>
      <c r="C88" s="490">
        <v>759</v>
      </c>
      <c r="D88" s="612">
        <v>4.703767972235994</v>
      </c>
      <c r="E88" s="490">
        <v>13612</v>
      </c>
      <c r="F88" s="612">
        <v>84.357957362419427</v>
      </c>
      <c r="G88" s="490">
        <v>802</v>
      </c>
      <c r="H88" s="612">
        <v>4.9702528507684685</v>
      </c>
      <c r="I88" s="490">
        <v>364</v>
      </c>
      <c r="J88" s="612">
        <v>2.2558254833911748</v>
      </c>
      <c r="K88" s="490">
        <v>427</v>
      </c>
      <c r="L88" s="612">
        <v>2.6462568170550322</v>
      </c>
      <c r="M88" s="490">
        <v>172</v>
      </c>
      <c r="N88" s="268">
        <v>1.065939514129896</v>
      </c>
    </row>
    <row r="89" spans="1:14" ht="14.5" customHeight="1">
      <c r="A89" s="170" t="s">
        <v>41</v>
      </c>
      <c r="B89" s="607">
        <v>22071</v>
      </c>
      <c r="C89" s="489">
        <v>1089</v>
      </c>
      <c r="D89" s="613">
        <v>4.9340763898328124</v>
      </c>
      <c r="E89" s="489">
        <v>13899</v>
      </c>
      <c r="F89" s="613">
        <v>62.974038330841374</v>
      </c>
      <c r="G89" s="489">
        <v>5337</v>
      </c>
      <c r="H89" s="613">
        <v>24.181052059263287</v>
      </c>
      <c r="I89" s="489">
        <v>882</v>
      </c>
      <c r="J89" s="613">
        <v>3.9961941008563278</v>
      </c>
      <c r="K89" s="489">
        <v>257</v>
      </c>
      <c r="L89" s="613">
        <v>1.1644239046712881</v>
      </c>
      <c r="M89" s="489">
        <v>607</v>
      </c>
      <c r="N89" s="269">
        <v>2.7502152145349101</v>
      </c>
    </row>
    <row r="90" spans="1:14" ht="14.5" customHeight="1" thickBot="1">
      <c r="A90" s="169" t="s">
        <v>42</v>
      </c>
      <c r="B90" s="606">
        <v>15895</v>
      </c>
      <c r="C90" s="490" t="s">
        <v>54</v>
      </c>
      <c r="D90" s="612" t="s">
        <v>54</v>
      </c>
      <c r="E90" s="490" t="s">
        <v>54</v>
      </c>
      <c r="F90" s="612" t="s">
        <v>54</v>
      </c>
      <c r="G90" s="490" t="s">
        <v>54</v>
      </c>
      <c r="H90" s="612" t="s">
        <v>54</v>
      </c>
      <c r="I90" s="490" t="s">
        <v>54</v>
      </c>
      <c r="J90" s="612" t="s">
        <v>54</v>
      </c>
      <c r="K90" s="490" t="s">
        <v>54</v>
      </c>
      <c r="L90" s="612" t="s">
        <v>54</v>
      </c>
      <c r="M90" s="490" t="s">
        <v>54</v>
      </c>
      <c r="N90" s="268" t="s">
        <v>54</v>
      </c>
    </row>
    <row r="91" spans="1:14" ht="14.5" customHeight="1">
      <c r="A91" s="171" t="s">
        <v>43</v>
      </c>
      <c r="B91" s="608">
        <v>533201</v>
      </c>
      <c r="C91" s="70">
        <v>27805</v>
      </c>
      <c r="D91" s="614">
        <v>5.214731405229923</v>
      </c>
      <c r="E91" s="70">
        <v>344653</v>
      </c>
      <c r="F91" s="614">
        <v>64.638475921838108</v>
      </c>
      <c r="G91" s="70">
        <v>86567</v>
      </c>
      <c r="H91" s="614">
        <v>16.235340893959314</v>
      </c>
      <c r="I91" s="70">
        <v>25333</v>
      </c>
      <c r="J91" s="614">
        <v>4.7511163707494921</v>
      </c>
      <c r="K91" s="70">
        <v>35374</v>
      </c>
      <c r="L91" s="614">
        <v>6.634271128523765</v>
      </c>
      <c r="M91" s="70">
        <v>13469</v>
      </c>
      <c r="N91" s="270">
        <v>2.5260642796994004</v>
      </c>
    </row>
    <row r="92" spans="1:14" ht="14.5" customHeight="1">
      <c r="A92" s="172" t="s">
        <v>44</v>
      </c>
      <c r="B92" s="609">
        <v>128347</v>
      </c>
      <c r="C92" s="491">
        <v>8663</v>
      </c>
      <c r="D92" s="615">
        <v>6.7496708142769215</v>
      </c>
      <c r="E92" s="491">
        <v>101824</v>
      </c>
      <c r="F92" s="615">
        <v>79.33492796870982</v>
      </c>
      <c r="G92" s="491">
        <v>3429</v>
      </c>
      <c r="H92" s="615">
        <v>2.6716635371298123</v>
      </c>
      <c r="I92" s="491">
        <v>4253</v>
      </c>
      <c r="J92" s="615">
        <v>3.3136730893593147</v>
      </c>
      <c r="K92" s="491">
        <v>8126</v>
      </c>
      <c r="L92" s="615">
        <v>6.331273812399199</v>
      </c>
      <c r="M92" s="491">
        <v>2052</v>
      </c>
      <c r="N92" s="271">
        <v>1.5987907781249269</v>
      </c>
    </row>
    <row r="93" spans="1:14" ht="14.5" customHeight="1">
      <c r="A93" s="174" t="s">
        <v>45</v>
      </c>
      <c r="B93" s="610">
        <v>661548</v>
      </c>
      <c r="C93" s="272">
        <v>36468</v>
      </c>
      <c r="D93" s="616">
        <v>5.5125251682417602</v>
      </c>
      <c r="E93" s="272">
        <v>446477</v>
      </c>
      <c r="F93" s="616">
        <v>67.489736194501376</v>
      </c>
      <c r="G93" s="272">
        <v>89996</v>
      </c>
      <c r="H93" s="616">
        <v>13.603850363087789</v>
      </c>
      <c r="I93" s="272">
        <v>29586</v>
      </c>
      <c r="J93" s="616">
        <v>4.4722378421520439</v>
      </c>
      <c r="K93" s="272">
        <v>43500</v>
      </c>
      <c r="L93" s="616">
        <v>6.575486586007365</v>
      </c>
      <c r="M93" s="272">
        <v>15521</v>
      </c>
      <c r="N93" s="273">
        <v>2.3461638460096621</v>
      </c>
    </row>
    <row r="94" spans="1:14" ht="14.5" customHeight="1">
      <c r="A94" s="917" t="s">
        <v>260</v>
      </c>
      <c r="B94" s="917"/>
      <c r="C94" s="917"/>
      <c r="D94" s="917"/>
      <c r="E94" s="917"/>
      <c r="F94" s="917"/>
      <c r="G94" s="917"/>
      <c r="H94" s="917"/>
      <c r="I94" s="917"/>
      <c r="J94" s="917"/>
      <c r="K94" s="917"/>
      <c r="L94" s="917"/>
      <c r="M94" s="917"/>
      <c r="N94" s="917"/>
    </row>
    <row r="95" spans="1:14" ht="22.5" customHeight="1">
      <c r="A95" s="982" t="s">
        <v>261</v>
      </c>
      <c r="B95" s="982"/>
      <c r="C95" s="982"/>
      <c r="D95" s="982"/>
      <c r="E95" s="982"/>
      <c r="F95" s="982"/>
      <c r="G95" s="982"/>
      <c r="H95" s="982"/>
      <c r="I95" s="982"/>
      <c r="J95" s="982"/>
      <c r="K95" s="982"/>
      <c r="L95" s="982"/>
      <c r="M95" s="982"/>
      <c r="N95" s="982"/>
    </row>
    <row r="96" spans="1:14" ht="14.5" customHeight="1">
      <c r="A96" s="981" t="s">
        <v>262</v>
      </c>
      <c r="B96" s="981"/>
      <c r="C96" s="981"/>
      <c r="D96" s="981"/>
      <c r="E96" s="981"/>
      <c r="F96" s="981"/>
      <c r="G96" s="981"/>
      <c r="H96" s="981"/>
      <c r="I96" s="981"/>
      <c r="J96" s="981"/>
      <c r="K96" s="981"/>
      <c r="L96" s="981"/>
      <c r="M96" s="981"/>
      <c r="N96" s="981"/>
    </row>
    <row r="97" spans="1:14" ht="14.5" customHeight="1">
      <c r="A97" s="982" t="s">
        <v>263</v>
      </c>
      <c r="B97" s="982"/>
      <c r="C97" s="982"/>
      <c r="D97" s="982"/>
      <c r="E97" s="982"/>
      <c r="F97" s="982"/>
      <c r="G97" s="982"/>
      <c r="H97" s="982"/>
      <c r="I97" s="982"/>
      <c r="J97" s="982"/>
      <c r="K97" s="982"/>
      <c r="L97" s="982"/>
      <c r="M97" s="982"/>
      <c r="N97" s="982"/>
    </row>
    <row r="98" spans="1:14" ht="14.5" customHeight="1">
      <c r="A98" s="981" t="s">
        <v>264</v>
      </c>
      <c r="B98" s="981"/>
      <c r="C98" s="981"/>
      <c r="D98" s="981"/>
      <c r="E98" s="981"/>
      <c r="F98" s="981"/>
      <c r="G98" s="981"/>
      <c r="H98" s="981"/>
      <c r="I98" s="981"/>
      <c r="J98" s="981"/>
      <c r="K98" s="981"/>
      <c r="L98" s="981"/>
      <c r="M98" s="981"/>
      <c r="N98" s="981"/>
    </row>
    <row r="99" spans="1:14" ht="14.5" customHeight="1">
      <c r="A99" s="837" t="s">
        <v>287</v>
      </c>
      <c r="B99" s="837"/>
      <c r="C99" s="837"/>
      <c r="D99" s="837"/>
      <c r="E99" s="837"/>
      <c r="F99" s="837"/>
      <c r="G99" s="837"/>
      <c r="H99" s="837"/>
      <c r="I99" s="837"/>
      <c r="J99" s="837"/>
      <c r="K99" s="837"/>
      <c r="L99" s="837"/>
      <c r="M99" s="837"/>
      <c r="N99" s="837"/>
    </row>
    <row r="100" spans="1:14" ht="26.5" customHeight="1">
      <c r="A100" s="837" t="s">
        <v>255</v>
      </c>
      <c r="B100" s="837"/>
      <c r="C100" s="837"/>
      <c r="D100" s="837"/>
      <c r="E100" s="837"/>
      <c r="F100" s="837"/>
      <c r="G100" s="837"/>
      <c r="H100" s="837"/>
      <c r="I100" s="837"/>
      <c r="J100" s="837"/>
      <c r="K100" s="837"/>
      <c r="L100" s="837"/>
      <c r="M100" s="837"/>
      <c r="N100" s="837"/>
    </row>
    <row r="102" spans="1:14" ht="24" customHeight="1">
      <c r="A102" s="839">
        <v>2020</v>
      </c>
      <c r="B102" s="839"/>
      <c r="C102" s="839"/>
      <c r="D102" s="839"/>
      <c r="E102" s="839"/>
      <c r="F102" s="839"/>
      <c r="G102" s="839"/>
      <c r="H102" s="839"/>
      <c r="I102" s="839"/>
      <c r="J102" s="839"/>
      <c r="K102" s="839"/>
      <c r="L102" s="839"/>
      <c r="M102" s="839"/>
      <c r="N102" s="839"/>
    </row>
    <row r="103" spans="1:14" ht="14.5" customHeight="1">
      <c r="A103" s="105"/>
    </row>
    <row r="104" spans="1:14" ht="14.5" customHeight="1">
      <c r="A104" s="983" t="s">
        <v>228</v>
      </c>
      <c r="B104" s="983"/>
      <c r="C104" s="983"/>
      <c r="D104" s="983"/>
      <c r="E104" s="983"/>
      <c r="F104" s="983"/>
      <c r="G104" s="983"/>
      <c r="H104" s="983"/>
      <c r="I104" s="983"/>
      <c r="J104" s="983"/>
      <c r="K104" s="983"/>
      <c r="L104" s="983"/>
      <c r="M104" s="983"/>
      <c r="N104" s="983"/>
    </row>
    <row r="105" spans="1:14" ht="14.5" customHeight="1" thickBot="1">
      <c r="A105" s="911" t="s">
        <v>47</v>
      </c>
      <c r="B105" s="846" t="s">
        <v>48</v>
      </c>
      <c r="C105" s="984" t="s">
        <v>50</v>
      </c>
      <c r="D105" s="984"/>
      <c r="E105" s="984"/>
      <c r="F105" s="984"/>
      <c r="G105" s="984"/>
      <c r="H105" s="984"/>
      <c r="I105" s="984"/>
      <c r="J105" s="984"/>
      <c r="K105" s="984"/>
      <c r="L105" s="984"/>
      <c r="M105" s="984"/>
      <c r="N105" s="985"/>
    </row>
    <row r="106" spans="1:14" ht="30" customHeight="1">
      <c r="A106" s="912"/>
      <c r="B106" s="847"/>
      <c r="C106" s="848" t="s">
        <v>222</v>
      </c>
      <c r="D106" s="848"/>
      <c r="E106" s="848" t="s">
        <v>223</v>
      </c>
      <c r="F106" s="848"/>
      <c r="G106" s="848" t="s">
        <v>224</v>
      </c>
      <c r="H106" s="848"/>
      <c r="I106" s="848" t="s">
        <v>225</v>
      </c>
      <c r="J106" s="848"/>
      <c r="K106" s="848" t="s">
        <v>86</v>
      </c>
      <c r="L106" s="848"/>
      <c r="M106" s="848" t="s">
        <v>87</v>
      </c>
      <c r="N106" s="849"/>
    </row>
    <row r="107" spans="1:14" ht="14.5" customHeight="1" thickBot="1">
      <c r="A107" s="913"/>
      <c r="B107" s="915" t="s">
        <v>49</v>
      </c>
      <c r="C107" s="916"/>
      <c r="D107" s="429" t="s">
        <v>53</v>
      </c>
      <c r="E107" s="405" t="s">
        <v>49</v>
      </c>
      <c r="F107" s="450" t="s">
        <v>53</v>
      </c>
      <c r="G107" s="405" t="s">
        <v>49</v>
      </c>
      <c r="H107" s="451" t="s">
        <v>53</v>
      </c>
      <c r="I107" s="452" t="s">
        <v>49</v>
      </c>
      <c r="J107" s="429" t="s">
        <v>53</v>
      </c>
      <c r="K107" s="452" t="s">
        <v>49</v>
      </c>
      <c r="L107" s="450" t="s">
        <v>53</v>
      </c>
      <c r="M107" s="618" t="s">
        <v>49</v>
      </c>
      <c r="N107" s="453" t="s">
        <v>53</v>
      </c>
    </row>
    <row r="108" spans="1:14" ht="14.5" customHeight="1">
      <c r="A108" s="168" t="s">
        <v>27</v>
      </c>
      <c r="B108" s="562">
        <v>96434</v>
      </c>
      <c r="C108" s="55">
        <v>4581</v>
      </c>
      <c r="D108" s="620">
        <v>4.7503992367837071</v>
      </c>
      <c r="E108" s="55">
        <v>65458</v>
      </c>
      <c r="F108" s="620">
        <v>67.878549059460354</v>
      </c>
      <c r="G108" s="55">
        <v>8523</v>
      </c>
      <c r="H108" s="620">
        <v>8.838169110479706</v>
      </c>
      <c r="I108" s="55">
        <v>6914</v>
      </c>
      <c r="J108" s="620">
        <v>7.1696704481821767</v>
      </c>
      <c r="K108" s="55">
        <v>8362</v>
      </c>
      <c r="L108" s="620">
        <v>8.6712155463840546</v>
      </c>
      <c r="M108" s="55">
        <v>2596</v>
      </c>
      <c r="N108" s="64">
        <v>2.6919965987099985</v>
      </c>
    </row>
    <row r="109" spans="1:14" ht="14.5" customHeight="1">
      <c r="A109" s="169" t="s">
        <v>28</v>
      </c>
      <c r="B109" s="563">
        <v>97317</v>
      </c>
      <c r="C109" s="559">
        <v>4149</v>
      </c>
      <c r="D109" s="621">
        <v>4.2633866642004996</v>
      </c>
      <c r="E109" s="559">
        <v>47246</v>
      </c>
      <c r="F109" s="621">
        <v>48.548557805933193</v>
      </c>
      <c r="G109" s="559">
        <v>35569</v>
      </c>
      <c r="H109" s="621">
        <v>36.549626478415895</v>
      </c>
      <c r="I109" s="559">
        <v>3072</v>
      </c>
      <c r="J109" s="621">
        <v>3.1566941027775206</v>
      </c>
      <c r="K109" s="559">
        <v>6345</v>
      </c>
      <c r="L109" s="621">
        <v>6.5199297142328678</v>
      </c>
      <c r="M109" s="559">
        <v>936</v>
      </c>
      <c r="N109" s="65">
        <v>0.96180523444002586</v>
      </c>
    </row>
    <row r="110" spans="1:14" ht="14.5" customHeight="1">
      <c r="A110" s="170" t="s">
        <v>29</v>
      </c>
      <c r="B110" s="564">
        <v>34098</v>
      </c>
      <c r="C110" s="560">
        <v>1970</v>
      </c>
      <c r="D110" s="622">
        <v>5.7774649539562439</v>
      </c>
      <c r="E110" s="560">
        <v>23828</v>
      </c>
      <c r="F110" s="622">
        <v>69.88093143292862</v>
      </c>
      <c r="G110" s="560">
        <v>980</v>
      </c>
      <c r="H110" s="622">
        <v>2.8740688603437152</v>
      </c>
      <c r="I110" s="560">
        <v>2036</v>
      </c>
      <c r="J110" s="622">
        <v>5.9710246935304117</v>
      </c>
      <c r="K110" s="560">
        <v>4488</v>
      </c>
      <c r="L110" s="622">
        <v>13.162062291043464</v>
      </c>
      <c r="M110" s="560">
        <v>796</v>
      </c>
      <c r="N110" s="66">
        <v>2.3344477681975482</v>
      </c>
    </row>
    <row r="111" spans="1:14" ht="14.5" customHeight="1">
      <c r="A111" s="169" t="s">
        <v>30</v>
      </c>
      <c r="B111" s="563">
        <v>18500</v>
      </c>
      <c r="C111" s="559">
        <v>548</v>
      </c>
      <c r="D111" s="621">
        <v>2.9621621621621621</v>
      </c>
      <c r="E111" s="559">
        <v>16061</v>
      </c>
      <c r="F111" s="621">
        <v>86.816216216216219</v>
      </c>
      <c r="G111" s="559">
        <v>155</v>
      </c>
      <c r="H111" s="621">
        <v>0.83783783783783783</v>
      </c>
      <c r="I111" s="559">
        <v>562</v>
      </c>
      <c r="J111" s="621">
        <v>3.0378378378378379</v>
      </c>
      <c r="K111" s="559">
        <v>1006</v>
      </c>
      <c r="L111" s="621">
        <v>5.4378378378378374</v>
      </c>
      <c r="M111" s="559">
        <v>168</v>
      </c>
      <c r="N111" s="65">
        <v>0.90810810810810805</v>
      </c>
    </row>
    <row r="112" spans="1:14" ht="14.5" customHeight="1">
      <c r="A112" s="170" t="s">
        <v>31</v>
      </c>
      <c r="B112" s="564">
        <v>5714</v>
      </c>
      <c r="C112" s="560">
        <v>391</v>
      </c>
      <c r="D112" s="622">
        <v>6.8428421421071057</v>
      </c>
      <c r="E112" s="560">
        <v>3805</v>
      </c>
      <c r="F112" s="622">
        <v>66.590829541477063</v>
      </c>
      <c r="G112" s="560">
        <v>826</v>
      </c>
      <c r="H112" s="622">
        <v>14.455722786139308</v>
      </c>
      <c r="I112" s="560">
        <v>250</v>
      </c>
      <c r="J112" s="622">
        <v>4.3752187609380471</v>
      </c>
      <c r="K112" s="560">
        <v>182</v>
      </c>
      <c r="L112" s="622">
        <v>3.1851592579628982</v>
      </c>
      <c r="M112" s="560">
        <v>260</v>
      </c>
      <c r="N112" s="66">
        <v>4.550227511375569</v>
      </c>
    </row>
    <row r="113" spans="1:14" ht="14.5" customHeight="1">
      <c r="A113" s="169" t="s">
        <v>32</v>
      </c>
      <c r="B113" s="563">
        <v>17629</v>
      </c>
      <c r="C113" s="559">
        <v>1402</v>
      </c>
      <c r="D113" s="621">
        <v>7.9528050371546879</v>
      </c>
      <c r="E113" s="559">
        <v>9941</v>
      </c>
      <c r="F113" s="621">
        <v>56.390039140053318</v>
      </c>
      <c r="G113" s="559">
        <v>3339</v>
      </c>
      <c r="H113" s="621">
        <v>18.94038232457882</v>
      </c>
      <c r="I113" s="559">
        <v>1484</v>
      </c>
      <c r="J113" s="621">
        <v>8.4179476998128084</v>
      </c>
      <c r="K113" s="559">
        <v>741</v>
      </c>
      <c r="L113" s="621">
        <v>4.2033013784105737</v>
      </c>
      <c r="M113" s="559">
        <v>722</v>
      </c>
      <c r="N113" s="65">
        <v>4.0955244199897898</v>
      </c>
    </row>
    <row r="114" spans="1:14" ht="14.5" customHeight="1">
      <c r="A114" s="170" t="s">
        <v>33</v>
      </c>
      <c r="B114" s="564">
        <v>51302</v>
      </c>
      <c r="C114" s="560">
        <v>5152</v>
      </c>
      <c r="D114" s="622">
        <v>10.042493470040155</v>
      </c>
      <c r="E114" s="560">
        <v>35093</v>
      </c>
      <c r="F114" s="622">
        <v>68.404740555923752</v>
      </c>
      <c r="G114" s="560">
        <v>1988</v>
      </c>
      <c r="H114" s="622">
        <v>3.8750925889828856</v>
      </c>
      <c r="I114" s="560">
        <v>2973</v>
      </c>
      <c r="J114" s="622">
        <v>5.7950957077696774</v>
      </c>
      <c r="K114" s="560">
        <v>4388</v>
      </c>
      <c r="L114" s="622">
        <v>8.5532727768897896</v>
      </c>
      <c r="M114" s="560">
        <v>1708</v>
      </c>
      <c r="N114" s="66">
        <v>3.3293049003937467</v>
      </c>
    </row>
    <row r="115" spans="1:14" ht="14.5" customHeight="1">
      <c r="A115" s="169" t="s">
        <v>34</v>
      </c>
      <c r="B115" s="563">
        <v>11206</v>
      </c>
      <c r="C115" s="559">
        <v>492</v>
      </c>
      <c r="D115" s="621">
        <v>4.3905050865607711</v>
      </c>
      <c r="E115" s="559">
        <v>9538</v>
      </c>
      <c r="F115" s="621">
        <v>85.115116901659832</v>
      </c>
      <c r="G115" s="559">
        <v>413</v>
      </c>
      <c r="H115" s="621">
        <v>3.6855256112796719</v>
      </c>
      <c r="I115" s="559">
        <v>256</v>
      </c>
      <c r="J115" s="621">
        <v>2.2844904515438156</v>
      </c>
      <c r="K115" s="559">
        <v>322</v>
      </c>
      <c r="L115" s="621">
        <v>2.8734606460824557</v>
      </c>
      <c r="M115" s="559">
        <v>185</v>
      </c>
      <c r="N115" s="65">
        <v>1.6509013028734607</v>
      </c>
    </row>
    <row r="116" spans="1:14" ht="14.5" customHeight="1">
      <c r="A116" s="170" t="s">
        <v>35</v>
      </c>
      <c r="B116" s="564">
        <v>58547</v>
      </c>
      <c r="C116" s="560">
        <v>2226</v>
      </c>
      <c r="D116" s="622">
        <v>3.802073547747963</v>
      </c>
      <c r="E116" s="560">
        <v>40890</v>
      </c>
      <c r="F116" s="622">
        <v>69.841324064426871</v>
      </c>
      <c r="G116" s="560">
        <v>11375</v>
      </c>
      <c r="H116" s="622">
        <v>19.428834953114592</v>
      </c>
      <c r="I116" s="560">
        <v>1885</v>
      </c>
      <c r="J116" s="622">
        <v>3.2196355065161324</v>
      </c>
      <c r="K116" s="560">
        <v>776</v>
      </c>
      <c r="L116" s="622">
        <v>1.3254308504278614</v>
      </c>
      <c r="M116" s="560">
        <v>1395</v>
      </c>
      <c r="N116" s="66">
        <v>2.3827010777665807</v>
      </c>
    </row>
    <row r="117" spans="1:14" ht="14.5" customHeight="1">
      <c r="A117" s="169" t="s">
        <v>36</v>
      </c>
      <c r="B117" s="563">
        <v>124265</v>
      </c>
      <c r="C117" s="559">
        <v>6526</v>
      </c>
      <c r="D117" s="621">
        <v>5.2516798776807629</v>
      </c>
      <c r="E117" s="559">
        <v>90209</v>
      </c>
      <c r="F117" s="621">
        <v>72.594053031827144</v>
      </c>
      <c r="G117" s="559">
        <v>12458</v>
      </c>
      <c r="H117" s="621">
        <v>10.025349052428279</v>
      </c>
      <c r="I117" s="559">
        <v>5079</v>
      </c>
      <c r="J117" s="621">
        <v>4.087232929626202</v>
      </c>
      <c r="K117" s="559">
        <v>6965</v>
      </c>
      <c r="L117" s="621">
        <v>5.6049571480304188</v>
      </c>
      <c r="M117" s="559">
        <v>3028</v>
      </c>
      <c r="N117" s="65">
        <v>2.4367279604071945</v>
      </c>
    </row>
    <row r="118" spans="1:14" ht="14.5" customHeight="1">
      <c r="A118" s="170" t="s">
        <v>37</v>
      </c>
      <c r="B118" s="564">
        <v>32960</v>
      </c>
      <c r="C118" s="560">
        <v>1438</v>
      </c>
      <c r="D118" s="622">
        <v>4.3628640776699026</v>
      </c>
      <c r="E118" s="560">
        <v>24280</v>
      </c>
      <c r="F118" s="622">
        <v>73.665048543689309</v>
      </c>
      <c r="G118" s="560">
        <v>2745</v>
      </c>
      <c r="H118" s="622">
        <v>8.3282766990291268</v>
      </c>
      <c r="I118" s="560">
        <v>1531</v>
      </c>
      <c r="J118" s="622">
        <v>4.6450242718446599</v>
      </c>
      <c r="K118" s="560">
        <v>2023</v>
      </c>
      <c r="L118" s="622">
        <v>6.137742718446602</v>
      </c>
      <c r="M118" s="560">
        <v>943</v>
      </c>
      <c r="N118" s="66">
        <v>2.8610436893203883</v>
      </c>
    </row>
    <row r="119" spans="1:14" ht="14.5" customHeight="1">
      <c r="A119" s="169" t="s">
        <v>38</v>
      </c>
      <c r="B119" s="563">
        <v>6708</v>
      </c>
      <c r="C119" s="559">
        <v>236</v>
      </c>
      <c r="D119" s="621">
        <v>3.5181872391174713</v>
      </c>
      <c r="E119" s="559">
        <v>4717</v>
      </c>
      <c r="F119" s="621">
        <v>70.319022063208109</v>
      </c>
      <c r="G119" s="559">
        <v>1150</v>
      </c>
      <c r="H119" s="621">
        <v>17.14370900417412</v>
      </c>
      <c r="I119" s="559">
        <v>184</v>
      </c>
      <c r="J119" s="621">
        <v>2.7429934406678593</v>
      </c>
      <c r="K119" s="559">
        <v>364</v>
      </c>
      <c r="L119" s="621">
        <v>5.4263565891472867</v>
      </c>
      <c r="M119" s="559">
        <v>57</v>
      </c>
      <c r="N119" s="65">
        <v>0.84973166368515207</v>
      </c>
    </row>
    <row r="120" spans="1:14" ht="14.5" customHeight="1">
      <c r="A120" s="170" t="s">
        <v>39</v>
      </c>
      <c r="B120" s="564">
        <v>30191</v>
      </c>
      <c r="C120" s="560">
        <v>3135</v>
      </c>
      <c r="D120" s="622">
        <v>10.383889238514788</v>
      </c>
      <c r="E120" s="560">
        <v>24197</v>
      </c>
      <c r="F120" s="622">
        <v>80.146401245404263</v>
      </c>
      <c r="G120" s="560">
        <v>635</v>
      </c>
      <c r="H120" s="622">
        <v>2.1032758106720544</v>
      </c>
      <c r="I120" s="560">
        <v>788</v>
      </c>
      <c r="J120" s="622">
        <v>2.6100493524560302</v>
      </c>
      <c r="K120" s="560">
        <v>1021</v>
      </c>
      <c r="L120" s="622">
        <v>3.3818025239309728</v>
      </c>
      <c r="M120" s="560">
        <v>415</v>
      </c>
      <c r="N120" s="66">
        <v>1.3745818290218939</v>
      </c>
    </row>
    <row r="121" spans="1:14" ht="14.5" customHeight="1">
      <c r="A121" s="169" t="s">
        <v>40</v>
      </c>
      <c r="B121" s="563">
        <v>16111</v>
      </c>
      <c r="C121" s="559">
        <v>729</v>
      </c>
      <c r="D121" s="621">
        <v>4.5248587921296011</v>
      </c>
      <c r="E121" s="559">
        <v>13706</v>
      </c>
      <c r="F121" s="621">
        <v>85.072310843523056</v>
      </c>
      <c r="G121" s="559">
        <v>760</v>
      </c>
      <c r="H121" s="621">
        <v>4.7172739122338774</v>
      </c>
      <c r="I121" s="559">
        <v>366</v>
      </c>
      <c r="J121" s="621">
        <v>2.2717398051021043</v>
      </c>
      <c r="K121" s="559">
        <v>362</v>
      </c>
      <c r="L121" s="621">
        <v>2.2469120476692943</v>
      </c>
      <c r="M121" s="559">
        <v>188</v>
      </c>
      <c r="N121" s="65">
        <v>1.1669045993420644</v>
      </c>
    </row>
    <row r="122" spans="1:14" ht="14.5" customHeight="1">
      <c r="A122" s="170" t="s">
        <v>41</v>
      </c>
      <c r="B122" s="564">
        <v>21039</v>
      </c>
      <c r="C122" s="560">
        <v>1097</v>
      </c>
      <c r="D122" s="622">
        <v>5.2141261466799751</v>
      </c>
      <c r="E122" s="560">
        <v>13157</v>
      </c>
      <c r="F122" s="622">
        <v>62.536242216835404</v>
      </c>
      <c r="G122" s="560">
        <v>5087</v>
      </c>
      <c r="H122" s="622">
        <v>24.178905841532391</v>
      </c>
      <c r="I122" s="560">
        <v>891</v>
      </c>
      <c r="J122" s="622">
        <v>4.2349921574219307</v>
      </c>
      <c r="K122" s="560">
        <v>202</v>
      </c>
      <c r="L122" s="622">
        <v>0.96012167878701449</v>
      </c>
      <c r="M122" s="560">
        <v>605</v>
      </c>
      <c r="N122" s="66">
        <v>2.8756119587432862</v>
      </c>
    </row>
    <row r="123" spans="1:14" ht="14.5" customHeight="1" thickBot="1">
      <c r="A123" s="169" t="s">
        <v>42</v>
      </c>
      <c r="B123" s="563">
        <v>15609</v>
      </c>
      <c r="C123" s="559">
        <v>1398</v>
      </c>
      <c r="D123" s="621">
        <v>8.9563713242360183</v>
      </c>
      <c r="E123" s="559">
        <v>13557</v>
      </c>
      <c r="F123" s="621">
        <v>86.853738227945428</v>
      </c>
      <c r="G123" s="559">
        <v>280</v>
      </c>
      <c r="H123" s="621">
        <v>1.7938368889743099</v>
      </c>
      <c r="I123" s="559">
        <v>184</v>
      </c>
      <c r="J123" s="621">
        <v>1.1788070984688321</v>
      </c>
      <c r="K123" s="559">
        <v>39</v>
      </c>
      <c r="L123" s="621">
        <v>0.24985585239285027</v>
      </c>
      <c r="M123" s="559">
        <v>151</v>
      </c>
      <c r="N123" s="65">
        <v>0.96739060798257415</v>
      </c>
    </row>
    <row r="124" spans="1:14" ht="14.5" customHeight="1">
      <c r="A124" s="171" t="s">
        <v>43</v>
      </c>
      <c r="B124" s="566">
        <v>511915</v>
      </c>
      <c r="C124" s="54">
        <v>27198</v>
      </c>
      <c r="D124" s="623">
        <v>5.3129914145903134</v>
      </c>
      <c r="E124" s="54">
        <v>334796</v>
      </c>
      <c r="F124" s="623">
        <v>65.400701288299814</v>
      </c>
      <c r="G124" s="54">
        <v>83060</v>
      </c>
      <c r="H124" s="623">
        <v>16.225349911606418</v>
      </c>
      <c r="I124" s="54">
        <v>24263</v>
      </c>
      <c r="J124" s="623">
        <v>4.7396540441284198</v>
      </c>
      <c r="K124" s="54">
        <v>30348</v>
      </c>
      <c r="L124" s="623">
        <v>5.9283279450690056</v>
      </c>
      <c r="M124" s="54">
        <v>12250</v>
      </c>
      <c r="N124" s="67">
        <v>2.3929753963060274</v>
      </c>
    </row>
    <row r="125" spans="1:14" ht="14.5" customHeight="1">
      <c r="A125" s="172" t="s">
        <v>44</v>
      </c>
      <c r="B125" s="567">
        <v>125715</v>
      </c>
      <c r="C125" s="561">
        <v>8272</v>
      </c>
      <c r="D125" s="624">
        <v>6.5799626138487843</v>
      </c>
      <c r="E125" s="561">
        <v>100887</v>
      </c>
      <c r="F125" s="624">
        <v>80.250566758143421</v>
      </c>
      <c r="G125" s="561">
        <v>3223</v>
      </c>
      <c r="H125" s="624">
        <v>2.5637354333214017</v>
      </c>
      <c r="I125" s="561">
        <v>4192</v>
      </c>
      <c r="J125" s="624">
        <v>3.3345265083721114</v>
      </c>
      <c r="K125" s="561">
        <v>7238</v>
      </c>
      <c r="L125" s="624">
        <v>5.7574672871176871</v>
      </c>
      <c r="M125" s="561">
        <v>1903</v>
      </c>
      <c r="N125" s="68">
        <v>1.5137413991965953</v>
      </c>
    </row>
    <row r="126" spans="1:14" ht="14.5" customHeight="1">
      <c r="A126" s="174" t="s">
        <v>45</v>
      </c>
      <c r="B126" s="568">
        <v>637630</v>
      </c>
      <c r="C126" s="175">
        <v>35470</v>
      </c>
      <c r="D126" s="619">
        <v>5.5627871963364335</v>
      </c>
      <c r="E126" s="175">
        <v>435683</v>
      </c>
      <c r="F126" s="619">
        <v>68.328497718112374</v>
      </c>
      <c r="G126" s="175">
        <v>86283</v>
      </c>
      <c r="H126" s="619">
        <v>13.531828803538101</v>
      </c>
      <c r="I126" s="175">
        <v>28455</v>
      </c>
      <c r="J126" s="619">
        <v>4.4626193874190356</v>
      </c>
      <c r="K126" s="175">
        <v>37586</v>
      </c>
      <c r="L126" s="619">
        <v>5.8946410927967632</v>
      </c>
      <c r="M126" s="175">
        <v>14153</v>
      </c>
      <c r="N126" s="274">
        <v>2.2196258017972808</v>
      </c>
    </row>
    <row r="127" spans="1:14" ht="14.5" customHeight="1">
      <c r="A127" s="917" t="s">
        <v>260</v>
      </c>
      <c r="B127" s="917"/>
      <c r="C127" s="917"/>
      <c r="D127" s="917"/>
      <c r="E127" s="917"/>
      <c r="F127" s="917"/>
      <c r="G127" s="917"/>
      <c r="H127" s="917"/>
      <c r="I127" s="917"/>
      <c r="J127" s="917"/>
      <c r="K127" s="917"/>
      <c r="L127" s="917"/>
      <c r="M127" s="917"/>
      <c r="N127" s="917"/>
    </row>
    <row r="128" spans="1:14" ht="22.5" customHeight="1">
      <c r="A128" s="982" t="s">
        <v>261</v>
      </c>
      <c r="B128" s="982"/>
      <c r="C128" s="982"/>
      <c r="D128" s="982"/>
      <c r="E128" s="982"/>
      <c r="F128" s="982"/>
      <c r="G128" s="982"/>
      <c r="H128" s="982"/>
      <c r="I128" s="982"/>
      <c r="J128" s="982"/>
      <c r="K128" s="982"/>
      <c r="L128" s="982"/>
      <c r="M128" s="982"/>
      <c r="N128" s="982"/>
    </row>
    <row r="129" spans="1:14" ht="14.5" customHeight="1">
      <c r="A129" s="981" t="s">
        <v>262</v>
      </c>
      <c r="B129" s="981"/>
      <c r="C129" s="981"/>
      <c r="D129" s="981"/>
      <c r="E129" s="981"/>
      <c r="F129" s="981"/>
      <c r="G129" s="981"/>
      <c r="H129" s="981"/>
      <c r="I129" s="981"/>
      <c r="J129" s="981"/>
      <c r="K129" s="981"/>
      <c r="L129" s="981"/>
      <c r="M129" s="981"/>
      <c r="N129" s="981"/>
    </row>
    <row r="130" spans="1:14" ht="14.5" customHeight="1">
      <c r="A130" s="982" t="s">
        <v>263</v>
      </c>
      <c r="B130" s="982"/>
      <c r="C130" s="982"/>
      <c r="D130" s="982"/>
      <c r="E130" s="982"/>
      <c r="F130" s="982"/>
      <c r="G130" s="982"/>
      <c r="H130" s="982"/>
      <c r="I130" s="982"/>
      <c r="J130" s="982"/>
      <c r="K130" s="982"/>
      <c r="L130" s="982"/>
      <c r="M130" s="982"/>
      <c r="N130" s="982"/>
    </row>
    <row r="131" spans="1:14" ht="14.5" customHeight="1">
      <c r="A131" s="981" t="s">
        <v>264</v>
      </c>
      <c r="B131" s="981"/>
      <c r="C131" s="981"/>
      <c r="D131" s="981"/>
      <c r="E131" s="981"/>
      <c r="F131" s="981"/>
      <c r="G131" s="981"/>
      <c r="H131" s="981"/>
      <c r="I131" s="981"/>
      <c r="J131" s="981"/>
      <c r="K131" s="981"/>
      <c r="L131" s="981"/>
      <c r="M131" s="981"/>
      <c r="N131" s="981"/>
    </row>
    <row r="132" spans="1:14" ht="28.5" customHeight="1">
      <c r="A132" s="837" t="s">
        <v>256</v>
      </c>
      <c r="B132" s="837"/>
      <c r="C132" s="837"/>
      <c r="D132" s="837"/>
      <c r="E132" s="837"/>
      <c r="F132" s="837"/>
      <c r="G132" s="837"/>
      <c r="H132" s="837"/>
      <c r="I132" s="837"/>
      <c r="J132" s="837"/>
      <c r="K132" s="837"/>
      <c r="L132" s="837"/>
      <c r="M132" s="837"/>
      <c r="N132" s="837"/>
    </row>
    <row r="134" spans="1:14" ht="24" customHeight="1">
      <c r="A134" s="839">
        <v>2019</v>
      </c>
      <c r="B134" s="839"/>
      <c r="C134" s="839"/>
      <c r="D134" s="839"/>
      <c r="E134" s="839"/>
      <c r="F134" s="839"/>
      <c r="G134" s="839"/>
      <c r="H134" s="839"/>
      <c r="I134" s="839"/>
      <c r="J134" s="839"/>
      <c r="K134" s="839"/>
      <c r="L134" s="839"/>
      <c r="M134" s="839"/>
      <c r="N134" s="839"/>
    </row>
    <row r="136" spans="1:14" ht="14.5" customHeight="1">
      <c r="A136" s="983" t="s">
        <v>229</v>
      </c>
      <c r="B136" s="983"/>
      <c r="C136" s="983"/>
      <c r="D136" s="983"/>
      <c r="E136" s="983"/>
      <c r="F136" s="983"/>
      <c r="G136" s="983"/>
      <c r="H136" s="983"/>
      <c r="I136" s="983"/>
      <c r="J136" s="983"/>
      <c r="K136" s="983"/>
      <c r="L136" s="983"/>
      <c r="M136" s="983"/>
      <c r="N136" s="983"/>
    </row>
    <row r="137" spans="1:14" ht="14.5" customHeight="1" thickBot="1">
      <c r="A137" s="911" t="s">
        <v>47</v>
      </c>
      <c r="B137" s="846" t="s">
        <v>48</v>
      </c>
      <c r="C137" s="984" t="s">
        <v>50</v>
      </c>
      <c r="D137" s="984"/>
      <c r="E137" s="984"/>
      <c r="F137" s="984"/>
      <c r="G137" s="984"/>
      <c r="H137" s="984"/>
      <c r="I137" s="984"/>
      <c r="J137" s="984"/>
      <c r="K137" s="984"/>
      <c r="L137" s="984"/>
      <c r="M137" s="984"/>
      <c r="N137" s="985"/>
    </row>
    <row r="138" spans="1:14" ht="30" customHeight="1">
      <c r="A138" s="912"/>
      <c r="B138" s="847"/>
      <c r="C138" s="848" t="s">
        <v>222</v>
      </c>
      <c r="D138" s="848"/>
      <c r="E138" s="848" t="s">
        <v>223</v>
      </c>
      <c r="F138" s="848"/>
      <c r="G138" s="848" t="s">
        <v>224</v>
      </c>
      <c r="H138" s="848"/>
      <c r="I138" s="848" t="s">
        <v>225</v>
      </c>
      <c r="J138" s="848"/>
      <c r="K138" s="848" t="s">
        <v>86</v>
      </c>
      <c r="L138" s="848"/>
      <c r="M138" s="848" t="s">
        <v>87</v>
      </c>
      <c r="N138" s="849"/>
    </row>
    <row r="139" spans="1:14" ht="14.5" customHeight="1" thickBot="1">
      <c r="A139" s="913"/>
      <c r="B139" s="915" t="s">
        <v>49</v>
      </c>
      <c r="C139" s="916"/>
      <c r="D139" s="429" t="s">
        <v>53</v>
      </c>
      <c r="E139" s="405" t="s">
        <v>49</v>
      </c>
      <c r="F139" s="450" t="s">
        <v>53</v>
      </c>
      <c r="G139" s="405" t="s">
        <v>49</v>
      </c>
      <c r="H139" s="451" t="s">
        <v>53</v>
      </c>
      <c r="I139" s="452" t="s">
        <v>49</v>
      </c>
      <c r="J139" s="429" t="s">
        <v>53</v>
      </c>
      <c r="K139" s="452" t="s">
        <v>49</v>
      </c>
      <c r="L139" s="429" t="s">
        <v>53</v>
      </c>
      <c r="M139" s="452" t="s">
        <v>49</v>
      </c>
      <c r="N139" s="453" t="s">
        <v>53</v>
      </c>
    </row>
    <row r="140" spans="1:14" ht="14.5" customHeight="1">
      <c r="A140" s="168" t="s">
        <v>27</v>
      </c>
      <c r="B140" s="562">
        <v>92336</v>
      </c>
      <c r="C140" s="55">
        <v>4410</v>
      </c>
      <c r="D140" s="620">
        <v>4.7760353491595904</v>
      </c>
      <c r="E140" s="55">
        <v>62989</v>
      </c>
      <c r="F140" s="620">
        <v>68.217163403223012</v>
      </c>
      <c r="G140" s="55">
        <v>8366</v>
      </c>
      <c r="H140" s="620">
        <v>9</v>
      </c>
      <c r="I140" s="55">
        <v>6337</v>
      </c>
      <c r="J140" s="620">
        <v>6.8629786865361293</v>
      </c>
      <c r="K140" s="55">
        <v>7673</v>
      </c>
      <c r="L140" s="620">
        <v>8.3098683070525041</v>
      </c>
      <c r="M140" s="55">
        <v>2561</v>
      </c>
      <c r="N140" s="64">
        <v>2.7735661063940391</v>
      </c>
    </row>
    <row r="141" spans="1:14" ht="14.5" customHeight="1">
      <c r="A141" s="169" t="s">
        <v>28</v>
      </c>
      <c r="B141" s="563">
        <v>91903</v>
      </c>
      <c r="C141" s="559">
        <v>3907</v>
      </c>
      <c r="D141" s="621">
        <v>4.251221396472368</v>
      </c>
      <c r="E141" s="559">
        <v>44941</v>
      </c>
      <c r="F141" s="621">
        <v>48.900471148928759</v>
      </c>
      <c r="G141" s="559">
        <v>33656</v>
      </c>
      <c r="H141" s="621">
        <v>36.62122019955823</v>
      </c>
      <c r="I141" s="559">
        <v>2811</v>
      </c>
      <c r="J141" s="621">
        <v>3.0586596737864924</v>
      </c>
      <c r="K141" s="559">
        <v>5791</v>
      </c>
      <c r="L141" s="621">
        <v>6.3012088832791093</v>
      </c>
      <c r="M141" s="559">
        <v>797</v>
      </c>
      <c r="N141" s="65">
        <v>0.86721869797503881</v>
      </c>
    </row>
    <row r="142" spans="1:14" ht="14.5" customHeight="1">
      <c r="A142" s="170" t="s">
        <v>29</v>
      </c>
      <c r="B142" s="564">
        <v>32558</v>
      </c>
      <c r="C142" s="560">
        <v>1858</v>
      </c>
      <c r="D142" s="622">
        <v>5.7067387431660421</v>
      </c>
      <c r="E142" s="560">
        <v>23173</v>
      </c>
      <c r="F142" s="622">
        <v>71.174519319368514</v>
      </c>
      <c r="G142" s="560">
        <v>916</v>
      </c>
      <c r="H142" s="622">
        <v>2.8134406290312675</v>
      </c>
      <c r="I142" s="560">
        <v>1760</v>
      </c>
      <c r="J142" s="622">
        <v>5.4057374531605129</v>
      </c>
      <c r="K142" s="560">
        <v>4065</v>
      </c>
      <c r="L142" s="622">
        <v>12.485410651759937</v>
      </c>
      <c r="M142" s="560">
        <v>786</v>
      </c>
      <c r="N142" s="66">
        <v>2.4141532035137292</v>
      </c>
    </row>
    <row r="143" spans="1:14" ht="14.5" customHeight="1">
      <c r="A143" s="169" t="s">
        <v>30</v>
      </c>
      <c r="B143" s="563">
        <v>17494</v>
      </c>
      <c r="C143" s="559">
        <v>505</v>
      </c>
      <c r="D143" s="621">
        <v>2.8867040128043904</v>
      </c>
      <c r="E143" s="559">
        <v>15341</v>
      </c>
      <c r="F143" s="621">
        <v>87.692923287984442</v>
      </c>
      <c r="G143" s="559">
        <v>140</v>
      </c>
      <c r="H143" s="621">
        <v>0.80027437978735572</v>
      </c>
      <c r="I143" s="559">
        <v>457</v>
      </c>
      <c r="J143" s="621">
        <v>2.6123242254487251</v>
      </c>
      <c r="K143" s="559">
        <v>854</v>
      </c>
      <c r="L143" s="621">
        <v>4.8816737167028696</v>
      </c>
      <c r="M143" s="559">
        <v>197</v>
      </c>
      <c r="N143" s="65">
        <v>1.1261003772722076</v>
      </c>
    </row>
    <row r="144" spans="1:14" ht="14.5" customHeight="1">
      <c r="A144" s="170" t="s">
        <v>31</v>
      </c>
      <c r="B144" s="564">
        <v>5314</v>
      </c>
      <c r="C144" s="560">
        <v>375</v>
      </c>
      <c r="D144" s="622">
        <v>7.0568310124200231</v>
      </c>
      <c r="E144" s="560">
        <v>3617</v>
      </c>
      <c r="F144" s="622">
        <v>68.065487391795259</v>
      </c>
      <c r="G144" s="560">
        <v>733</v>
      </c>
      <c r="H144" s="622">
        <v>13.793752352277004</v>
      </c>
      <c r="I144" s="560">
        <v>218</v>
      </c>
      <c r="J144" s="622">
        <v>4.1023710952201728</v>
      </c>
      <c r="K144" s="560">
        <v>189</v>
      </c>
      <c r="L144" s="622">
        <v>3.5</v>
      </c>
      <c r="M144" s="560">
        <v>182</v>
      </c>
      <c r="N144" s="66">
        <v>3.4249153180278511</v>
      </c>
    </row>
    <row r="145" spans="1:14" ht="14.5" customHeight="1">
      <c r="A145" s="169" t="s">
        <v>32</v>
      </c>
      <c r="B145" s="563">
        <v>16590</v>
      </c>
      <c r="C145" s="559">
        <v>1322</v>
      </c>
      <c r="D145" s="621">
        <v>7.9686558167570825</v>
      </c>
      <c r="E145" s="559">
        <v>9546</v>
      </c>
      <c r="F145" s="621">
        <v>57.54068716094033</v>
      </c>
      <c r="G145" s="559">
        <v>3218</v>
      </c>
      <c r="H145" s="621">
        <v>19.397227245328512</v>
      </c>
      <c r="I145" s="559">
        <v>1188</v>
      </c>
      <c r="J145" s="621">
        <v>7.1609403254972879</v>
      </c>
      <c r="K145" s="559">
        <v>559</v>
      </c>
      <c r="L145" s="621">
        <v>3.3694996986136228</v>
      </c>
      <c r="M145" s="559">
        <v>757</v>
      </c>
      <c r="N145" s="65">
        <v>4.56298975286317</v>
      </c>
    </row>
    <row r="146" spans="1:14" ht="14.5" customHeight="1">
      <c r="A146" s="170" t="s">
        <v>33</v>
      </c>
      <c r="B146" s="564">
        <v>49481</v>
      </c>
      <c r="C146" s="560">
        <v>5034</v>
      </c>
      <c r="D146" s="622">
        <v>10.173601988642105</v>
      </c>
      <c r="E146" s="560">
        <v>33899</v>
      </c>
      <c r="F146" s="622">
        <v>68.509124714536895</v>
      </c>
      <c r="G146" s="560">
        <v>2029</v>
      </c>
      <c r="H146" s="622">
        <v>4.1005638527919812</v>
      </c>
      <c r="I146" s="560">
        <v>2920</v>
      </c>
      <c r="J146" s="622">
        <v>5.9012550271821507</v>
      </c>
      <c r="K146" s="560">
        <v>3939</v>
      </c>
      <c r="L146" s="622">
        <v>7.9606313534487976</v>
      </c>
      <c r="M146" s="560">
        <v>1660</v>
      </c>
      <c r="N146" s="66">
        <v>3.3548230633980722</v>
      </c>
    </row>
    <row r="147" spans="1:14" ht="14.5" customHeight="1">
      <c r="A147" s="169" t="s">
        <v>34</v>
      </c>
      <c r="B147" s="563">
        <v>10852</v>
      </c>
      <c r="C147" s="559">
        <v>458</v>
      </c>
      <c r="D147" s="621">
        <v>4.2204201990416514</v>
      </c>
      <c r="E147" s="559">
        <v>9425</v>
      </c>
      <c r="F147" s="621">
        <v>86.850350165868036</v>
      </c>
      <c r="G147" s="559">
        <v>341</v>
      </c>
      <c r="H147" s="621">
        <v>3.1422779211205309</v>
      </c>
      <c r="I147" s="559">
        <v>227</v>
      </c>
      <c r="J147" s="621">
        <v>2.0917803169922595</v>
      </c>
      <c r="K147" s="559">
        <v>257</v>
      </c>
      <c r="L147" s="621">
        <v>2.3682270549207516</v>
      </c>
      <c r="M147" s="559">
        <v>144</v>
      </c>
      <c r="N147" s="65">
        <v>1.3269443420567637</v>
      </c>
    </row>
    <row r="148" spans="1:14" ht="14.5" customHeight="1">
      <c r="A148" s="170" t="s">
        <v>35</v>
      </c>
      <c r="B148" s="564">
        <v>55097</v>
      </c>
      <c r="C148" s="560">
        <v>2076</v>
      </c>
      <c r="D148" s="622">
        <v>3.7679002486523769</v>
      </c>
      <c r="E148" s="560">
        <v>39041</v>
      </c>
      <c r="F148" s="622">
        <v>70.8586674410585</v>
      </c>
      <c r="G148" s="560">
        <v>10221</v>
      </c>
      <c r="H148" s="622">
        <v>18.600000000000001</v>
      </c>
      <c r="I148" s="560">
        <v>1715</v>
      </c>
      <c r="J148" s="622">
        <v>3.1126921610977005</v>
      </c>
      <c r="K148" s="560">
        <v>609</v>
      </c>
      <c r="L148" s="622">
        <v>1.1053233388387753</v>
      </c>
      <c r="M148" s="560">
        <v>1435</v>
      </c>
      <c r="N148" s="66">
        <v>2.6044975225511373</v>
      </c>
    </row>
    <row r="149" spans="1:14" ht="14.5" customHeight="1">
      <c r="A149" s="169" t="s">
        <v>36</v>
      </c>
      <c r="B149" s="563">
        <v>119264</v>
      </c>
      <c r="C149" s="559">
        <v>6141</v>
      </c>
      <c r="D149" s="621">
        <v>5.1490810303192909</v>
      </c>
      <c r="E149" s="559">
        <v>87680</v>
      </c>
      <c r="F149" s="621">
        <v>73.51757445666756</v>
      </c>
      <c r="G149" s="559">
        <v>11798</v>
      </c>
      <c r="H149" s="621">
        <v>9.8923396833914676</v>
      </c>
      <c r="I149" s="559">
        <v>4660</v>
      </c>
      <c r="J149" s="621">
        <v>3.90729809498256</v>
      </c>
      <c r="K149" s="559">
        <v>6383</v>
      </c>
      <c r="L149" s="621">
        <v>5.3519922189428497</v>
      </c>
      <c r="M149" s="559">
        <v>2602</v>
      </c>
      <c r="N149" s="65">
        <v>2.1817145156962705</v>
      </c>
    </row>
    <row r="150" spans="1:14" ht="14.5" customHeight="1">
      <c r="A150" s="170" t="s">
        <v>37</v>
      </c>
      <c r="B150" s="564">
        <v>31758</v>
      </c>
      <c r="C150" s="560">
        <v>1392</v>
      </c>
      <c r="D150" s="622">
        <v>4.3831475533723792</v>
      </c>
      <c r="E150" s="560">
        <v>23509</v>
      </c>
      <c r="F150" s="622">
        <v>74.025442408212101</v>
      </c>
      <c r="G150" s="560">
        <v>2772</v>
      </c>
      <c r="H150" s="622">
        <v>8.7285093519743064</v>
      </c>
      <c r="I150" s="560">
        <v>1341</v>
      </c>
      <c r="J150" s="622">
        <v>4.2225580955979591</v>
      </c>
      <c r="K150" s="560">
        <v>1802</v>
      </c>
      <c r="L150" s="622">
        <v>5.6741608413628057</v>
      </c>
      <c r="M150" s="560">
        <v>942</v>
      </c>
      <c r="N150" s="66">
        <v>2.9661817494804459</v>
      </c>
    </row>
    <row r="151" spans="1:14" ht="14.5" customHeight="1">
      <c r="A151" s="169" t="s">
        <v>38</v>
      </c>
      <c r="B151" s="563">
        <v>6544</v>
      </c>
      <c r="C151" s="559">
        <v>187</v>
      </c>
      <c r="D151" s="621">
        <v>2.8575794621026893</v>
      </c>
      <c r="E151" s="559">
        <v>4625</v>
      </c>
      <c r="F151" s="621">
        <v>70.675427872860638</v>
      </c>
      <c r="G151" s="559">
        <v>1147</v>
      </c>
      <c r="H151" s="621">
        <v>17.527506112469439</v>
      </c>
      <c r="I151" s="559">
        <v>170</v>
      </c>
      <c r="J151" s="621">
        <v>2.597799511002445</v>
      </c>
      <c r="K151" s="559">
        <v>354</v>
      </c>
      <c r="L151" s="621">
        <v>5.4095354523227384</v>
      </c>
      <c r="M151" s="559">
        <v>61</v>
      </c>
      <c r="N151" s="65">
        <v>0.93215158924205377</v>
      </c>
    </row>
    <row r="152" spans="1:14" ht="14.5" customHeight="1">
      <c r="A152" s="170" t="s">
        <v>39</v>
      </c>
      <c r="B152" s="564">
        <v>28820</v>
      </c>
      <c r="C152" s="560">
        <v>2873</v>
      </c>
      <c r="D152" s="622">
        <v>9.9687716863289388</v>
      </c>
      <c r="E152" s="560">
        <v>23655</v>
      </c>
      <c r="F152" s="622">
        <v>82.078417765440676</v>
      </c>
      <c r="G152" s="560">
        <v>428</v>
      </c>
      <c r="H152" s="622">
        <v>1.4850798056904928</v>
      </c>
      <c r="I152" s="560">
        <v>685</v>
      </c>
      <c r="J152" s="622">
        <v>2.376821651630812</v>
      </c>
      <c r="K152" s="560">
        <v>778</v>
      </c>
      <c r="L152" s="622">
        <v>2.6995142262317833</v>
      </c>
      <c r="M152" s="560">
        <v>401</v>
      </c>
      <c r="N152" s="66">
        <v>1.3913948646773076</v>
      </c>
    </row>
    <row r="153" spans="1:14" ht="14.5" customHeight="1">
      <c r="A153" s="169" t="s">
        <v>40</v>
      </c>
      <c r="B153" s="563">
        <v>15985</v>
      </c>
      <c r="C153" s="559">
        <v>676</v>
      </c>
      <c r="D153" s="621">
        <v>4.228964654363466</v>
      </c>
      <c r="E153" s="559">
        <v>13722</v>
      </c>
      <c r="F153" s="621">
        <v>85.842977791679701</v>
      </c>
      <c r="G153" s="559">
        <v>649</v>
      </c>
      <c r="H153" s="621">
        <v>4.0600563027838596</v>
      </c>
      <c r="I153" s="559">
        <v>354</v>
      </c>
      <c r="J153" s="621">
        <v>2.2145761651548326</v>
      </c>
      <c r="K153" s="559">
        <v>398</v>
      </c>
      <c r="L153" s="621">
        <v>2.4898342195808572</v>
      </c>
      <c r="M153" s="559">
        <v>186</v>
      </c>
      <c r="N153" s="65">
        <v>1.1635908664372849</v>
      </c>
    </row>
    <row r="154" spans="1:14" ht="14.5" customHeight="1">
      <c r="A154" s="170" t="s">
        <v>41</v>
      </c>
      <c r="B154" s="564">
        <v>20289</v>
      </c>
      <c r="C154" s="560">
        <v>1037</v>
      </c>
      <c r="D154" s="622">
        <v>5.1111439696387206</v>
      </c>
      <c r="E154" s="560">
        <v>12620</v>
      </c>
      <c r="F154" s="622">
        <v>62.201192764552218</v>
      </c>
      <c r="G154" s="560">
        <v>5022</v>
      </c>
      <c r="H154" s="622">
        <v>24.752328848144316</v>
      </c>
      <c r="I154" s="560">
        <v>806</v>
      </c>
      <c r="J154" s="622">
        <v>3.9725959879737789</v>
      </c>
      <c r="K154" s="560">
        <v>188</v>
      </c>
      <c r="L154" s="622">
        <v>0.92661047858445467</v>
      </c>
      <c r="M154" s="560">
        <v>616</v>
      </c>
      <c r="N154" s="66">
        <v>3.0361279511065109</v>
      </c>
    </row>
    <row r="155" spans="1:14" ht="14.5" customHeight="1" thickBot="1">
      <c r="A155" s="169" t="s">
        <v>42</v>
      </c>
      <c r="B155" s="563">
        <v>15415</v>
      </c>
      <c r="C155" s="559">
        <v>1323</v>
      </c>
      <c r="D155" s="621">
        <v>8.5825494648070055</v>
      </c>
      <c r="E155" s="559">
        <v>13479</v>
      </c>
      <c r="F155" s="621">
        <v>87.440804411287715</v>
      </c>
      <c r="G155" s="559">
        <v>308</v>
      </c>
      <c r="H155" s="621">
        <v>1.998053843658774</v>
      </c>
      <c r="I155" s="559">
        <v>170</v>
      </c>
      <c r="J155" s="621">
        <v>1.1028219266947779</v>
      </c>
      <c r="K155" s="559">
        <v>22</v>
      </c>
      <c r="L155" s="621">
        <v>0.2</v>
      </c>
      <c r="M155" s="559">
        <v>113</v>
      </c>
      <c r="N155" s="65">
        <v>0.73305222186182295</v>
      </c>
    </row>
    <row r="156" spans="1:14" ht="14.5" customHeight="1">
      <c r="A156" s="171" t="s">
        <v>43</v>
      </c>
      <c r="B156" s="566">
        <v>488576</v>
      </c>
      <c r="C156" s="54">
        <v>25881</v>
      </c>
      <c r="D156" s="623">
        <v>5.2972311370186009</v>
      </c>
      <c r="E156" s="54">
        <v>322467</v>
      </c>
      <c r="F156" s="623">
        <v>66.001399986900708</v>
      </c>
      <c r="G156" s="54">
        <v>78962</v>
      </c>
      <c r="H156" s="623">
        <v>16.161661645271156</v>
      </c>
      <c r="I156" s="54">
        <v>22166</v>
      </c>
      <c r="J156" s="623">
        <v>4.5368581346607284</v>
      </c>
      <c r="K156" s="54">
        <v>27487</v>
      </c>
      <c r="L156" s="623">
        <v>5.62594151165837</v>
      </c>
      <c r="M156" s="54">
        <v>11613</v>
      </c>
      <c r="N156" s="67">
        <v>2.3769075844904375</v>
      </c>
    </row>
    <row r="157" spans="1:14" ht="14.5" customHeight="1">
      <c r="A157" s="172" t="s">
        <v>44</v>
      </c>
      <c r="B157" s="567">
        <v>121124</v>
      </c>
      <c r="C157" s="561">
        <v>7693</v>
      </c>
      <c r="D157" s="624">
        <v>6.3513424259436606</v>
      </c>
      <c r="E157" s="561">
        <v>98795</v>
      </c>
      <c r="F157" s="624">
        <v>81.565172880684258</v>
      </c>
      <c r="G157" s="561">
        <v>2782</v>
      </c>
      <c r="H157" s="624">
        <v>2.2968197879858656</v>
      </c>
      <c r="I157" s="561">
        <v>3653</v>
      </c>
      <c r="J157" s="624">
        <v>3.0159175720748985</v>
      </c>
      <c r="K157" s="561">
        <v>6374</v>
      </c>
      <c r="L157" s="624">
        <v>5.2623757471681918</v>
      </c>
      <c r="M157" s="561">
        <v>1827</v>
      </c>
      <c r="N157" s="68">
        <v>1.5083715861431262</v>
      </c>
    </row>
    <row r="158" spans="1:14" ht="14.5" customHeight="1">
      <c r="A158" s="174" t="s">
        <v>45</v>
      </c>
      <c r="B158" s="568">
        <v>609700</v>
      </c>
      <c r="C158" s="175">
        <v>33574</v>
      </c>
      <c r="D158" s="619">
        <v>5.5066426111202231</v>
      </c>
      <c r="E158" s="175">
        <v>421262</v>
      </c>
      <c r="F158" s="619">
        <v>69.093324585861907</v>
      </c>
      <c r="G158" s="175">
        <v>81744</v>
      </c>
      <c r="H158" s="619">
        <v>13.40724946695096</v>
      </c>
      <c r="I158" s="175">
        <v>25819</v>
      </c>
      <c r="J158" s="619">
        <v>4.2347055929145485</v>
      </c>
      <c r="K158" s="175">
        <v>33861</v>
      </c>
      <c r="L158" s="619">
        <v>5.5537149417746434</v>
      </c>
      <c r="M158" s="175">
        <v>13440</v>
      </c>
      <c r="N158" s="274">
        <v>2.2043628013777266</v>
      </c>
    </row>
    <row r="159" spans="1:14" ht="14.5" customHeight="1">
      <c r="A159" s="917" t="s">
        <v>260</v>
      </c>
      <c r="B159" s="917"/>
      <c r="C159" s="917"/>
      <c r="D159" s="917"/>
      <c r="E159" s="917"/>
      <c r="F159" s="917"/>
      <c r="G159" s="917"/>
      <c r="H159" s="917"/>
      <c r="I159" s="917"/>
      <c r="J159" s="917"/>
      <c r="K159" s="917"/>
      <c r="L159" s="917"/>
      <c r="M159" s="917"/>
      <c r="N159" s="917"/>
    </row>
    <row r="160" spans="1:14" ht="23.25" customHeight="1">
      <c r="A160" s="982" t="s">
        <v>261</v>
      </c>
      <c r="B160" s="982"/>
      <c r="C160" s="982"/>
      <c r="D160" s="982"/>
      <c r="E160" s="982"/>
      <c r="F160" s="982"/>
      <c r="G160" s="982"/>
      <c r="H160" s="982"/>
      <c r="I160" s="982"/>
      <c r="J160" s="982"/>
      <c r="K160" s="982"/>
      <c r="L160" s="982"/>
      <c r="M160" s="982"/>
      <c r="N160" s="982"/>
    </row>
    <row r="161" spans="1:14" ht="14.5" customHeight="1">
      <c r="A161" s="981" t="s">
        <v>262</v>
      </c>
      <c r="B161" s="981"/>
      <c r="C161" s="981"/>
      <c r="D161" s="981"/>
      <c r="E161" s="981"/>
      <c r="F161" s="981"/>
      <c r="G161" s="981"/>
      <c r="H161" s="981"/>
      <c r="I161" s="981"/>
      <c r="J161" s="981"/>
      <c r="K161" s="981"/>
      <c r="L161" s="981"/>
      <c r="M161" s="981"/>
      <c r="N161" s="981"/>
    </row>
    <row r="162" spans="1:14" ht="14.5" customHeight="1">
      <c r="A162" s="982" t="s">
        <v>263</v>
      </c>
      <c r="B162" s="982"/>
      <c r="C162" s="982"/>
      <c r="D162" s="982"/>
      <c r="E162" s="982"/>
      <c r="F162" s="982"/>
      <c r="G162" s="982"/>
      <c r="H162" s="982"/>
      <c r="I162" s="982"/>
      <c r="J162" s="982"/>
      <c r="K162" s="982"/>
      <c r="L162" s="982"/>
      <c r="M162" s="982"/>
      <c r="N162" s="982"/>
    </row>
    <row r="163" spans="1:14" ht="14.5" customHeight="1">
      <c r="A163" s="981" t="s">
        <v>264</v>
      </c>
      <c r="B163" s="981"/>
      <c r="C163" s="981"/>
      <c r="D163" s="981"/>
      <c r="E163" s="981"/>
      <c r="F163" s="981"/>
      <c r="G163" s="981"/>
      <c r="H163" s="981"/>
      <c r="I163" s="981"/>
      <c r="J163" s="981"/>
      <c r="K163" s="981"/>
      <c r="L163" s="981"/>
      <c r="M163" s="981"/>
      <c r="N163" s="981"/>
    </row>
    <row r="164" spans="1:14" ht="26.15" customHeight="1">
      <c r="A164" s="837" t="s">
        <v>257</v>
      </c>
      <c r="B164" s="837"/>
      <c r="C164" s="837"/>
      <c r="D164" s="837"/>
      <c r="E164" s="837"/>
      <c r="F164" s="837"/>
      <c r="G164" s="837"/>
      <c r="H164" s="837"/>
      <c r="I164" s="837"/>
      <c r="J164" s="837"/>
      <c r="K164" s="837"/>
      <c r="L164" s="837"/>
      <c r="M164" s="837"/>
      <c r="N164" s="837"/>
    </row>
    <row r="166" spans="1:14" ht="24" customHeight="1">
      <c r="A166" s="839">
        <v>2018</v>
      </c>
      <c r="B166" s="839"/>
      <c r="C166" s="839"/>
      <c r="D166" s="839"/>
      <c r="E166" s="839"/>
      <c r="F166" s="839"/>
      <c r="G166" s="839"/>
      <c r="H166" s="839"/>
      <c r="I166" s="839"/>
      <c r="J166" s="839"/>
      <c r="K166" s="839"/>
      <c r="L166" s="839"/>
      <c r="M166" s="839"/>
      <c r="N166" s="839"/>
    </row>
    <row r="168" spans="1:14" ht="14.5" customHeight="1">
      <c r="A168" s="910" t="s">
        <v>230</v>
      </c>
      <c r="B168" s="910"/>
      <c r="C168" s="910"/>
      <c r="D168" s="910"/>
      <c r="E168" s="910"/>
      <c r="F168" s="910"/>
      <c r="G168" s="910"/>
      <c r="H168" s="910"/>
      <c r="I168" s="910"/>
      <c r="J168" s="910"/>
      <c r="K168" s="910"/>
      <c r="L168" s="910"/>
      <c r="M168" s="910"/>
      <c r="N168" s="910"/>
    </row>
    <row r="169" spans="1:14" ht="14.5" customHeight="1" thickBot="1">
      <c r="A169" s="911" t="s">
        <v>47</v>
      </c>
      <c r="B169" s="846" t="s">
        <v>48</v>
      </c>
      <c r="C169" s="984" t="s">
        <v>50</v>
      </c>
      <c r="D169" s="984"/>
      <c r="E169" s="984"/>
      <c r="F169" s="984"/>
      <c r="G169" s="984"/>
      <c r="H169" s="984"/>
      <c r="I169" s="984"/>
      <c r="J169" s="984"/>
      <c r="K169" s="984"/>
      <c r="L169" s="984"/>
      <c r="M169" s="984"/>
      <c r="N169" s="985"/>
    </row>
    <row r="170" spans="1:14" ht="30" customHeight="1">
      <c r="A170" s="912"/>
      <c r="B170" s="847"/>
      <c r="C170" s="848" t="s">
        <v>222</v>
      </c>
      <c r="D170" s="848"/>
      <c r="E170" s="848" t="s">
        <v>223</v>
      </c>
      <c r="F170" s="848"/>
      <c r="G170" s="848" t="s">
        <v>224</v>
      </c>
      <c r="H170" s="848"/>
      <c r="I170" s="848" t="s">
        <v>225</v>
      </c>
      <c r="J170" s="848"/>
      <c r="K170" s="848" t="s">
        <v>86</v>
      </c>
      <c r="L170" s="848"/>
      <c r="M170" s="848" t="s">
        <v>87</v>
      </c>
      <c r="N170" s="849"/>
    </row>
    <row r="171" spans="1:14" ht="14.5" customHeight="1" thickBot="1">
      <c r="A171" s="913"/>
      <c r="B171" s="915" t="s">
        <v>49</v>
      </c>
      <c r="C171" s="916"/>
      <c r="D171" s="429" t="s">
        <v>53</v>
      </c>
      <c r="E171" s="405" t="s">
        <v>49</v>
      </c>
      <c r="F171" s="450" t="s">
        <v>53</v>
      </c>
      <c r="G171" s="405" t="s">
        <v>49</v>
      </c>
      <c r="H171" s="451" t="s">
        <v>53</v>
      </c>
      <c r="I171" s="452" t="s">
        <v>49</v>
      </c>
      <c r="J171" s="429" t="s">
        <v>53</v>
      </c>
      <c r="K171" s="452" t="s">
        <v>49</v>
      </c>
      <c r="L171" s="429" t="s">
        <v>53</v>
      </c>
      <c r="M171" s="452" t="s">
        <v>49</v>
      </c>
      <c r="N171" s="453" t="s">
        <v>53</v>
      </c>
    </row>
    <row r="172" spans="1:14" ht="14.5" customHeight="1">
      <c r="A172" s="168" t="s">
        <v>27</v>
      </c>
      <c r="B172" s="562">
        <v>89453</v>
      </c>
      <c r="C172" s="55">
        <v>4249</v>
      </c>
      <c r="D172" s="620">
        <v>4.7499804366538854</v>
      </c>
      <c r="E172" s="55">
        <v>63702</v>
      </c>
      <c r="F172" s="620">
        <v>71.21281566856338</v>
      </c>
      <c r="G172" s="55">
        <v>8419</v>
      </c>
      <c r="H172" s="620">
        <v>9.411646339418466</v>
      </c>
      <c r="I172" s="55">
        <v>5725</v>
      </c>
      <c r="J172" s="620">
        <v>6.4000089432439387</v>
      </c>
      <c r="K172" s="55">
        <v>5690</v>
      </c>
      <c r="L172" s="620">
        <v>6.3608822510144991</v>
      </c>
      <c r="M172" s="55">
        <v>1668</v>
      </c>
      <c r="N172" s="64">
        <v>1.8646663611058323</v>
      </c>
    </row>
    <row r="173" spans="1:14" ht="14.5" customHeight="1">
      <c r="A173" s="169" t="s">
        <v>28</v>
      </c>
      <c r="B173" s="563">
        <v>87737</v>
      </c>
      <c r="C173" s="559">
        <v>3698</v>
      </c>
      <c r="D173" s="621">
        <v>4.2148694393471393</v>
      </c>
      <c r="E173" s="559">
        <v>42951</v>
      </c>
      <c r="F173" s="621">
        <v>48.954261030124115</v>
      </c>
      <c r="G173" s="559">
        <v>32445</v>
      </c>
      <c r="H173" s="621">
        <v>36.979837468798799</v>
      </c>
      <c r="I173" s="559">
        <v>2594</v>
      </c>
      <c r="J173" s="621">
        <v>2.9565633655128392</v>
      </c>
      <c r="K173" s="559">
        <v>5139</v>
      </c>
      <c r="L173" s="621">
        <v>5.8572780012993375</v>
      </c>
      <c r="M173" s="559">
        <v>910</v>
      </c>
      <c r="N173" s="65">
        <v>1.0371906949177656</v>
      </c>
    </row>
    <row r="174" spans="1:14" ht="14.5" customHeight="1">
      <c r="A174" s="170" t="s">
        <v>29</v>
      </c>
      <c r="B174" s="564">
        <v>30545</v>
      </c>
      <c r="C174" s="560">
        <v>2166</v>
      </c>
      <c r="D174" s="622">
        <v>7.0911769520379764</v>
      </c>
      <c r="E174" s="560">
        <v>22182</v>
      </c>
      <c r="F174" s="622">
        <v>72.620723522671469</v>
      </c>
      <c r="G174" s="560">
        <v>684</v>
      </c>
      <c r="H174" s="622">
        <v>2.2393190374856768</v>
      </c>
      <c r="I174" s="560">
        <v>1508</v>
      </c>
      <c r="J174" s="622">
        <v>4.9369782288426904</v>
      </c>
      <c r="K174" s="560">
        <v>3289</v>
      </c>
      <c r="L174" s="622">
        <v>10.76771975773449</v>
      </c>
      <c r="M174" s="560">
        <v>716</v>
      </c>
      <c r="N174" s="66">
        <v>2.3440825012276969</v>
      </c>
    </row>
    <row r="175" spans="1:14" ht="14.5" customHeight="1">
      <c r="A175" s="169" t="s">
        <v>30</v>
      </c>
      <c r="B175" s="563">
        <v>16761</v>
      </c>
      <c r="C175" s="559">
        <v>453</v>
      </c>
      <c r="D175" s="621">
        <v>2.7027027027027026</v>
      </c>
      <c r="E175" s="559">
        <v>14875</v>
      </c>
      <c r="F175" s="621">
        <v>88.747688085436423</v>
      </c>
      <c r="G175" s="559">
        <v>121</v>
      </c>
      <c r="H175" s="621">
        <v>0.72191396694707954</v>
      </c>
      <c r="I175" s="559">
        <v>450</v>
      </c>
      <c r="J175" s="621">
        <v>2.6848040093073204</v>
      </c>
      <c r="K175" s="559">
        <v>699</v>
      </c>
      <c r="L175" s="621">
        <v>4.170395561124038</v>
      </c>
      <c r="M175" s="559">
        <v>163</v>
      </c>
      <c r="N175" s="65">
        <v>0.97249567448242946</v>
      </c>
    </row>
    <row r="176" spans="1:14" ht="14.5" customHeight="1">
      <c r="A176" s="170" t="s">
        <v>31</v>
      </c>
      <c r="B176" s="564">
        <v>4757</v>
      </c>
      <c r="C176" s="560">
        <v>361</v>
      </c>
      <c r="D176" s="622">
        <v>7.5888164809754048</v>
      </c>
      <c r="E176" s="560">
        <v>3337</v>
      </c>
      <c r="F176" s="622">
        <v>70.149253731343293</v>
      </c>
      <c r="G176" s="560">
        <v>597</v>
      </c>
      <c r="H176" s="622">
        <v>12.549926424216942</v>
      </c>
      <c r="I176" s="560">
        <v>192</v>
      </c>
      <c r="J176" s="622">
        <v>4.0361572419592182</v>
      </c>
      <c r="K176" s="560">
        <v>146</v>
      </c>
      <c r="L176" s="622">
        <v>3.0691612360731551</v>
      </c>
      <c r="M176" s="560">
        <v>124</v>
      </c>
      <c r="N176" s="66">
        <v>2.6066848854319948</v>
      </c>
    </row>
    <row r="177" spans="1:14" ht="14.5" customHeight="1">
      <c r="A177" s="169" t="s">
        <v>32</v>
      </c>
      <c r="B177" s="563">
        <v>15217</v>
      </c>
      <c r="C177" s="559">
        <v>1311</v>
      </c>
      <c r="D177" s="621">
        <v>8.6153643950844447</v>
      </c>
      <c r="E177" s="559">
        <v>8849</v>
      </c>
      <c r="F177" s="621">
        <v>58.152066767431165</v>
      </c>
      <c r="G177" s="559">
        <v>3020</v>
      </c>
      <c r="H177" s="621">
        <v>19.846224617204442</v>
      </c>
      <c r="I177" s="559">
        <v>922</v>
      </c>
      <c r="J177" s="621">
        <v>6.0590129460471838</v>
      </c>
      <c r="K177" s="559">
        <v>373</v>
      </c>
      <c r="L177" s="621">
        <v>2.4512058881514096</v>
      </c>
      <c r="M177" s="559">
        <v>742</v>
      </c>
      <c r="N177" s="65">
        <v>4.8761253860813563</v>
      </c>
    </row>
    <row r="178" spans="1:14" ht="14.5" customHeight="1">
      <c r="A178" s="170" t="s">
        <v>33</v>
      </c>
      <c r="B178" s="564">
        <v>47577</v>
      </c>
      <c r="C178" s="560">
        <v>4392</v>
      </c>
      <c r="D178" s="622">
        <v>9.2313512831830504</v>
      </c>
      <c r="E178" s="560">
        <v>33167</v>
      </c>
      <c r="F178" s="622">
        <v>69.712255921979107</v>
      </c>
      <c r="G178" s="560">
        <v>1956</v>
      </c>
      <c r="H178" s="622">
        <v>4.1112302162809762</v>
      </c>
      <c r="I178" s="560">
        <v>2493</v>
      </c>
      <c r="J178" s="622">
        <v>5.23992685541333</v>
      </c>
      <c r="K178" s="560">
        <v>3975</v>
      </c>
      <c r="L178" s="622">
        <v>8.3548773567059715</v>
      </c>
      <c r="M178" s="560">
        <v>1594</v>
      </c>
      <c r="N178" s="66">
        <v>3.3503583664375642</v>
      </c>
    </row>
    <row r="179" spans="1:14" ht="14.5" customHeight="1">
      <c r="A179" s="169" t="s">
        <v>34</v>
      </c>
      <c r="B179" s="563">
        <v>10582</v>
      </c>
      <c r="C179" s="559">
        <v>391</v>
      </c>
      <c r="D179" s="621">
        <v>3.6949536949536945</v>
      </c>
      <c r="E179" s="559">
        <v>9358</v>
      </c>
      <c r="F179" s="621">
        <v>88.433188433188434</v>
      </c>
      <c r="G179" s="559">
        <v>282</v>
      </c>
      <c r="H179" s="621">
        <v>2.6649026649026646</v>
      </c>
      <c r="I179" s="559">
        <v>225</v>
      </c>
      <c r="J179" s="621">
        <v>2.1262521262521261</v>
      </c>
      <c r="K179" s="559">
        <v>164</v>
      </c>
      <c r="L179" s="621">
        <v>1.5498015498015498</v>
      </c>
      <c r="M179" s="559">
        <v>162</v>
      </c>
      <c r="N179" s="65">
        <v>1.5309015309015308</v>
      </c>
    </row>
    <row r="180" spans="1:14" ht="14.5" customHeight="1">
      <c r="A180" s="170" t="s">
        <v>35</v>
      </c>
      <c r="B180" s="564">
        <v>52425</v>
      </c>
      <c r="C180" s="560">
        <v>1941</v>
      </c>
      <c r="D180" s="622">
        <v>3.7024320457796858</v>
      </c>
      <c r="E180" s="560">
        <v>37403</v>
      </c>
      <c r="F180" s="622">
        <v>71.345731998092504</v>
      </c>
      <c r="G180" s="560">
        <v>9478</v>
      </c>
      <c r="H180" s="622">
        <v>18.079160705770146</v>
      </c>
      <c r="I180" s="560">
        <v>1553</v>
      </c>
      <c r="J180" s="622">
        <v>2.9623271340009536</v>
      </c>
      <c r="K180" s="560">
        <v>561</v>
      </c>
      <c r="L180" s="622">
        <v>1.0701001430615165</v>
      </c>
      <c r="M180" s="560">
        <v>1489</v>
      </c>
      <c r="N180" s="66">
        <v>2.8402479732951837</v>
      </c>
    </row>
    <row r="181" spans="1:14" ht="14.5" customHeight="1">
      <c r="A181" s="169" t="s">
        <v>36</v>
      </c>
      <c r="B181" s="563">
        <v>114224</v>
      </c>
      <c r="C181" s="559">
        <v>5620</v>
      </c>
      <c r="D181" s="621">
        <v>4.9201568847177475</v>
      </c>
      <c r="E181" s="559">
        <v>84401</v>
      </c>
      <c r="F181" s="621">
        <v>73.890776019050293</v>
      </c>
      <c r="G181" s="559">
        <v>11215</v>
      </c>
      <c r="H181" s="621">
        <v>9.8184269505532988</v>
      </c>
      <c r="I181" s="559">
        <v>4520</v>
      </c>
      <c r="J181" s="621">
        <v>3.9571368539011069</v>
      </c>
      <c r="K181" s="559">
        <v>5929</v>
      </c>
      <c r="L181" s="621">
        <v>5.1906779661016946</v>
      </c>
      <c r="M181" s="559">
        <v>2539</v>
      </c>
      <c r="N181" s="65">
        <v>2.2228253256758648</v>
      </c>
    </row>
    <row r="182" spans="1:14" ht="14.5" customHeight="1">
      <c r="A182" s="170" t="s">
        <v>37</v>
      </c>
      <c r="B182" s="564">
        <v>30674</v>
      </c>
      <c r="C182" s="560">
        <v>1267</v>
      </c>
      <c r="D182" s="622">
        <v>4.130534002738476</v>
      </c>
      <c r="E182" s="560">
        <v>22647</v>
      </c>
      <c r="F182" s="622">
        <v>73.831257742713703</v>
      </c>
      <c r="G182" s="560">
        <v>2807</v>
      </c>
      <c r="H182" s="622">
        <v>9.1510725696029205</v>
      </c>
      <c r="I182" s="560">
        <v>1252</v>
      </c>
      <c r="J182" s="622">
        <v>4.0816326530612246</v>
      </c>
      <c r="K182" s="560">
        <v>1786</v>
      </c>
      <c r="L182" s="622">
        <v>5.8225207015713636</v>
      </c>
      <c r="M182" s="560">
        <v>915</v>
      </c>
      <c r="N182" s="66">
        <v>2.9829823303123169</v>
      </c>
    </row>
    <row r="183" spans="1:14" ht="14.5" customHeight="1">
      <c r="A183" s="169" t="s">
        <v>38</v>
      </c>
      <c r="B183" s="563">
        <v>6396</v>
      </c>
      <c r="C183" s="559">
        <v>187</v>
      </c>
      <c r="D183" s="621">
        <v>2.9237023139462166</v>
      </c>
      <c r="E183" s="559">
        <v>4443</v>
      </c>
      <c r="F183" s="621">
        <v>69.465290806754226</v>
      </c>
      <c r="G183" s="559">
        <v>1127</v>
      </c>
      <c r="H183" s="621">
        <v>17.620387742338963</v>
      </c>
      <c r="I183" s="559">
        <v>184</v>
      </c>
      <c r="J183" s="621">
        <v>2.8767979987492183</v>
      </c>
      <c r="K183" s="559">
        <v>373</v>
      </c>
      <c r="L183" s="621">
        <v>5.8317698561601006</v>
      </c>
      <c r="M183" s="559">
        <v>82</v>
      </c>
      <c r="N183" s="65">
        <v>1.2820512820512819</v>
      </c>
    </row>
    <row r="184" spans="1:14" ht="14.5" customHeight="1">
      <c r="A184" s="170" t="s">
        <v>39</v>
      </c>
      <c r="B184" s="564">
        <v>27455</v>
      </c>
      <c r="C184" s="560">
        <v>2657</v>
      </c>
      <c r="D184" s="622">
        <v>9.6776543434711346</v>
      </c>
      <c r="E184" s="560">
        <v>22916</v>
      </c>
      <c r="F184" s="622">
        <v>83.467492260061917</v>
      </c>
      <c r="G184" s="560">
        <v>299</v>
      </c>
      <c r="H184" s="622">
        <v>1.0890548169732288</v>
      </c>
      <c r="I184" s="560">
        <v>624</v>
      </c>
      <c r="J184" s="622">
        <v>2.2728100528136954</v>
      </c>
      <c r="K184" s="560">
        <v>583</v>
      </c>
      <c r="L184" s="622">
        <v>2.1234747769076674</v>
      </c>
      <c r="M184" s="560">
        <v>376</v>
      </c>
      <c r="N184" s="66">
        <v>1.3695137497723548</v>
      </c>
    </row>
    <row r="185" spans="1:14" ht="14.5" customHeight="1">
      <c r="A185" s="169" t="s">
        <v>40</v>
      </c>
      <c r="B185" s="563">
        <v>15665</v>
      </c>
      <c r="C185" s="559">
        <v>655</v>
      </c>
      <c r="D185" s="621">
        <v>4.1812958825406952</v>
      </c>
      <c r="E185" s="559">
        <v>13534</v>
      </c>
      <c r="F185" s="621">
        <v>86.396425151611879</v>
      </c>
      <c r="G185" s="559">
        <v>627</v>
      </c>
      <c r="H185" s="621">
        <v>4.002553463134376</v>
      </c>
      <c r="I185" s="559">
        <v>323</v>
      </c>
      <c r="J185" s="621">
        <v>2.0619214810086177</v>
      </c>
      <c r="K185" s="559">
        <v>352</v>
      </c>
      <c r="L185" s="621">
        <v>2.2470475582508778</v>
      </c>
      <c r="M185" s="559">
        <v>174</v>
      </c>
      <c r="N185" s="65">
        <v>1.1107564634535589</v>
      </c>
    </row>
    <row r="186" spans="1:14" ht="14.5" customHeight="1">
      <c r="A186" s="170" t="s">
        <v>41</v>
      </c>
      <c r="B186" s="564">
        <v>19310</v>
      </c>
      <c r="C186" s="560">
        <v>1061</v>
      </c>
      <c r="D186" s="622">
        <v>5.4945624029000513</v>
      </c>
      <c r="E186" s="560">
        <v>12031</v>
      </c>
      <c r="F186" s="622">
        <v>62.304505437597101</v>
      </c>
      <c r="G186" s="560">
        <v>4760</v>
      </c>
      <c r="H186" s="622">
        <v>24.650440186431901</v>
      </c>
      <c r="I186" s="560">
        <v>735</v>
      </c>
      <c r="J186" s="622">
        <v>3.8063179699637497</v>
      </c>
      <c r="K186" s="560">
        <v>143</v>
      </c>
      <c r="L186" s="622">
        <v>0.74054893837389946</v>
      </c>
      <c r="M186" s="560">
        <v>580</v>
      </c>
      <c r="N186" s="66">
        <v>3.0036250647332992</v>
      </c>
    </row>
    <row r="187" spans="1:14" ht="14.5" customHeight="1" thickBot="1">
      <c r="A187" s="169" t="s">
        <v>42</v>
      </c>
      <c r="B187" s="563">
        <v>15199</v>
      </c>
      <c r="C187" s="559">
        <v>1141</v>
      </c>
      <c r="D187" s="621">
        <v>7.5070728337390618</v>
      </c>
      <c r="E187" s="559">
        <v>13431</v>
      </c>
      <c r="F187" s="621">
        <v>88.367655766826772</v>
      </c>
      <c r="G187" s="559">
        <v>268</v>
      </c>
      <c r="H187" s="621">
        <v>1.7632738995986577</v>
      </c>
      <c r="I187" s="559">
        <v>206</v>
      </c>
      <c r="J187" s="621">
        <v>1.3553523258109086</v>
      </c>
      <c r="K187" s="559">
        <v>14</v>
      </c>
      <c r="L187" s="621">
        <v>9.2111323113362717E-2</v>
      </c>
      <c r="M187" s="559">
        <v>139</v>
      </c>
      <c r="N187" s="65">
        <v>0.91453385091124406</v>
      </c>
    </row>
    <row r="188" spans="1:14" ht="14.5" customHeight="1">
      <c r="A188" s="171" t="s">
        <v>43</v>
      </c>
      <c r="B188" s="566">
        <v>467770</v>
      </c>
      <c r="C188" s="54">
        <v>24087</v>
      </c>
      <c r="D188" s="623">
        <v>5.149325523227227</v>
      </c>
      <c r="E188" s="54">
        <v>312931</v>
      </c>
      <c r="F188" s="623">
        <v>66.898475746627611</v>
      </c>
      <c r="G188" s="54">
        <v>75824</v>
      </c>
      <c r="H188" s="623">
        <v>16.20967569532035</v>
      </c>
      <c r="I188" s="54">
        <v>20170</v>
      </c>
      <c r="J188" s="623">
        <v>4.3119481796609449</v>
      </c>
      <c r="K188" s="54">
        <v>24115</v>
      </c>
      <c r="L188" s="623">
        <v>5.1553113709729139</v>
      </c>
      <c r="M188" s="54">
        <v>10643</v>
      </c>
      <c r="N188" s="67">
        <v>2.2752634841909485</v>
      </c>
    </row>
    <row r="189" spans="1:14" ht="14.5" customHeight="1">
      <c r="A189" s="172" t="s">
        <v>44</v>
      </c>
      <c r="B189" s="567">
        <v>116207</v>
      </c>
      <c r="C189" s="561">
        <v>7463</v>
      </c>
      <c r="D189" s="624">
        <v>6.4221604550500393</v>
      </c>
      <c r="E189" s="561">
        <v>96296</v>
      </c>
      <c r="F189" s="624">
        <v>82.865920297400336</v>
      </c>
      <c r="G189" s="561">
        <v>2281</v>
      </c>
      <c r="H189" s="624">
        <v>1.9628765909110466</v>
      </c>
      <c r="I189" s="561">
        <v>3336</v>
      </c>
      <c r="J189" s="624">
        <v>2.8707392842083523</v>
      </c>
      <c r="K189" s="561">
        <v>5101</v>
      </c>
      <c r="L189" s="624">
        <v>4.3895806620943656</v>
      </c>
      <c r="M189" s="561">
        <v>1730</v>
      </c>
      <c r="N189" s="68">
        <v>1.4887227103358662</v>
      </c>
    </row>
    <row r="190" spans="1:14" ht="14.5" customHeight="1">
      <c r="A190" s="174" t="s">
        <v>45</v>
      </c>
      <c r="B190" s="568">
        <v>583977</v>
      </c>
      <c r="C190" s="175">
        <v>31550</v>
      </c>
      <c r="D190" s="619">
        <v>5.402610034299296</v>
      </c>
      <c r="E190" s="175">
        <v>409227</v>
      </c>
      <c r="F190" s="619">
        <v>70.075876275949227</v>
      </c>
      <c r="G190" s="175">
        <v>78105</v>
      </c>
      <c r="H190" s="619">
        <v>13.374670577779604</v>
      </c>
      <c r="I190" s="175">
        <v>23506</v>
      </c>
      <c r="J190" s="619">
        <v>4.0251585250788988</v>
      </c>
      <c r="K190" s="175">
        <v>29216</v>
      </c>
      <c r="L190" s="619">
        <v>5.0029367594956655</v>
      </c>
      <c r="M190" s="175">
        <v>12373</v>
      </c>
      <c r="N190" s="274">
        <v>2.1187478273973119</v>
      </c>
    </row>
    <row r="191" spans="1:14" ht="14.5" customHeight="1">
      <c r="A191" s="917" t="s">
        <v>260</v>
      </c>
      <c r="B191" s="917"/>
      <c r="C191" s="917"/>
      <c r="D191" s="917"/>
      <c r="E191" s="917"/>
      <c r="F191" s="917"/>
      <c r="G191" s="917"/>
      <c r="H191" s="917"/>
      <c r="I191" s="917"/>
      <c r="J191" s="917"/>
      <c r="K191" s="917"/>
      <c r="L191" s="917"/>
      <c r="M191" s="917"/>
      <c r="N191" s="917"/>
    </row>
    <row r="192" spans="1:14" ht="28.5" customHeight="1">
      <c r="A192" s="982" t="s">
        <v>261</v>
      </c>
      <c r="B192" s="982"/>
      <c r="C192" s="982"/>
      <c r="D192" s="982"/>
      <c r="E192" s="982"/>
      <c r="F192" s="982"/>
      <c r="G192" s="982"/>
      <c r="H192" s="982"/>
      <c r="I192" s="982"/>
      <c r="J192" s="982"/>
      <c r="K192" s="982"/>
      <c r="L192" s="982"/>
      <c r="M192" s="982"/>
      <c r="N192" s="982"/>
    </row>
    <row r="193" spans="1:14" ht="14.5" customHeight="1">
      <c r="A193" s="981" t="s">
        <v>262</v>
      </c>
      <c r="B193" s="981"/>
      <c r="C193" s="981"/>
      <c r="D193" s="981"/>
      <c r="E193" s="981"/>
      <c r="F193" s="981"/>
      <c r="G193" s="981"/>
      <c r="H193" s="981"/>
      <c r="I193" s="981"/>
      <c r="J193" s="981"/>
      <c r="K193" s="981"/>
      <c r="L193" s="981"/>
      <c r="M193" s="981"/>
      <c r="N193" s="981"/>
    </row>
    <row r="194" spans="1:14" ht="14.5" customHeight="1">
      <c r="A194" s="982" t="s">
        <v>263</v>
      </c>
      <c r="B194" s="982"/>
      <c r="C194" s="982"/>
      <c r="D194" s="982"/>
      <c r="E194" s="982"/>
      <c r="F194" s="982"/>
      <c r="G194" s="982"/>
      <c r="H194" s="982"/>
      <c r="I194" s="982"/>
      <c r="J194" s="982"/>
      <c r="K194" s="982"/>
      <c r="L194" s="982"/>
      <c r="M194" s="982"/>
      <c r="N194" s="982"/>
    </row>
    <row r="195" spans="1:14" ht="14.5" customHeight="1">
      <c r="A195" s="981" t="s">
        <v>264</v>
      </c>
      <c r="B195" s="981"/>
      <c r="C195" s="981"/>
      <c r="D195" s="981"/>
      <c r="E195" s="981"/>
      <c r="F195" s="981"/>
      <c r="G195" s="981"/>
      <c r="H195" s="981"/>
      <c r="I195" s="981"/>
      <c r="J195" s="981"/>
      <c r="K195" s="981"/>
      <c r="L195" s="981"/>
      <c r="M195" s="981"/>
      <c r="N195" s="981"/>
    </row>
    <row r="196" spans="1:14" ht="23.15" customHeight="1">
      <c r="A196" s="837" t="s">
        <v>258</v>
      </c>
      <c r="B196" s="837"/>
      <c r="C196" s="837"/>
      <c r="D196" s="837"/>
      <c r="E196" s="837"/>
      <c r="F196" s="837"/>
      <c r="G196" s="837"/>
      <c r="H196" s="837"/>
      <c r="I196" s="837"/>
      <c r="J196" s="837"/>
      <c r="K196" s="837"/>
      <c r="L196" s="837"/>
      <c r="M196" s="837"/>
      <c r="N196" s="837"/>
    </row>
    <row r="197" spans="1:14" ht="14.5" customHeight="1">
      <c r="A197" s="107"/>
      <c r="B197" s="107"/>
      <c r="C197" s="107"/>
      <c r="D197" s="107"/>
      <c r="E197" s="107"/>
      <c r="F197" s="107"/>
      <c r="G197" s="107"/>
      <c r="H197" s="107"/>
      <c r="I197" s="107"/>
      <c r="J197" s="107"/>
      <c r="K197" s="107"/>
      <c r="L197" s="107"/>
      <c r="M197" s="107"/>
      <c r="N197" s="107"/>
    </row>
  </sheetData>
  <mergeCells count="111">
    <mergeCell ref="A196:N196"/>
    <mergeCell ref="A169:A171"/>
    <mergeCell ref="B169:B170"/>
    <mergeCell ref="C169:N169"/>
    <mergeCell ref="C170:D170"/>
    <mergeCell ref="E170:F170"/>
    <mergeCell ref="G170:H170"/>
    <mergeCell ref="I170:J170"/>
    <mergeCell ref="K170:L170"/>
    <mergeCell ref="M170:N170"/>
    <mergeCell ref="B171:C171"/>
    <mergeCell ref="A193:N193"/>
    <mergeCell ref="A194:N194"/>
    <mergeCell ref="A191:N191"/>
    <mergeCell ref="A192:N192"/>
    <mergeCell ref="A61:N61"/>
    <mergeCell ref="A62:N62"/>
    <mergeCell ref="M106:N106"/>
    <mergeCell ref="B107:C107"/>
    <mergeCell ref="A127:N127"/>
    <mergeCell ref="A104:N104"/>
    <mergeCell ref="A66:N66"/>
    <mergeCell ref="A99:N99"/>
    <mergeCell ref="A69:N69"/>
    <mergeCell ref="A72:A74"/>
    <mergeCell ref="B72:B73"/>
    <mergeCell ref="C72:N72"/>
    <mergeCell ref="C73:D73"/>
    <mergeCell ref="E73:F73"/>
    <mergeCell ref="G73:H73"/>
    <mergeCell ref="I73:J73"/>
    <mergeCell ref="K73:L73"/>
    <mergeCell ref="M73:N73"/>
    <mergeCell ref="A63:N63"/>
    <mergeCell ref="A64:N64"/>
    <mergeCell ref="A67:N67"/>
    <mergeCell ref="B74:C74"/>
    <mergeCell ref="A71:N71"/>
    <mergeCell ref="A36:N36"/>
    <mergeCell ref="A39:A41"/>
    <mergeCell ref="B39:B40"/>
    <mergeCell ref="C39:N39"/>
    <mergeCell ref="C40:D40"/>
    <mergeCell ref="E40:F40"/>
    <mergeCell ref="G40:H40"/>
    <mergeCell ref="I40:J40"/>
    <mergeCell ref="K40:L40"/>
    <mergeCell ref="M40:N40"/>
    <mergeCell ref="B41:C41"/>
    <mergeCell ref="A38:N38"/>
    <mergeCell ref="A129:N129"/>
    <mergeCell ref="A128:N128"/>
    <mergeCell ref="A94:N94"/>
    <mergeCell ref="A95:N95"/>
    <mergeCell ref="A96:N96"/>
    <mergeCell ref="A97:N97"/>
    <mergeCell ref="A100:N100"/>
    <mergeCell ref="A102:N102"/>
    <mergeCell ref="A105:A107"/>
    <mergeCell ref="B105:B106"/>
    <mergeCell ref="C105:N105"/>
    <mergeCell ref="C106:D106"/>
    <mergeCell ref="E106:F106"/>
    <mergeCell ref="G106:H106"/>
    <mergeCell ref="I106:J106"/>
    <mergeCell ref="K106:L106"/>
    <mergeCell ref="A134:N134"/>
    <mergeCell ref="I138:J138"/>
    <mergeCell ref="K138:L138"/>
    <mergeCell ref="M138:N138"/>
    <mergeCell ref="B139:C139"/>
    <mergeCell ref="A137:A139"/>
    <mergeCell ref="B137:B138"/>
    <mergeCell ref="C137:N137"/>
    <mergeCell ref="C138:D138"/>
    <mergeCell ref="A3:N3"/>
    <mergeCell ref="A5:N5"/>
    <mergeCell ref="A6:A8"/>
    <mergeCell ref="B6:B7"/>
    <mergeCell ref="C6:N6"/>
    <mergeCell ref="C7:D7"/>
    <mergeCell ref="E7:F7"/>
    <mergeCell ref="G7:H7"/>
    <mergeCell ref="I7:J7"/>
    <mergeCell ref="K7:L7"/>
    <mergeCell ref="M7:N7"/>
    <mergeCell ref="B8:C8"/>
    <mergeCell ref="A32:N32"/>
    <mergeCell ref="A65:N65"/>
    <mergeCell ref="A98:N98"/>
    <mergeCell ref="A131:N131"/>
    <mergeCell ref="A163:N163"/>
    <mergeCell ref="A195:N195"/>
    <mergeCell ref="A33:N33"/>
    <mergeCell ref="A34:N34"/>
    <mergeCell ref="A28:N28"/>
    <mergeCell ref="A29:N29"/>
    <mergeCell ref="A30:N30"/>
    <mergeCell ref="A31:N31"/>
    <mergeCell ref="A161:N161"/>
    <mergeCell ref="A162:N162"/>
    <mergeCell ref="G138:H138"/>
    <mergeCell ref="A168:N168"/>
    <mergeCell ref="A160:N160"/>
    <mergeCell ref="A166:N166"/>
    <mergeCell ref="A164:N164"/>
    <mergeCell ref="E138:F138"/>
    <mergeCell ref="A130:N130"/>
    <mergeCell ref="A159:N159"/>
    <mergeCell ref="A136:N136"/>
    <mergeCell ref="A132:N132"/>
  </mergeCells>
  <hyperlinks>
    <hyperlink ref="A1" location="Inhalt!A9" display="Zurück zum Inhalt" xr:uid="{00000000-0004-0000-1000-000000000000}"/>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2"/>
  <dimension ref="A1:N206"/>
  <sheetViews>
    <sheetView zoomScale="80" zoomScaleNormal="80" workbookViewId="0"/>
  </sheetViews>
  <sheetFormatPr baseColWidth="10" defaultColWidth="11.08203125" defaultRowHeight="14.5" customHeight="1"/>
  <cols>
    <col min="1" max="1" width="23.5" style="377" customWidth="1"/>
    <col min="2" max="12" width="11.08203125" style="377" customWidth="1"/>
    <col min="13" max="16384" width="11.08203125" style="377"/>
  </cols>
  <sheetData>
    <row r="1" spans="1:12" ht="14.5" customHeight="1">
      <c r="A1" s="736" t="s">
        <v>163</v>
      </c>
      <c r="D1" s="382"/>
      <c r="F1" s="382"/>
      <c r="H1" s="382"/>
      <c r="J1" s="382"/>
      <c r="L1" s="382"/>
    </row>
    <row r="2" spans="1:12" ht="14.5" customHeight="1">
      <c r="A2" s="311"/>
      <c r="D2" s="382"/>
      <c r="F2" s="382"/>
      <c r="H2" s="382"/>
      <c r="J2" s="382"/>
      <c r="L2" s="382"/>
    </row>
    <row r="3" spans="1:12" s="416" customFormat="1" ht="23.5">
      <c r="A3" s="832">
        <v>2023</v>
      </c>
      <c r="B3" s="832"/>
      <c r="C3" s="832"/>
      <c r="D3" s="832"/>
      <c r="E3" s="832"/>
      <c r="F3" s="832"/>
      <c r="G3" s="832"/>
      <c r="H3" s="832"/>
      <c r="I3" s="832"/>
      <c r="J3" s="832"/>
      <c r="K3" s="832"/>
      <c r="L3" s="832"/>
    </row>
    <row r="4" spans="1:12" s="416" customFormat="1">
      <c r="A4" s="403"/>
      <c r="D4" s="428"/>
      <c r="F4" s="428"/>
      <c r="H4" s="428"/>
      <c r="J4" s="428"/>
      <c r="L4" s="428"/>
    </row>
    <row r="5" spans="1:12" s="416" customFormat="1">
      <c r="A5" s="910" t="s">
        <v>238</v>
      </c>
      <c r="B5" s="910"/>
      <c r="C5" s="910"/>
      <c r="D5" s="910"/>
      <c r="E5" s="910"/>
      <c r="F5" s="910"/>
      <c r="G5" s="910"/>
      <c r="H5" s="910"/>
      <c r="I5" s="910"/>
      <c r="J5" s="910"/>
      <c r="K5" s="910"/>
      <c r="L5" s="910"/>
    </row>
    <row r="6" spans="1:12" s="416" customFormat="1">
      <c r="A6" s="911" t="s">
        <v>47</v>
      </c>
      <c r="B6" s="984" t="s">
        <v>48</v>
      </c>
      <c r="C6" s="991" t="s">
        <v>50</v>
      </c>
      <c r="D6" s="992"/>
      <c r="E6" s="992"/>
      <c r="F6" s="992"/>
      <c r="G6" s="992"/>
      <c r="H6" s="992"/>
      <c r="I6" s="992"/>
      <c r="J6" s="992"/>
      <c r="K6" s="992"/>
      <c r="L6" s="993"/>
    </row>
    <row r="7" spans="1:12" s="416" customFormat="1" ht="60.75" customHeight="1">
      <c r="A7" s="912"/>
      <c r="B7" s="850"/>
      <c r="C7" s="905" t="s">
        <v>231</v>
      </c>
      <c r="D7" s="906"/>
      <c r="E7" s="905" t="s">
        <v>232</v>
      </c>
      <c r="F7" s="906"/>
      <c r="G7" s="905" t="s">
        <v>233</v>
      </c>
      <c r="H7" s="906"/>
      <c r="I7" s="905" t="s">
        <v>234</v>
      </c>
      <c r="J7" s="906"/>
      <c r="K7" s="905" t="s">
        <v>235</v>
      </c>
      <c r="L7" s="930"/>
    </row>
    <row r="8" spans="1:12" s="416" customFormat="1" ht="15" thickBot="1">
      <c r="A8" s="913"/>
      <c r="B8" s="994" t="s">
        <v>49</v>
      </c>
      <c r="C8" s="995"/>
      <c r="D8" s="429" t="s">
        <v>53</v>
      </c>
      <c r="E8" s="478" t="s">
        <v>49</v>
      </c>
      <c r="F8" s="450" t="s">
        <v>53</v>
      </c>
      <c r="G8" s="478" t="s">
        <v>49</v>
      </c>
      <c r="H8" s="450" t="s">
        <v>53</v>
      </c>
      <c r="I8" s="478" t="s">
        <v>49</v>
      </c>
      <c r="J8" s="450" t="s">
        <v>53</v>
      </c>
      <c r="K8" s="479" t="s">
        <v>49</v>
      </c>
      <c r="L8" s="453" t="s">
        <v>53</v>
      </c>
    </row>
    <row r="9" spans="1:12" s="416" customFormat="1">
      <c r="A9" s="168" t="s">
        <v>27</v>
      </c>
      <c r="B9" s="562">
        <v>9809</v>
      </c>
      <c r="C9" s="55">
        <v>2069</v>
      </c>
      <c r="D9" s="620">
        <v>21.092873891324292</v>
      </c>
      <c r="E9" s="55">
        <v>2241</v>
      </c>
      <c r="F9" s="620">
        <v>22.846365582628199</v>
      </c>
      <c r="G9" s="55">
        <v>2476</v>
      </c>
      <c r="H9" s="620">
        <v>25.242124579467834</v>
      </c>
      <c r="I9" s="55">
        <v>570</v>
      </c>
      <c r="J9" s="620">
        <v>5.8109899072280555</v>
      </c>
      <c r="K9" s="55">
        <v>2453</v>
      </c>
      <c r="L9" s="64">
        <v>25.007646039351616</v>
      </c>
    </row>
    <row r="10" spans="1:12" s="416" customFormat="1">
      <c r="A10" s="169" t="s">
        <v>28</v>
      </c>
      <c r="B10" s="563">
        <v>10233</v>
      </c>
      <c r="C10" s="559">
        <v>226</v>
      </c>
      <c r="D10" s="621">
        <v>2.208540994820678</v>
      </c>
      <c r="E10" s="559">
        <v>4866</v>
      </c>
      <c r="F10" s="621">
        <v>47.552037525652302</v>
      </c>
      <c r="G10" s="559">
        <v>2803</v>
      </c>
      <c r="H10" s="621">
        <v>27.391771718948497</v>
      </c>
      <c r="I10" s="559">
        <v>1351</v>
      </c>
      <c r="J10" s="621">
        <v>13.202384442489985</v>
      </c>
      <c r="K10" s="559">
        <v>987</v>
      </c>
      <c r="L10" s="65">
        <v>9.645265318088537</v>
      </c>
    </row>
    <row r="11" spans="1:12" s="416" customFormat="1">
      <c r="A11" s="170" t="s">
        <v>29</v>
      </c>
      <c r="B11" s="564">
        <v>2832</v>
      </c>
      <c r="C11" s="560">
        <v>908</v>
      </c>
      <c r="D11" s="622">
        <v>32.06214689265537</v>
      </c>
      <c r="E11" s="560">
        <v>256</v>
      </c>
      <c r="F11" s="622">
        <v>9.0395480225988702</v>
      </c>
      <c r="G11" s="560">
        <v>869</v>
      </c>
      <c r="H11" s="622">
        <v>30.685028248587571</v>
      </c>
      <c r="I11" s="560">
        <v>173</v>
      </c>
      <c r="J11" s="622">
        <v>6.1087570621468927</v>
      </c>
      <c r="K11" s="560">
        <v>626</v>
      </c>
      <c r="L11" s="66">
        <v>22.104519774011301</v>
      </c>
    </row>
    <row r="12" spans="1:12" s="416" customFormat="1">
      <c r="A12" s="169" t="s">
        <v>30</v>
      </c>
      <c r="B12" s="563">
        <v>2035</v>
      </c>
      <c r="C12" s="559">
        <v>1137</v>
      </c>
      <c r="D12" s="621">
        <v>55.872235872235876</v>
      </c>
      <c r="E12" s="559">
        <v>55</v>
      </c>
      <c r="F12" s="621">
        <v>2.7027027027027026</v>
      </c>
      <c r="G12" s="559">
        <v>503</v>
      </c>
      <c r="H12" s="621">
        <v>24.717444717444717</v>
      </c>
      <c r="I12" s="559">
        <v>209</v>
      </c>
      <c r="J12" s="621">
        <v>10.27027027027027</v>
      </c>
      <c r="K12" s="559">
        <v>131</v>
      </c>
      <c r="L12" s="662">
        <v>6.437346437346438</v>
      </c>
    </row>
    <row r="13" spans="1:12" s="416" customFormat="1">
      <c r="A13" s="170" t="s">
        <v>31</v>
      </c>
      <c r="B13" s="564">
        <v>484</v>
      </c>
      <c r="C13" s="560">
        <v>60</v>
      </c>
      <c r="D13" s="622">
        <v>12.396694214876034</v>
      </c>
      <c r="E13" s="560">
        <v>106</v>
      </c>
      <c r="F13" s="622">
        <v>21.900826446280991</v>
      </c>
      <c r="G13" s="560">
        <v>178</v>
      </c>
      <c r="H13" s="622">
        <v>36.776859504132233</v>
      </c>
      <c r="I13" s="560">
        <v>28</v>
      </c>
      <c r="J13" s="622">
        <v>5.785123966942149</v>
      </c>
      <c r="K13" s="560">
        <v>112</v>
      </c>
      <c r="L13" s="66">
        <v>23.140495867768596</v>
      </c>
    </row>
    <row r="14" spans="1:12" s="416" customFormat="1">
      <c r="A14" s="169" t="s">
        <v>32</v>
      </c>
      <c r="B14" s="563">
        <v>1176</v>
      </c>
      <c r="C14" s="559">
        <v>62</v>
      </c>
      <c r="D14" s="621">
        <v>5.2721088435374153</v>
      </c>
      <c r="E14" s="559">
        <v>209</v>
      </c>
      <c r="F14" s="621">
        <v>17.772108843537417</v>
      </c>
      <c r="G14" s="559">
        <v>577</v>
      </c>
      <c r="H14" s="621">
        <v>49.064625850340136</v>
      </c>
      <c r="I14" s="559">
        <v>92</v>
      </c>
      <c r="J14" s="621">
        <v>7.8231292517006805</v>
      </c>
      <c r="K14" s="559">
        <v>236</v>
      </c>
      <c r="L14" s="65">
        <v>20.068027210884352</v>
      </c>
    </row>
    <row r="15" spans="1:12" s="416" customFormat="1">
      <c r="A15" s="170" t="s">
        <v>33</v>
      </c>
      <c r="B15" s="564">
        <v>4474</v>
      </c>
      <c r="C15" s="560">
        <v>899</v>
      </c>
      <c r="D15" s="622">
        <v>20.093875726419309</v>
      </c>
      <c r="E15" s="560">
        <v>392</v>
      </c>
      <c r="F15" s="622">
        <v>8.7617344658024141</v>
      </c>
      <c r="G15" s="560">
        <v>2057</v>
      </c>
      <c r="H15" s="622">
        <v>45.976754582029507</v>
      </c>
      <c r="I15" s="560">
        <v>248</v>
      </c>
      <c r="J15" s="622">
        <v>5.5431381314260166</v>
      </c>
      <c r="K15" s="560">
        <v>878</v>
      </c>
      <c r="L15" s="66">
        <v>19.624497094322756</v>
      </c>
    </row>
    <row r="16" spans="1:12" s="416" customFormat="1">
      <c r="A16" s="169" t="s">
        <v>34</v>
      </c>
      <c r="B16" s="563">
        <v>1139</v>
      </c>
      <c r="C16" s="559">
        <v>332</v>
      </c>
      <c r="D16" s="621">
        <v>29.148375768217733</v>
      </c>
      <c r="E16" s="559">
        <v>100</v>
      </c>
      <c r="F16" s="621">
        <v>8.7796312554872689</v>
      </c>
      <c r="G16" s="559">
        <v>408</v>
      </c>
      <c r="H16" s="621">
        <v>35.820895522388057</v>
      </c>
      <c r="I16" s="559">
        <v>253</v>
      </c>
      <c r="J16" s="621">
        <v>22.21246707638279</v>
      </c>
      <c r="K16" s="559">
        <v>46</v>
      </c>
      <c r="L16" s="65">
        <v>4.0386303775241439</v>
      </c>
    </row>
    <row r="17" spans="1:12" s="416" customFormat="1">
      <c r="A17" s="170" t="s">
        <v>35</v>
      </c>
      <c r="B17" s="564">
        <v>5944</v>
      </c>
      <c r="C17" s="560">
        <v>489</v>
      </c>
      <c r="D17" s="622">
        <v>8.2267833109017499</v>
      </c>
      <c r="E17" s="560">
        <v>2032</v>
      </c>
      <c r="F17" s="622">
        <v>34.185733512786001</v>
      </c>
      <c r="G17" s="560">
        <v>1529</v>
      </c>
      <c r="H17" s="622">
        <v>25.723418573351282</v>
      </c>
      <c r="I17" s="560">
        <v>1263</v>
      </c>
      <c r="J17" s="622">
        <v>21.248317631224765</v>
      </c>
      <c r="K17" s="560">
        <v>631</v>
      </c>
      <c r="L17" s="66">
        <v>10.615746971736204</v>
      </c>
    </row>
    <row r="18" spans="1:12" s="416" customFormat="1">
      <c r="A18" s="169" t="s">
        <v>36</v>
      </c>
      <c r="B18" s="563">
        <v>10722</v>
      </c>
      <c r="C18" s="559">
        <v>1515</v>
      </c>
      <c r="D18" s="621">
        <v>14.12982652490207</v>
      </c>
      <c r="E18" s="559">
        <v>2740</v>
      </c>
      <c r="F18" s="621">
        <v>25.554933781011009</v>
      </c>
      <c r="G18" s="559">
        <v>3864</v>
      </c>
      <c r="H18" s="621">
        <v>36.03805260212647</v>
      </c>
      <c r="I18" s="559">
        <v>1653</v>
      </c>
      <c r="J18" s="621">
        <v>15.416899832120873</v>
      </c>
      <c r="K18" s="559">
        <v>950</v>
      </c>
      <c r="L18" s="65">
        <v>8.8602872598395823</v>
      </c>
    </row>
    <row r="19" spans="1:12" s="416" customFormat="1">
      <c r="A19" s="170" t="s">
        <v>37</v>
      </c>
      <c r="B19" s="564">
        <v>2614</v>
      </c>
      <c r="C19" s="560">
        <v>571</v>
      </c>
      <c r="D19" s="622">
        <v>21.84391736801836</v>
      </c>
      <c r="E19" s="560">
        <v>542</v>
      </c>
      <c r="F19" s="622">
        <v>20.734506503442997</v>
      </c>
      <c r="G19" s="560">
        <v>924</v>
      </c>
      <c r="H19" s="622">
        <v>35.348125478194333</v>
      </c>
      <c r="I19" s="560">
        <v>243</v>
      </c>
      <c r="J19" s="622">
        <v>9.2960979342004588</v>
      </c>
      <c r="K19" s="560">
        <v>334</v>
      </c>
      <c r="L19" s="66">
        <v>12.777352716143842</v>
      </c>
    </row>
    <row r="20" spans="1:12" s="416" customFormat="1">
      <c r="A20" s="169" t="s">
        <v>38</v>
      </c>
      <c r="B20" s="563">
        <v>495</v>
      </c>
      <c r="C20" s="559">
        <v>38</v>
      </c>
      <c r="D20" s="621">
        <v>7.6767676767676765</v>
      </c>
      <c r="E20" s="559">
        <v>231</v>
      </c>
      <c r="F20" s="621">
        <v>46.666666666666664</v>
      </c>
      <c r="G20" s="559">
        <v>200</v>
      </c>
      <c r="H20" s="621">
        <v>40.404040404040401</v>
      </c>
      <c r="I20" s="559">
        <v>14</v>
      </c>
      <c r="J20" s="621">
        <v>2.8282828282828283</v>
      </c>
      <c r="K20" s="559">
        <v>12</v>
      </c>
      <c r="L20" s="65">
        <v>2.4242424242424243</v>
      </c>
    </row>
    <row r="21" spans="1:12" s="416" customFormat="1">
      <c r="A21" s="170" t="s">
        <v>39</v>
      </c>
      <c r="B21" s="564">
        <v>3067</v>
      </c>
      <c r="C21" s="560">
        <v>533</v>
      </c>
      <c r="D21" s="622">
        <v>17.378545810238016</v>
      </c>
      <c r="E21" s="560">
        <v>73</v>
      </c>
      <c r="F21" s="622">
        <v>2.3801760678187156</v>
      </c>
      <c r="G21" s="560">
        <v>2214</v>
      </c>
      <c r="H21" s="622">
        <v>72.187805673296381</v>
      </c>
      <c r="I21" s="560">
        <v>161</v>
      </c>
      <c r="J21" s="622">
        <v>5.2494294098467558</v>
      </c>
      <c r="K21" s="560">
        <v>86</v>
      </c>
      <c r="L21" s="66">
        <v>2.8040430388001303</v>
      </c>
    </row>
    <row r="22" spans="1:12" s="416" customFormat="1">
      <c r="A22" s="169" t="s">
        <v>40</v>
      </c>
      <c r="B22" s="563">
        <v>1816</v>
      </c>
      <c r="C22" s="559">
        <v>664</v>
      </c>
      <c r="D22" s="621">
        <v>36.563876651982383</v>
      </c>
      <c r="E22" s="559">
        <v>207</v>
      </c>
      <c r="F22" s="621">
        <v>11.398678414096915</v>
      </c>
      <c r="G22" s="559">
        <v>583</v>
      </c>
      <c r="H22" s="621">
        <v>32.103524229074893</v>
      </c>
      <c r="I22" s="559">
        <v>284</v>
      </c>
      <c r="J22" s="621">
        <v>15.638766519823788</v>
      </c>
      <c r="K22" s="559">
        <v>78</v>
      </c>
      <c r="L22" s="65">
        <v>4.2951541850220263</v>
      </c>
    </row>
    <row r="23" spans="1:12" s="416" customFormat="1">
      <c r="A23" s="170" t="s">
        <v>41</v>
      </c>
      <c r="B23" s="564">
        <v>1858</v>
      </c>
      <c r="C23" s="560">
        <v>117</v>
      </c>
      <c r="D23" s="622">
        <v>6.2970936490850375</v>
      </c>
      <c r="E23" s="560">
        <v>637</v>
      </c>
      <c r="F23" s="622">
        <v>34.284176533907427</v>
      </c>
      <c r="G23" s="560">
        <v>544</v>
      </c>
      <c r="H23" s="622">
        <v>29.278794402583426</v>
      </c>
      <c r="I23" s="560">
        <v>336</v>
      </c>
      <c r="J23" s="622">
        <v>18.083961248654468</v>
      </c>
      <c r="K23" s="560">
        <v>224</v>
      </c>
      <c r="L23" s="66">
        <v>12.055974165769644</v>
      </c>
    </row>
    <row r="24" spans="1:12" s="416" customFormat="1" ht="15" thickBot="1">
      <c r="A24" s="169" t="s">
        <v>42</v>
      </c>
      <c r="B24" s="565">
        <v>1347</v>
      </c>
      <c r="C24" s="57">
        <v>299</v>
      </c>
      <c r="D24" s="621">
        <v>22.197475872308832</v>
      </c>
      <c r="E24" s="57">
        <v>32</v>
      </c>
      <c r="F24" s="621">
        <v>2.3756495916852263</v>
      </c>
      <c r="G24" s="57">
        <v>728</v>
      </c>
      <c r="H24" s="621">
        <v>54.046028210838905</v>
      </c>
      <c r="I24" s="57">
        <v>268</v>
      </c>
      <c r="J24" s="621">
        <v>19.896065330363772</v>
      </c>
      <c r="K24" s="57">
        <v>20</v>
      </c>
      <c r="L24" s="65">
        <v>1.4847809948032664</v>
      </c>
    </row>
    <row r="25" spans="1:12" s="416" customFormat="1">
      <c r="A25" s="171" t="s">
        <v>43</v>
      </c>
      <c r="B25" s="566">
        <v>47809</v>
      </c>
      <c r="C25" s="54">
        <v>6046</v>
      </c>
      <c r="D25" s="623">
        <v>12.646154489740425</v>
      </c>
      <c r="E25" s="54">
        <v>13996</v>
      </c>
      <c r="F25" s="623">
        <v>29.274822732121571</v>
      </c>
      <c r="G25" s="54">
        <v>15152</v>
      </c>
      <c r="H25" s="623">
        <v>31.692777510510574</v>
      </c>
      <c r="I25" s="54">
        <v>5798</v>
      </c>
      <c r="J25" s="623">
        <v>12.127423706833442</v>
      </c>
      <c r="K25" s="54">
        <v>6817</v>
      </c>
      <c r="L25" s="67">
        <v>14.258821560793994</v>
      </c>
    </row>
    <row r="26" spans="1:12" s="416" customFormat="1">
      <c r="A26" s="172" t="s">
        <v>44</v>
      </c>
      <c r="B26" s="567">
        <v>12236</v>
      </c>
      <c r="C26" s="561">
        <v>3873</v>
      </c>
      <c r="D26" s="624">
        <v>31.652500817260542</v>
      </c>
      <c r="E26" s="561">
        <v>723</v>
      </c>
      <c r="F26" s="624">
        <v>5.9087937234390324</v>
      </c>
      <c r="G26" s="561">
        <v>5305</v>
      </c>
      <c r="H26" s="624">
        <v>43.35567178816607</v>
      </c>
      <c r="I26" s="561">
        <v>1348</v>
      </c>
      <c r="J26" s="624">
        <v>11.016672115070286</v>
      </c>
      <c r="K26" s="561">
        <v>987</v>
      </c>
      <c r="L26" s="68">
        <v>8.0663615560640736</v>
      </c>
    </row>
    <row r="27" spans="1:12" s="416" customFormat="1">
      <c r="A27" s="174" t="s">
        <v>45</v>
      </c>
      <c r="B27" s="568">
        <v>60045</v>
      </c>
      <c r="C27" s="175">
        <v>9919</v>
      </c>
      <c r="D27" s="619">
        <v>16.519277208760098</v>
      </c>
      <c r="E27" s="175">
        <v>14719</v>
      </c>
      <c r="F27" s="619">
        <v>24.513281705387627</v>
      </c>
      <c r="G27" s="175">
        <v>20457</v>
      </c>
      <c r="H27" s="619">
        <v>34.069447914064448</v>
      </c>
      <c r="I27" s="175">
        <v>7146</v>
      </c>
      <c r="J27" s="619">
        <v>11.901074194354235</v>
      </c>
      <c r="K27" s="175">
        <v>7804</v>
      </c>
      <c r="L27" s="274">
        <v>12.996918977433591</v>
      </c>
    </row>
    <row r="28" spans="1:12" s="416" customFormat="1">
      <c r="A28" s="989" t="s">
        <v>266</v>
      </c>
      <c r="B28" s="989"/>
      <c r="C28" s="989"/>
      <c r="D28" s="989"/>
      <c r="E28" s="989"/>
      <c r="F28" s="989"/>
      <c r="G28" s="989"/>
      <c r="H28" s="989"/>
      <c r="I28" s="989"/>
      <c r="J28" s="989"/>
      <c r="K28" s="989"/>
      <c r="L28" s="989"/>
    </row>
    <row r="29" spans="1:12" s="416" customFormat="1" ht="27" customHeight="1">
      <c r="A29" s="990" t="s">
        <v>267</v>
      </c>
      <c r="B29" s="990"/>
      <c r="C29" s="990"/>
      <c r="D29" s="990"/>
      <c r="E29" s="990"/>
      <c r="F29" s="990"/>
      <c r="G29" s="990"/>
      <c r="H29" s="990"/>
      <c r="I29" s="990"/>
      <c r="J29" s="990"/>
      <c r="K29" s="990"/>
      <c r="L29" s="990"/>
    </row>
    <row r="30" spans="1:12" s="416" customFormat="1" ht="26.25" customHeight="1">
      <c r="A30" s="990" t="s">
        <v>268</v>
      </c>
      <c r="B30" s="990"/>
      <c r="C30" s="990"/>
      <c r="D30" s="990"/>
      <c r="E30" s="990"/>
      <c r="F30" s="990"/>
      <c r="G30" s="990"/>
      <c r="H30" s="990"/>
      <c r="I30" s="990"/>
      <c r="J30" s="990"/>
      <c r="K30" s="990"/>
      <c r="L30" s="990"/>
    </row>
    <row r="31" spans="1:12" s="416" customFormat="1" ht="27" customHeight="1">
      <c r="A31" s="990" t="s">
        <v>269</v>
      </c>
      <c r="B31" s="990"/>
      <c r="C31" s="990"/>
      <c r="D31" s="990"/>
      <c r="E31" s="990"/>
      <c r="F31" s="990"/>
      <c r="G31" s="990"/>
      <c r="H31" s="990"/>
      <c r="I31" s="990"/>
      <c r="J31" s="990"/>
      <c r="K31" s="990"/>
      <c r="L31" s="990"/>
    </row>
    <row r="32" spans="1:12" s="416" customFormat="1" ht="38.25" customHeight="1">
      <c r="A32" s="990" t="s">
        <v>270</v>
      </c>
      <c r="B32" s="990"/>
      <c r="C32" s="990"/>
      <c r="D32" s="990"/>
      <c r="E32" s="990"/>
      <c r="F32" s="990"/>
      <c r="G32" s="990"/>
      <c r="H32" s="990"/>
      <c r="I32" s="990"/>
      <c r="J32" s="990"/>
      <c r="K32" s="990"/>
      <c r="L32" s="990"/>
    </row>
    <row r="33" spans="1:14" s="416" customFormat="1">
      <c r="A33" s="986" t="s">
        <v>237</v>
      </c>
      <c r="B33" s="986"/>
      <c r="C33" s="986"/>
      <c r="D33" s="986"/>
      <c r="E33" s="986"/>
      <c r="F33" s="986"/>
      <c r="G33" s="986"/>
      <c r="H33" s="986"/>
      <c r="I33" s="986"/>
      <c r="J33" s="986"/>
      <c r="K33" s="986"/>
      <c r="L33" s="986"/>
    </row>
    <row r="34" spans="1:14" s="416" customFormat="1">
      <c r="A34" s="987" t="s">
        <v>323</v>
      </c>
      <c r="B34" s="987"/>
      <c r="C34" s="987"/>
      <c r="D34" s="987"/>
      <c r="E34" s="987"/>
      <c r="F34" s="987"/>
      <c r="G34" s="987"/>
      <c r="H34" s="987"/>
      <c r="I34" s="987"/>
      <c r="J34" s="987"/>
      <c r="K34" s="987"/>
      <c r="L34" s="987"/>
    </row>
    <row r="35" spans="1:14" s="416" customFormat="1" ht="22.5" customHeight="1">
      <c r="A35" s="988" t="s">
        <v>271</v>
      </c>
      <c r="B35" s="988"/>
      <c r="C35" s="988"/>
      <c r="D35" s="988"/>
      <c r="E35" s="988"/>
      <c r="F35" s="988"/>
      <c r="G35" s="988"/>
      <c r="H35" s="988"/>
      <c r="I35" s="988"/>
      <c r="J35" s="988"/>
      <c r="K35" s="988"/>
      <c r="L35" s="988"/>
    </row>
    <row r="37" spans="1:14" ht="24" customHeight="1">
      <c r="A37" s="839">
        <v>2022</v>
      </c>
      <c r="B37" s="839"/>
      <c r="C37" s="839"/>
      <c r="D37" s="839"/>
      <c r="E37" s="839"/>
      <c r="F37" s="839"/>
      <c r="G37" s="839"/>
      <c r="H37" s="839"/>
      <c r="I37" s="839"/>
      <c r="J37" s="839"/>
      <c r="K37" s="839"/>
      <c r="L37" s="839"/>
    </row>
    <row r="39" spans="1:14" ht="14.5" customHeight="1">
      <c r="A39" s="910" t="s">
        <v>239</v>
      </c>
      <c r="B39" s="910"/>
      <c r="C39" s="910"/>
      <c r="D39" s="910"/>
      <c r="E39" s="910"/>
      <c r="F39" s="910"/>
      <c r="G39" s="910"/>
      <c r="H39" s="910"/>
      <c r="I39" s="910"/>
      <c r="J39" s="910"/>
      <c r="K39" s="910"/>
      <c r="L39" s="910"/>
    </row>
    <row r="40" spans="1:14" ht="14.5" customHeight="1">
      <c r="A40" s="911" t="s">
        <v>47</v>
      </c>
      <c r="B40" s="984" t="s">
        <v>48</v>
      </c>
      <c r="C40" s="991" t="s">
        <v>50</v>
      </c>
      <c r="D40" s="992"/>
      <c r="E40" s="992"/>
      <c r="F40" s="992"/>
      <c r="G40" s="992"/>
      <c r="H40" s="992"/>
      <c r="I40" s="992"/>
      <c r="J40" s="992"/>
      <c r="K40" s="992"/>
      <c r="L40" s="993"/>
    </row>
    <row r="41" spans="1:14" ht="60" customHeight="1">
      <c r="A41" s="912"/>
      <c r="B41" s="850"/>
      <c r="C41" s="905" t="s">
        <v>231</v>
      </c>
      <c r="D41" s="906"/>
      <c r="E41" s="905" t="s">
        <v>232</v>
      </c>
      <c r="F41" s="906"/>
      <c r="G41" s="905" t="s">
        <v>233</v>
      </c>
      <c r="H41" s="906"/>
      <c r="I41" s="905" t="s">
        <v>234</v>
      </c>
      <c r="J41" s="906"/>
      <c r="K41" s="905" t="s">
        <v>235</v>
      </c>
      <c r="L41" s="930"/>
    </row>
    <row r="42" spans="1:14" ht="14.5" customHeight="1" thickBot="1">
      <c r="A42" s="913"/>
      <c r="B42" s="994" t="s">
        <v>49</v>
      </c>
      <c r="C42" s="995"/>
      <c r="D42" s="429" t="s">
        <v>53</v>
      </c>
      <c r="E42" s="405" t="s">
        <v>49</v>
      </c>
      <c r="F42" s="450" t="s">
        <v>53</v>
      </c>
      <c r="G42" s="405" t="s">
        <v>49</v>
      </c>
      <c r="H42" s="450" t="s">
        <v>53</v>
      </c>
      <c r="I42" s="405" t="s">
        <v>49</v>
      </c>
      <c r="J42" s="450" t="s">
        <v>53</v>
      </c>
      <c r="K42" s="420" t="s">
        <v>49</v>
      </c>
      <c r="L42" s="453" t="s">
        <v>53</v>
      </c>
    </row>
    <row r="43" spans="1:14" ht="14.5" customHeight="1">
      <c r="A43" s="168" t="s">
        <v>27</v>
      </c>
      <c r="B43" s="562">
        <v>9644</v>
      </c>
      <c r="C43" s="55">
        <v>2556</v>
      </c>
      <c r="D43" s="620">
        <v>26.503525508087932</v>
      </c>
      <c r="E43" s="55">
        <v>2575</v>
      </c>
      <c r="F43" s="620">
        <v>26.700539195354622</v>
      </c>
      <c r="G43" s="55">
        <v>2885</v>
      </c>
      <c r="H43" s="620">
        <v>29.914973040232269</v>
      </c>
      <c r="I43" s="55">
        <v>678</v>
      </c>
      <c r="J43" s="620">
        <v>7.030277892990461</v>
      </c>
      <c r="K43" s="55">
        <v>950</v>
      </c>
      <c r="L43" s="64">
        <v>9.8506843633347163</v>
      </c>
      <c r="N43" s="383"/>
    </row>
    <row r="44" spans="1:14" ht="14.5" customHeight="1">
      <c r="A44" s="169" t="s">
        <v>28</v>
      </c>
      <c r="B44" s="563">
        <v>10085</v>
      </c>
      <c r="C44" s="559">
        <v>267</v>
      </c>
      <c r="D44" s="621">
        <v>2.6474962816063461</v>
      </c>
      <c r="E44" s="559">
        <v>5217</v>
      </c>
      <c r="F44" s="621">
        <v>51.730292513634112</v>
      </c>
      <c r="G44" s="559">
        <v>3004</v>
      </c>
      <c r="H44" s="621">
        <v>29.786812097174021</v>
      </c>
      <c r="I44" s="559">
        <v>1253</v>
      </c>
      <c r="J44" s="621">
        <v>12.424392662369856</v>
      </c>
      <c r="K44" s="559">
        <v>344</v>
      </c>
      <c r="L44" s="65">
        <v>3.411006445215667</v>
      </c>
      <c r="N44" s="383"/>
    </row>
    <row r="45" spans="1:14" ht="14.5" customHeight="1">
      <c r="A45" s="170" t="s">
        <v>29</v>
      </c>
      <c r="B45" s="564">
        <v>2787</v>
      </c>
      <c r="C45" s="560">
        <v>1040</v>
      </c>
      <c r="D45" s="622">
        <v>37.316110513096518</v>
      </c>
      <c r="E45" s="560">
        <v>302</v>
      </c>
      <c r="F45" s="622">
        <v>10.836024398995335</v>
      </c>
      <c r="G45" s="560">
        <v>983</v>
      </c>
      <c r="H45" s="622">
        <v>35.270900609974881</v>
      </c>
      <c r="I45" s="560">
        <v>172</v>
      </c>
      <c r="J45" s="622">
        <v>6.1715105848582708</v>
      </c>
      <c r="K45" s="560">
        <v>290</v>
      </c>
      <c r="L45" s="66">
        <v>10.405453893074991</v>
      </c>
      <c r="N45" s="383"/>
    </row>
    <row r="46" spans="1:14" ht="14.5" customHeight="1">
      <c r="A46" s="169" t="s">
        <v>30</v>
      </c>
      <c r="B46" s="563">
        <v>1993</v>
      </c>
      <c r="C46" s="559">
        <v>1226</v>
      </c>
      <c r="D46" s="621">
        <v>61.515303562468638</v>
      </c>
      <c r="E46" s="559">
        <v>58</v>
      </c>
      <c r="F46" s="621">
        <v>2.9101856497742098</v>
      </c>
      <c r="G46" s="559">
        <v>456</v>
      </c>
      <c r="H46" s="621">
        <v>22.880080280983442</v>
      </c>
      <c r="I46" s="559">
        <v>208</v>
      </c>
      <c r="J46" s="621">
        <v>10.436527847466131</v>
      </c>
      <c r="K46" s="559">
        <v>45</v>
      </c>
      <c r="L46" s="662">
        <v>2.2579026593075766</v>
      </c>
      <c r="N46" s="383"/>
    </row>
    <row r="47" spans="1:14" ht="14.5" customHeight="1">
      <c r="A47" s="170" t="s">
        <v>31</v>
      </c>
      <c r="B47" s="564">
        <v>477</v>
      </c>
      <c r="C47" s="560">
        <v>63</v>
      </c>
      <c r="D47" s="622">
        <v>13.20754716981132</v>
      </c>
      <c r="E47" s="560">
        <v>119</v>
      </c>
      <c r="F47" s="622">
        <v>24.947589098532493</v>
      </c>
      <c r="G47" s="560">
        <v>202</v>
      </c>
      <c r="H47" s="622">
        <v>42.348008385744237</v>
      </c>
      <c r="I47" s="560">
        <v>34</v>
      </c>
      <c r="J47" s="622">
        <v>7.1278825995807118</v>
      </c>
      <c r="K47" s="560">
        <v>59</v>
      </c>
      <c r="L47" s="66">
        <v>12.368972746331238</v>
      </c>
      <c r="N47" s="383"/>
    </row>
    <row r="48" spans="1:14" ht="14.5" customHeight="1">
      <c r="A48" s="169" t="s">
        <v>32</v>
      </c>
      <c r="B48" s="563">
        <v>1165</v>
      </c>
      <c r="C48" s="559">
        <v>73</v>
      </c>
      <c r="D48" s="621">
        <v>6.266094420600858</v>
      </c>
      <c r="E48" s="559">
        <v>211</v>
      </c>
      <c r="F48" s="621">
        <v>18.111587982832621</v>
      </c>
      <c r="G48" s="559">
        <v>701</v>
      </c>
      <c r="H48" s="621">
        <v>60.171673819742487</v>
      </c>
      <c r="I48" s="559">
        <v>96</v>
      </c>
      <c r="J48" s="621">
        <v>8.2403433476394845</v>
      </c>
      <c r="K48" s="559">
        <v>84</v>
      </c>
      <c r="L48" s="65">
        <v>7.2103004291845494</v>
      </c>
      <c r="N48" s="383"/>
    </row>
    <row r="49" spans="1:14" ht="14.5" customHeight="1">
      <c r="A49" s="170" t="s">
        <v>33</v>
      </c>
      <c r="B49" s="564">
        <v>4434</v>
      </c>
      <c r="C49" s="560">
        <v>1090</v>
      </c>
      <c r="D49" s="622">
        <v>24.582769508344608</v>
      </c>
      <c r="E49" s="560">
        <v>442</v>
      </c>
      <c r="F49" s="622">
        <v>9.9684258006314828</v>
      </c>
      <c r="G49" s="560">
        <v>2283</v>
      </c>
      <c r="H49" s="622">
        <v>51.488497970230043</v>
      </c>
      <c r="I49" s="560">
        <v>269</v>
      </c>
      <c r="J49" s="622">
        <v>6.0667568786648625</v>
      </c>
      <c r="K49" s="560">
        <v>350</v>
      </c>
      <c r="L49" s="66">
        <v>7.893549842129004</v>
      </c>
      <c r="N49" s="383"/>
    </row>
    <row r="50" spans="1:14" ht="14.5" customHeight="1">
      <c r="A50" s="169" t="s">
        <v>34</v>
      </c>
      <c r="B50" s="563">
        <v>1134</v>
      </c>
      <c r="C50" s="559">
        <v>349</v>
      </c>
      <c r="D50" s="621">
        <v>30.776014109347443</v>
      </c>
      <c r="E50" s="559">
        <v>116</v>
      </c>
      <c r="F50" s="621">
        <v>10.229276895943562</v>
      </c>
      <c r="G50" s="559">
        <v>399</v>
      </c>
      <c r="H50" s="621">
        <v>35.185185185185183</v>
      </c>
      <c r="I50" s="559">
        <v>247</v>
      </c>
      <c r="J50" s="621">
        <v>21.781305114638446</v>
      </c>
      <c r="K50" s="559">
        <v>23</v>
      </c>
      <c r="L50" s="65">
        <v>2.0282186948853616</v>
      </c>
      <c r="N50" s="383"/>
    </row>
    <row r="51" spans="1:14" ht="14.5" customHeight="1">
      <c r="A51" s="170" t="s">
        <v>35</v>
      </c>
      <c r="B51" s="564">
        <v>5802</v>
      </c>
      <c r="C51" s="560">
        <v>579</v>
      </c>
      <c r="D51" s="622">
        <v>9.9793174767321613</v>
      </c>
      <c r="E51" s="560">
        <v>2110</v>
      </c>
      <c r="F51" s="622">
        <v>36.366770079283008</v>
      </c>
      <c r="G51" s="560">
        <v>1531</v>
      </c>
      <c r="H51" s="622">
        <v>26.387452602550844</v>
      </c>
      <c r="I51" s="560">
        <v>1194</v>
      </c>
      <c r="J51" s="622">
        <v>20.579110651499484</v>
      </c>
      <c r="K51" s="560">
        <v>388</v>
      </c>
      <c r="L51" s="66">
        <v>6.6873491899345048</v>
      </c>
      <c r="N51" s="383"/>
    </row>
    <row r="52" spans="1:14" ht="14.5" customHeight="1">
      <c r="A52" s="169" t="s">
        <v>36</v>
      </c>
      <c r="B52" s="563">
        <v>10651</v>
      </c>
      <c r="C52" s="559">
        <v>1733</v>
      </c>
      <c r="D52" s="621">
        <v>16.270772697399305</v>
      </c>
      <c r="E52" s="559">
        <v>2853</v>
      </c>
      <c r="F52" s="621">
        <v>26.786217256595624</v>
      </c>
      <c r="G52" s="559">
        <v>4072</v>
      </c>
      <c r="H52" s="621">
        <v>38.231152004506619</v>
      </c>
      <c r="I52" s="559">
        <v>1651</v>
      </c>
      <c r="J52" s="621">
        <v>15.500891935029577</v>
      </c>
      <c r="K52" s="559">
        <v>342</v>
      </c>
      <c r="L52" s="65">
        <v>3.2109661064688759</v>
      </c>
      <c r="N52" s="383"/>
    </row>
    <row r="53" spans="1:14" ht="14.5" customHeight="1">
      <c r="A53" s="170" t="s">
        <v>37</v>
      </c>
      <c r="B53" s="564">
        <v>2600</v>
      </c>
      <c r="C53" s="560">
        <v>673</v>
      </c>
      <c r="D53" s="622">
        <v>25.884615384615383</v>
      </c>
      <c r="E53" s="560">
        <v>605</v>
      </c>
      <c r="F53" s="622">
        <v>23.26923076923077</v>
      </c>
      <c r="G53" s="560">
        <v>979</v>
      </c>
      <c r="H53" s="622">
        <v>37.653846153846153</v>
      </c>
      <c r="I53" s="560">
        <v>266</v>
      </c>
      <c r="J53" s="622">
        <v>10.23076923076923</v>
      </c>
      <c r="K53" s="560">
        <v>77</v>
      </c>
      <c r="L53" s="66">
        <v>2.9615384615384617</v>
      </c>
      <c r="N53" s="383"/>
    </row>
    <row r="54" spans="1:14" ht="14.5" customHeight="1">
      <c r="A54" s="169" t="s">
        <v>38</v>
      </c>
      <c r="B54" s="563">
        <v>490</v>
      </c>
      <c r="C54" s="559">
        <v>45</v>
      </c>
      <c r="D54" s="621">
        <v>9.183673469387756</v>
      </c>
      <c r="E54" s="559">
        <v>230</v>
      </c>
      <c r="F54" s="621">
        <v>46.938775510204081</v>
      </c>
      <c r="G54" s="559">
        <v>199</v>
      </c>
      <c r="H54" s="621">
        <v>40.612244897959179</v>
      </c>
      <c r="I54" s="559">
        <v>14</v>
      </c>
      <c r="J54" s="621">
        <v>2.8571428571428572</v>
      </c>
      <c r="K54" s="559">
        <v>2</v>
      </c>
      <c r="L54" s="65">
        <v>0.40816326530612246</v>
      </c>
      <c r="N54" s="383"/>
    </row>
    <row r="55" spans="1:14" ht="14.5" customHeight="1">
      <c r="A55" s="170" t="s">
        <v>39</v>
      </c>
      <c r="B55" s="564">
        <v>3072</v>
      </c>
      <c r="C55" s="560">
        <v>605</v>
      </c>
      <c r="D55" s="622">
        <v>19.694010416666664</v>
      </c>
      <c r="E55" s="560">
        <v>71</v>
      </c>
      <c r="F55" s="622">
        <v>2.311197916666667</v>
      </c>
      <c r="G55" s="560">
        <v>2182</v>
      </c>
      <c r="H55" s="622">
        <v>71.028645833333343</v>
      </c>
      <c r="I55" s="560">
        <v>182</v>
      </c>
      <c r="J55" s="622">
        <v>5.9244791666666661</v>
      </c>
      <c r="K55" s="560">
        <v>32</v>
      </c>
      <c r="L55" s="66">
        <v>1.0416666666666665</v>
      </c>
      <c r="N55" s="383"/>
    </row>
    <row r="56" spans="1:14" ht="14.5" customHeight="1">
      <c r="A56" s="169" t="s">
        <v>40</v>
      </c>
      <c r="B56" s="563">
        <v>1812</v>
      </c>
      <c r="C56" s="559">
        <v>691</v>
      </c>
      <c r="D56" s="621">
        <v>38.134657836644593</v>
      </c>
      <c r="E56" s="559">
        <v>207</v>
      </c>
      <c r="F56" s="621">
        <v>11.423841059602649</v>
      </c>
      <c r="G56" s="559">
        <v>597</v>
      </c>
      <c r="H56" s="621">
        <v>32.94701986754967</v>
      </c>
      <c r="I56" s="559">
        <v>292</v>
      </c>
      <c r="J56" s="621">
        <v>16.114790286975715</v>
      </c>
      <c r="K56" s="559">
        <v>25</v>
      </c>
      <c r="L56" s="65">
        <v>1.379690949227373</v>
      </c>
      <c r="N56" s="383"/>
    </row>
    <row r="57" spans="1:14" ht="14.5" customHeight="1">
      <c r="A57" s="170" t="s">
        <v>41</v>
      </c>
      <c r="B57" s="564">
        <v>1835</v>
      </c>
      <c r="C57" s="560">
        <v>117</v>
      </c>
      <c r="D57" s="622">
        <v>6.3760217983651222</v>
      </c>
      <c r="E57" s="560">
        <v>662</v>
      </c>
      <c r="F57" s="622">
        <v>36.076294277929158</v>
      </c>
      <c r="G57" s="560">
        <v>565</v>
      </c>
      <c r="H57" s="622">
        <v>30.790190735694821</v>
      </c>
      <c r="I57" s="560">
        <v>362</v>
      </c>
      <c r="J57" s="622">
        <v>19.727520435967303</v>
      </c>
      <c r="K57" s="560">
        <v>129</v>
      </c>
      <c r="L57" s="66">
        <v>7.0299727520435962</v>
      </c>
      <c r="N57" s="383"/>
    </row>
    <row r="58" spans="1:14" ht="14.5" customHeight="1" thickBot="1">
      <c r="A58" s="169" t="s">
        <v>42</v>
      </c>
      <c r="B58" s="565">
        <v>1342</v>
      </c>
      <c r="C58" s="57">
        <v>323</v>
      </c>
      <c r="D58" s="621">
        <v>24.068554396423249</v>
      </c>
      <c r="E58" s="57">
        <v>25</v>
      </c>
      <c r="F58" s="621">
        <v>1.8628912071535022</v>
      </c>
      <c r="G58" s="57">
        <v>705</v>
      </c>
      <c r="H58" s="621">
        <v>52.533532041728762</v>
      </c>
      <c r="I58" s="57">
        <v>281</v>
      </c>
      <c r="J58" s="621">
        <v>20.938897168405365</v>
      </c>
      <c r="K58" s="57">
        <v>8</v>
      </c>
      <c r="L58" s="65">
        <v>0.5961251862891207</v>
      </c>
      <c r="N58" s="383"/>
    </row>
    <row r="59" spans="1:14" ht="14.5" customHeight="1">
      <c r="A59" s="171" t="s">
        <v>43</v>
      </c>
      <c r="B59" s="566">
        <v>47183</v>
      </c>
      <c r="C59" s="54">
        <v>7196</v>
      </c>
      <c r="D59" s="623">
        <v>15.251255748892609</v>
      </c>
      <c r="E59" s="54">
        <v>15024</v>
      </c>
      <c r="F59" s="623">
        <v>31.841976983235487</v>
      </c>
      <c r="G59" s="54">
        <v>16421</v>
      </c>
      <c r="H59" s="623">
        <v>34.802789140156413</v>
      </c>
      <c r="I59" s="54">
        <v>5817</v>
      </c>
      <c r="J59" s="623">
        <v>12.328592925418052</v>
      </c>
      <c r="K59" s="54">
        <v>2725</v>
      </c>
      <c r="L59" s="67">
        <v>5.7753852022974375</v>
      </c>
      <c r="N59" s="383"/>
    </row>
    <row r="60" spans="1:14" ht="14.5" customHeight="1">
      <c r="A60" s="172" t="s">
        <v>44</v>
      </c>
      <c r="B60" s="567">
        <v>12140</v>
      </c>
      <c r="C60" s="561">
        <v>4234</v>
      </c>
      <c r="D60" s="624">
        <v>34.87644151565074</v>
      </c>
      <c r="E60" s="561">
        <v>779</v>
      </c>
      <c r="F60" s="624">
        <v>6.4168039538714989</v>
      </c>
      <c r="G60" s="561">
        <v>5322</v>
      </c>
      <c r="H60" s="624">
        <v>43.83855024711697</v>
      </c>
      <c r="I60" s="561">
        <v>1382</v>
      </c>
      <c r="J60" s="624">
        <v>11.383855024711696</v>
      </c>
      <c r="K60" s="561">
        <v>423</v>
      </c>
      <c r="L60" s="68">
        <v>3.4843492586490936</v>
      </c>
      <c r="N60" s="383"/>
    </row>
    <row r="61" spans="1:14" ht="14.5" customHeight="1">
      <c r="A61" s="174" t="s">
        <v>45</v>
      </c>
      <c r="B61" s="568">
        <v>59323</v>
      </c>
      <c r="C61" s="175">
        <v>11430</v>
      </c>
      <c r="D61" s="619">
        <v>19.267400502334674</v>
      </c>
      <c r="E61" s="175">
        <v>15803</v>
      </c>
      <c r="F61" s="619">
        <v>26.638909023481617</v>
      </c>
      <c r="G61" s="175">
        <v>21743</v>
      </c>
      <c r="H61" s="619">
        <v>36.651888812096487</v>
      </c>
      <c r="I61" s="175">
        <v>7199</v>
      </c>
      <c r="J61" s="619">
        <v>12.135259511487956</v>
      </c>
      <c r="K61" s="175">
        <v>3148</v>
      </c>
      <c r="L61" s="274">
        <v>5.3065421505992614</v>
      </c>
      <c r="N61" s="383"/>
    </row>
    <row r="62" spans="1:14" ht="14.5" customHeight="1">
      <c r="A62" s="989" t="s">
        <v>266</v>
      </c>
      <c r="B62" s="989"/>
      <c r="C62" s="989"/>
      <c r="D62" s="989"/>
      <c r="E62" s="989"/>
      <c r="F62" s="989"/>
      <c r="G62" s="989"/>
      <c r="H62" s="989"/>
      <c r="I62" s="989"/>
      <c r="J62" s="989"/>
      <c r="K62" s="989"/>
      <c r="L62" s="989"/>
    </row>
    <row r="63" spans="1:14" ht="29.25" customHeight="1">
      <c r="A63" s="990" t="s">
        <v>267</v>
      </c>
      <c r="B63" s="990"/>
      <c r="C63" s="990"/>
      <c r="D63" s="990"/>
      <c r="E63" s="990"/>
      <c r="F63" s="990"/>
      <c r="G63" s="990"/>
      <c r="H63" s="990"/>
      <c r="I63" s="990"/>
      <c r="J63" s="990"/>
      <c r="K63" s="990"/>
      <c r="L63" s="990"/>
    </row>
    <row r="64" spans="1:14" ht="22.5" customHeight="1">
      <c r="A64" s="990" t="s">
        <v>268</v>
      </c>
      <c r="B64" s="990"/>
      <c r="C64" s="990"/>
      <c r="D64" s="990"/>
      <c r="E64" s="990"/>
      <c r="F64" s="990"/>
      <c r="G64" s="990"/>
      <c r="H64" s="990"/>
      <c r="I64" s="990"/>
      <c r="J64" s="990"/>
      <c r="K64" s="990"/>
      <c r="L64" s="990"/>
    </row>
    <row r="65" spans="1:13" ht="22.5" customHeight="1">
      <c r="A65" s="990" t="s">
        <v>236</v>
      </c>
      <c r="B65" s="990"/>
      <c r="C65" s="990"/>
      <c r="D65" s="990"/>
      <c r="E65" s="990"/>
      <c r="F65" s="990"/>
      <c r="G65" s="990"/>
      <c r="H65" s="990"/>
      <c r="I65" s="990"/>
      <c r="J65" s="990"/>
      <c r="K65" s="990"/>
      <c r="L65" s="990"/>
    </row>
    <row r="66" spans="1:13" ht="37.5" customHeight="1">
      <c r="A66" s="990" t="s">
        <v>270</v>
      </c>
      <c r="B66" s="990"/>
      <c r="C66" s="990"/>
      <c r="D66" s="990"/>
      <c r="E66" s="990"/>
      <c r="F66" s="990"/>
      <c r="G66" s="990"/>
      <c r="H66" s="990"/>
      <c r="I66" s="990"/>
      <c r="J66" s="990"/>
      <c r="K66" s="990"/>
      <c r="L66" s="990"/>
    </row>
    <row r="67" spans="1:13" ht="14.5" customHeight="1">
      <c r="A67" s="986" t="s">
        <v>237</v>
      </c>
      <c r="B67" s="986"/>
      <c r="C67" s="986"/>
      <c r="D67" s="986"/>
      <c r="E67" s="986"/>
      <c r="F67" s="986"/>
      <c r="G67" s="986"/>
      <c r="H67" s="986"/>
      <c r="I67" s="986"/>
      <c r="J67" s="986"/>
      <c r="K67" s="986"/>
      <c r="L67" s="986"/>
    </row>
    <row r="68" spans="1:13" ht="14.5" customHeight="1">
      <c r="A68" s="987" t="s">
        <v>323</v>
      </c>
      <c r="B68" s="987"/>
      <c r="C68" s="987"/>
      <c r="D68" s="987"/>
      <c r="E68" s="987"/>
      <c r="F68" s="987"/>
      <c r="G68" s="987"/>
      <c r="H68" s="987"/>
      <c r="I68" s="987"/>
      <c r="J68" s="987"/>
      <c r="K68" s="987"/>
      <c r="L68" s="987"/>
    </row>
    <row r="69" spans="1:13" ht="22.5" customHeight="1">
      <c r="A69" s="996" t="s">
        <v>272</v>
      </c>
      <c r="B69" s="996"/>
      <c r="C69" s="996"/>
      <c r="D69" s="996"/>
      <c r="E69" s="996"/>
      <c r="F69" s="996"/>
      <c r="G69" s="996"/>
      <c r="H69" s="996"/>
      <c r="I69" s="996"/>
      <c r="J69" s="996"/>
      <c r="K69" s="996"/>
      <c r="L69" s="996"/>
    </row>
    <row r="70" spans="1:13" ht="14.5" customHeight="1">
      <c r="D70" s="382"/>
      <c r="F70" s="382"/>
      <c r="H70" s="382"/>
      <c r="J70" s="382"/>
      <c r="L70" s="382"/>
    </row>
    <row r="71" spans="1:13" ht="24" customHeight="1">
      <c r="A71" s="839">
        <v>2021</v>
      </c>
      <c r="B71" s="839"/>
      <c r="C71" s="839"/>
      <c r="D71" s="839"/>
      <c r="E71" s="839"/>
      <c r="F71" s="839"/>
      <c r="G71" s="839"/>
      <c r="H71" s="839"/>
      <c r="I71" s="839"/>
      <c r="J71" s="839"/>
      <c r="K71" s="839"/>
      <c r="L71" s="839"/>
    </row>
    <row r="72" spans="1:13" ht="14.5" customHeight="1">
      <c r="A72" s="105"/>
      <c r="D72" s="382"/>
      <c r="F72" s="382"/>
      <c r="H72" s="382"/>
      <c r="J72" s="382"/>
      <c r="L72" s="382"/>
    </row>
    <row r="73" spans="1:13" ht="14.5" customHeight="1">
      <c r="A73" s="910" t="s">
        <v>240</v>
      </c>
      <c r="B73" s="910"/>
      <c r="C73" s="910"/>
      <c r="D73" s="910"/>
      <c r="E73" s="910"/>
      <c r="F73" s="910"/>
      <c r="G73" s="910"/>
      <c r="H73" s="910"/>
      <c r="I73" s="910"/>
      <c r="J73" s="910"/>
      <c r="K73" s="910"/>
      <c r="L73" s="910"/>
    </row>
    <row r="74" spans="1:13" ht="14.5" customHeight="1">
      <c r="A74" s="911" t="s">
        <v>47</v>
      </c>
      <c r="B74" s="984" t="s">
        <v>48</v>
      </c>
      <c r="C74" s="991" t="s">
        <v>50</v>
      </c>
      <c r="D74" s="992"/>
      <c r="E74" s="992"/>
      <c r="F74" s="992"/>
      <c r="G74" s="992"/>
      <c r="H74" s="992"/>
      <c r="I74" s="992"/>
      <c r="J74" s="992"/>
      <c r="K74" s="992"/>
      <c r="L74" s="993"/>
    </row>
    <row r="75" spans="1:13" ht="60" customHeight="1">
      <c r="A75" s="912"/>
      <c r="B75" s="850"/>
      <c r="C75" s="905" t="s">
        <v>231</v>
      </c>
      <c r="D75" s="906"/>
      <c r="E75" s="905" t="s">
        <v>232</v>
      </c>
      <c r="F75" s="906"/>
      <c r="G75" s="905" t="s">
        <v>233</v>
      </c>
      <c r="H75" s="906"/>
      <c r="I75" s="905" t="s">
        <v>234</v>
      </c>
      <c r="J75" s="906"/>
      <c r="K75" s="905" t="s">
        <v>235</v>
      </c>
      <c r="L75" s="930"/>
    </row>
    <row r="76" spans="1:13" ht="14.5" customHeight="1" thickBot="1">
      <c r="A76" s="913"/>
      <c r="B76" s="994" t="s">
        <v>49</v>
      </c>
      <c r="C76" s="995"/>
      <c r="D76" s="429" t="s">
        <v>53</v>
      </c>
      <c r="E76" s="405" t="s">
        <v>49</v>
      </c>
      <c r="F76" s="450" t="s">
        <v>53</v>
      </c>
      <c r="G76" s="405" t="s">
        <v>49</v>
      </c>
      <c r="H76" s="450" t="s">
        <v>53</v>
      </c>
      <c r="I76" s="405" t="s">
        <v>49</v>
      </c>
      <c r="J76" s="450" t="s">
        <v>53</v>
      </c>
      <c r="K76" s="420" t="s">
        <v>49</v>
      </c>
      <c r="L76" s="453" t="s">
        <v>53</v>
      </c>
    </row>
    <row r="77" spans="1:13" ht="14.5" customHeight="1">
      <c r="A77" s="168" t="s">
        <v>27</v>
      </c>
      <c r="B77" s="562">
        <v>9482</v>
      </c>
      <c r="C77" s="55">
        <v>2182</v>
      </c>
      <c r="D77" s="620">
        <f>C77/B77*100</f>
        <v>23.012022780004219</v>
      </c>
      <c r="E77" s="55">
        <v>2339</v>
      </c>
      <c r="F77" s="620">
        <f>E77/B77*100</f>
        <v>24.667791605146594</v>
      </c>
      <c r="G77" s="55">
        <v>2364</v>
      </c>
      <c r="H77" s="620">
        <f>G77/B77*100</f>
        <v>24.931449061379457</v>
      </c>
      <c r="I77" s="55">
        <v>578</v>
      </c>
      <c r="J77" s="620">
        <f>I77/B77*100</f>
        <v>6.0957603881037752</v>
      </c>
      <c r="K77" s="55">
        <v>2019</v>
      </c>
      <c r="L77" s="64">
        <f>K77/B77*100</f>
        <v>21.292976165365957</v>
      </c>
      <c r="M77" s="383"/>
    </row>
    <row r="78" spans="1:13" ht="14.5" customHeight="1">
      <c r="A78" s="169" t="s">
        <v>28</v>
      </c>
      <c r="B78" s="563">
        <v>9850</v>
      </c>
      <c r="C78" s="559">
        <v>248</v>
      </c>
      <c r="D78" s="621">
        <f t="shared" ref="D78:D95" si="0">C78/B78*100</f>
        <v>2.5177664974619289</v>
      </c>
      <c r="E78" s="559">
        <v>5082</v>
      </c>
      <c r="F78" s="621">
        <f>E78/B78*100</f>
        <v>51.593908629441621</v>
      </c>
      <c r="G78" s="559">
        <v>2576</v>
      </c>
      <c r="H78" s="621">
        <f t="shared" ref="H78:H95" si="1">G78/B78*100</f>
        <v>26.152284263959391</v>
      </c>
      <c r="I78" s="559">
        <v>1154</v>
      </c>
      <c r="J78" s="621">
        <f t="shared" ref="J78:J95" si="2">I78/B78*100</f>
        <v>11.715736040609137</v>
      </c>
      <c r="K78" s="559">
        <v>790</v>
      </c>
      <c r="L78" s="65">
        <f t="shared" ref="L78:L95" si="3">K78/B78*100</f>
        <v>8.0203045685279175</v>
      </c>
      <c r="M78" s="383"/>
    </row>
    <row r="79" spans="1:13" ht="14.5" customHeight="1">
      <c r="A79" s="170" t="s">
        <v>29</v>
      </c>
      <c r="B79" s="564">
        <v>2718</v>
      </c>
      <c r="C79" s="560">
        <v>893</v>
      </c>
      <c r="D79" s="622">
        <f t="shared" si="0"/>
        <v>32.855040470934512</v>
      </c>
      <c r="E79" s="560">
        <v>204</v>
      </c>
      <c r="F79" s="622">
        <f t="shared" ref="F79:F95" si="4">E79/B79*100</f>
        <v>7.5055187637969087</v>
      </c>
      <c r="G79" s="560">
        <v>829</v>
      </c>
      <c r="H79" s="622">
        <f t="shared" si="1"/>
        <v>30.500367917586463</v>
      </c>
      <c r="I79" s="560">
        <v>186</v>
      </c>
      <c r="J79" s="622">
        <f t="shared" si="2"/>
        <v>6.8432671081677707</v>
      </c>
      <c r="K79" s="560">
        <v>606</v>
      </c>
      <c r="L79" s="66">
        <f t="shared" si="3"/>
        <v>22.29580573951435</v>
      </c>
      <c r="M79" s="383"/>
    </row>
    <row r="80" spans="1:13" ht="14.5" customHeight="1">
      <c r="A80" s="169" t="s">
        <v>30</v>
      </c>
      <c r="B80" s="563">
        <v>1964</v>
      </c>
      <c r="C80" s="559">
        <v>1183</v>
      </c>
      <c r="D80" s="621">
        <f t="shared" si="0"/>
        <v>60.234215885947052</v>
      </c>
      <c r="E80" s="559">
        <v>53</v>
      </c>
      <c r="F80" s="621">
        <f t="shared" si="4"/>
        <v>2.6985743380855398</v>
      </c>
      <c r="G80" s="559">
        <v>399</v>
      </c>
      <c r="H80" s="621">
        <f t="shared" si="1"/>
        <v>20.315682281059065</v>
      </c>
      <c r="I80" s="559">
        <v>200</v>
      </c>
      <c r="J80" s="621">
        <f t="shared" si="2"/>
        <v>10.183299389002038</v>
      </c>
      <c r="K80" s="559">
        <v>129</v>
      </c>
      <c r="L80" s="65">
        <f t="shared" si="3"/>
        <v>6.5682281059063135</v>
      </c>
      <c r="M80" s="383"/>
    </row>
    <row r="81" spans="1:13" ht="14.5" customHeight="1">
      <c r="A81" s="170" t="s">
        <v>31</v>
      </c>
      <c r="B81" s="564">
        <v>469</v>
      </c>
      <c r="C81" s="560">
        <v>53</v>
      </c>
      <c r="D81" s="622">
        <f t="shared" si="0"/>
        <v>11.300639658848615</v>
      </c>
      <c r="E81" s="560">
        <v>109</v>
      </c>
      <c r="F81" s="622">
        <f t="shared" si="4"/>
        <v>23.240938166311302</v>
      </c>
      <c r="G81" s="560">
        <v>190</v>
      </c>
      <c r="H81" s="622">
        <f t="shared" si="1"/>
        <v>40.511727078891255</v>
      </c>
      <c r="I81" s="560">
        <v>26</v>
      </c>
      <c r="J81" s="622">
        <f t="shared" si="2"/>
        <v>5.5437100213219619</v>
      </c>
      <c r="K81" s="560">
        <v>91</v>
      </c>
      <c r="L81" s="66">
        <f t="shared" si="3"/>
        <v>19.402985074626866</v>
      </c>
      <c r="M81" s="383"/>
    </row>
    <row r="82" spans="1:13" ht="14.5" customHeight="1">
      <c r="A82" s="169" t="s">
        <v>32</v>
      </c>
      <c r="B82" s="563">
        <v>1152</v>
      </c>
      <c r="C82" s="559">
        <v>63</v>
      </c>
      <c r="D82" s="621">
        <f t="shared" si="0"/>
        <v>5.46875</v>
      </c>
      <c r="E82" s="559">
        <v>173</v>
      </c>
      <c r="F82" s="621">
        <f t="shared" si="4"/>
        <v>15.017361111111111</v>
      </c>
      <c r="G82" s="559">
        <v>594</v>
      </c>
      <c r="H82" s="621">
        <f t="shared" si="1"/>
        <v>51.5625</v>
      </c>
      <c r="I82" s="559">
        <v>86</v>
      </c>
      <c r="J82" s="621">
        <f t="shared" si="2"/>
        <v>7.4652777777777777</v>
      </c>
      <c r="K82" s="559">
        <v>236</v>
      </c>
      <c r="L82" s="65">
        <f t="shared" si="3"/>
        <v>20.486111111111111</v>
      </c>
      <c r="M82" s="383"/>
    </row>
    <row r="83" spans="1:13" ht="14.5" customHeight="1">
      <c r="A83" s="170" t="s">
        <v>33</v>
      </c>
      <c r="B83" s="564">
        <v>4382</v>
      </c>
      <c r="C83" s="560">
        <v>1006</v>
      </c>
      <c r="D83" s="622">
        <f t="shared" si="0"/>
        <v>22.957553628480145</v>
      </c>
      <c r="E83" s="560">
        <v>394</v>
      </c>
      <c r="F83" s="622">
        <f t="shared" si="4"/>
        <v>8.9913281606572344</v>
      </c>
      <c r="G83" s="560">
        <v>2035</v>
      </c>
      <c r="H83" s="622">
        <f t="shared" si="1"/>
        <v>46.439981743496119</v>
      </c>
      <c r="I83" s="560">
        <v>246</v>
      </c>
      <c r="J83" s="622">
        <f t="shared" si="2"/>
        <v>5.6138749429484252</v>
      </c>
      <c r="K83" s="560">
        <v>701</v>
      </c>
      <c r="L83" s="66">
        <f t="shared" si="3"/>
        <v>15.997261524418075</v>
      </c>
      <c r="M83" s="383"/>
    </row>
    <row r="84" spans="1:13" ht="14.5" customHeight="1">
      <c r="A84" s="169" t="s">
        <v>34</v>
      </c>
      <c r="B84" s="563">
        <v>1120</v>
      </c>
      <c r="C84" s="559">
        <v>341</v>
      </c>
      <c r="D84" s="621">
        <f t="shared" si="0"/>
        <v>30.446428571428569</v>
      </c>
      <c r="E84" s="559">
        <v>97</v>
      </c>
      <c r="F84" s="621">
        <f t="shared" si="4"/>
        <v>8.6607142857142847</v>
      </c>
      <c r="G84" s="559">
        <v>382</v>
      </c>
      <c r="H84" s="621">
        <f t="shared" si="1"/>
        <v>34.107142857142861</v>
      </c>
      <c r="I84" s="559">
        <v>241</v>
      </c>
      <c r="J84" s="621">
        <f t="shared" si="2"/>
        <v>21.517857142857146</v>
      </c>
      <c r="K84" s="559">
        <v>59</v>
      </c>
      <c r="L84" s="65">
        <f t="shared" si="3"/>
        <v>5.2678571428571432</v>
      </c>
      <c r="M84" s="383"/>
    </row>
    <row r="85" spans="1:13" ht="14.5" customHeight="1">
      <c r="A85" s="170" t="s">
        <v>35</v>
      </c>
      <c r="B85" s="564">
        <v>5684</v>
      </c>
      <c r="C85" s="560">
        <v>585</v>
      </c>
      <c r="D85" s="622">
        <f t="shared" si="0"/>
        <v>10.292047853624208</v>
      </c>
      <c r="E85" s="560">
        <v>1968</v>
      </c>
      <c r="F85" s="622">
        <f t="shared" si="4"/>
        <v>34.623504574243491</v>
      </c>
      <c r="G85" s="560">
        <v>1398</v>
      </c>
      <c r="H85" s="622">
        <f t="shared" si="1"/>
        <v>24.595355383532723</v>
      </c>
      <c r="I85" s="560">
        <v>1136</v>
      </c>
      <c r="J85" s="622">
        <f t="shared" si="2"/>
        <v>19.985925404644618</v>
      </c>
      <c r="K85" s="560">
        <v>597</v>
      </c>
      <c r="L85" s="66">
        <f t="shared" si="3"/>
        <v>10.503166783954962</v>
      </c>
      <c r="M85" s="383"/>
    </row>
    <row r="86" spans="1:13" ht="14.5" customHeight="1">
      <c r="A86" s="169" t="s">
        <v>36</v>
      </c>
      <c r="B86" s="563">
        <v>10586</v>
      </c>
      <c r="C86" s="559">
        <v>1773</v>
      </c>
      <c r="D86" s="621">
        <f t="shared" si="0"/>
        <v>16.748535802002646</v>
      </c>
      <c r="E86" s="559">
        <v>2728</v>
      </c>
      <c r="F86" s="621">
        <f t="shared" si="4"/>
        <v>25.769884753447954</v>
      </c>
      <c r="G86" s="559">
        <v>3710</v>
      </c>
      <c r="H86" s="621">
        <f t="shared" si="1"/>
        <v>35.046287549593799</v>
      </c>
      <c r="I86" s="559">
        <v>1522</v>
      </c>
      <c r="J86" s="621">
        <f t="shared" si="2"/>
        <v>14.377479690156811</v>
      </c>
      <c r="K86" s="559">
        <v>853</v>
      </c>
      <c r="L86" s="65">
        <f t="shared" si="3"/>
        <v>8.0578122047987915</v>
      </c>
      <c r="M86" s="383"/>
    </row>
    <row r="87" spans="1:13" ht="14.5" customHeight="1">
      <c r="A87" s="170" t="s">
        <v>37</v>
      </c>
      <c r="B87" s="564">
        <v>2590</v>
      </c>
      <c r="C87" s="560">
        <v>627</v>
      </c>
      <c r="D87" s="622">
        <f t="shared" si="0"/>
        <v>24.208494208494209</v>
      </c>
      <c r="E87" s="560">
        <v>613</v>
      </c>
      <c r="F87" s="622">
        <f t="shared" si="4"/>
        <v>23.667953667953668</v>
      </c>
      <c r="G87" s="560">
        <v>885</v>
      </c>
      <c r="H87" s="622">
        <f t="shared" si="1"/>
        <v>34.16988416988417</v>
      </c>
      <c r="I87" s="560">
        <v>254</v>
      </c>
      <c r="J87" s="622">
        <f t="shared" si="2"/>
        <v>9.806949806949806</v>
      </c>
      <c r="K87" s="560">
        <v>211</v>
      </c>
      <c r="L87" s="66">
        <f t="shared" si="3"/>
        <v>8.1467181467181469</v>
      </c>
      <c r="M87" s="383"/>
    </row>
    <row r="88" spans="1:13" ht="14.5" customHeight="1">
      <c r="A88" s="169" t="s">
        <v>38</v>
      </c>
      <c r="B88" s="563">
        <v>491</v>
      </c>
      <c r="C88" s="559">
        <v>48</v>
      </c>
      <c r="D88" s="621">
        <f t="shared" si="0"/>
        <v>9.7759674134419541</v>
      </c>
      <c r="E88" s="559">
        <v>242</v>
      </c>
      <c r="F88" s="621">
        <f t="shared" si="4"/>
        <v>49.287169042769854</v>
      </c>
      <c r="G88" s="559">
        <v>171</v>
      </c>
      <c r="H88" s="621">
        <f t="shared" si="1"/>
        <v>34.826883910386961</v>
      </c>
      <c r="I88" s="559">
        <v>17</v>
      </c>
      <c r="J88" s="621">
        <f t="shared" si="2"/>
        <v>3.4623217922606928</v>
      </c>
      <c r="K88" s="559">
        <v>13</v>
      </c>
      <c r="L88" s="65">
        <f t="shared" si="3"/>
        <v>2.6476578411405294</v>
      </c>
      <c r="M88" s="383"/>
    </row>
    <row r="89" spans="1:13" ht="14.5" customHeight="1">
      <c r="A89" s="170" t="s">
        <v>39</v>
      </c>
      <c r="B89" s="564">
        <v>3047</v>
      </c>
      <c r="C89" s="560">
        <v>599</v>
      </c>
      <c r="D89" s="622">
        <f t="shared" si="0"/>
        <v>19.658680669510993</v>
      </c>
      <c r="E89" s="560">
        <v>73</v>
      </c>
      <c r="F89" s="622">
        <f t="shared" si="4"/>
        <v>2.3957991467016737</v>
      </c>
      <c r="G89" s="560">
        <v>2062</v>
      </c>
      <c r="H89" s="622">
        <f t="shared" si="1"/>
        <v>67.673121102723982</v>
      </c>
      <c r="I89" s="560">
        <v>197</v>
      </c>
      <c r="J89" s="622">
        <f t="shared" si="2"/>
        <v>6.4653757794552016</v>
      </c>
      <c r="K89" s="560">
        <v>116</v>
      </c>
      <c r="L89" s="66">
        <f t="shared" si="3"/>
        <v>3.807023301608139</v>
      </c>
      <c r="M89" s="383"/>
    </row>
    <row r="90" spans="1:13" ht="14.5" customHeight="1">
      <c r="A90" s="169" t="s">
        <v>40</v>
      </c>
      <c r="B90" s="563">
        <v>1801</v>
      </c>
      <c r="C90" s="559">
        <v>701</v>
      </c>
      <c r="D90" s="621">
        <f t="shared" si="0"/>
        <v>38.922820655191558</v>
      </c>
      <c r="E90" s="559">
        <v>220</v>
      </c>
      <c r="F90" s="621">
        <f t="shared" si="4"/>
        <v>12.215435868961688</v>
      </c>
      <c r="G90" s="559">
        <v>532</v>
      </c>
      <c r="H90" s="621">
        <f t="shared" si="1"/>
        <v>29.539144919489175</v>
      </c>
      <c r="I90" s="559">
        <v>286</v>
      </c>
      <c r="J90" s="621">
        <f t="shared" si="2"/>
        <v>15.880066629650194</v>
      </c>
      <c r="K90" s="559">
        <v>62</v>
      </c>
      <c r="L90" s="65">
        <f t="shared" si="3"/>
        <v>3.4425319267073844</v>
      </c>
      <c r="M90" s="383"/>
    </row>
    <row r="91" spans="1:13" ht="14.5" customHeight="1">
      <c r="A91" s="170" t="s">
        <v>41</v>
      </c>
      <c r="B91" s="564">
        <v>1829</v>
      </c>
      <c r="C91" s="560">
        <v>107</v>
      </c>
      <c r="D91" s="622">
        <f t="shared" si="0"/>
        <v>5.8501913613996717</v>
      </c>
      <c r="E91" s="560">
        <v>645</v>
      </c>
      <c r="F91" s="622">
        <f t="shared" si="4"/>
        <v>35.265172225259704</v>
      </c>
      <c r="G91" s="560">
        <v>527</v>
      </c>
      <c r="H91" s="622">
        <f t="shared" si="1"/>
        <v>28.8135593220339</v>
      </c>
      <c r="I91" s="560">
        <v>341</v>
      </c>
      <c r="J91" s="622">
        <f t="shared" si="2"/>
        <v>18.64406779661017</v>
      </c>
      <c r="K91" s="560">
        <v>209</v>
      </c>
      <c r="L91" s="66">
        <f t="shared" si="3"/>
        <v>11.427009294696555</v>
      </c>
      <c r="M91" s="383"/>
    </row>
    <row r="92" spans="1:13" ht="14.5" customHeight="1" thickBot="1">
      <c r="A92" s="169" t="s">
        <v>42</v>
      </c>
      <c r="B92" s="565">
        <v>1335</v>
      </c>
      <c r="C92" s="57">
        <v>329</v>
      </c>
      <c r="D92" s="621">
        <f t="shared" si="0"/>
        <v>24.64419475655431</v>
      </c>
      <c r="E92" s="57">
        <v>20</v>
      </c>
      <c r="F92" s="621">
        <f t="shared" si="4"/>
        <v>1.4981273408239701</v>
      </c>
      <c r="G92" s="57">
        <v>675</v>
      </c>
      <c r="H92" s="621">
        <f t="shared" si="1"/>
        <v>50.561797752808992</v>
      </c>
      <c r="I92" s="57">
        <v>299</v>
      </c>
      <c r="J92" s="621">
        <f t="shared" si="2"/>
        <v>22.397003745318354</v>
      </c>
      <c r="K92" s="57">
        <v>12</v>
      </c>
      <c r="L92" s="65">
        <f t="shared" si="3"/>
        <v>0.89887640449438211</v>
      </c>
      <c r="M92" s="383"/>
    </row>
    <row r="93" spans="1:13" ht="14.5" customHeight="1">
      <c r="A93" s="171" t="s">
        <v>43</v>
      </c>
      <c r="B93" s="566">
        <v>46515</v>
      </c>
      <c r="C93" s="54">
        <v>6692</v>
      </c>
      <c r="D93" s="623">
        <f t="shared" si="0"/>
        <v>14.386756960120392</v>
      </c>
      <c r="E93" s="54">
        <v>14293</v>
      </c>
      <c r="F93" s="623">
        <f t="shared" si="4"/>
        <v>30.727722240137588</v>
      </c>
      <c r="G93" s="54">
        <v>14450</v>
      </c>
      <c r="H93" s="623">
        <f t="shared" si="1"/>
        <v>31.065247769536708</v>
      </c>
      <c r="I93" s="54">
        <v>5360</v>
      </c>
      <c r="J93" s="623">
        <f t="shared" si="2"/>
        <v>11.523164570568634</v>
      </c>
      <c r="K93" s="54">
        <v>5720</v>
      </c>
      <c r="L93" s="67">
        <f t="shared" si="3"/>
        <v>12.297108459636677</v>
      </c>
      <c r="M93" s="383"/>
    </row>
    <row r="94" spans="1:13" ht="14.5" customHeight="1">
      <c r="A94" s="172" t="s">
        <v>44</v>
      </c>
      <c r="B94" s="567">
        <v>11985</v>
      </c>
      <c r="C94" s="561">
        <v>4046</v>
      </c>
      <c r="D94" s="624">
        <f t="shared" si="0"/>
        <v>33.758865248226947</v>
      </c>
      <c r="E94" s="561">
        <v>667</v>
      </c>
      <c r="F94" s="624">
        <f t="shared" si="4"/>
        <v>5.5652899457655405</v>
      </c>
      <c r="G94" s="561">
        <v>4879</v>
      </c>
      <c r="H94" s="624">
        <f t="shared" si="1"/>
        <v>40.709219858156025</v>
      </c>
      <c r="I94" s="561">
        <v>1409</v>
      </c>
      <c r="J94" s="624">
        <f t="shared" si="2"/>
        <v>11.75636211931581</v>
      </c>
      <c r="K94" s="561">
        <v>984</v>
      </c>
      <c r="L94" s="68">
        <f t="shared" si="3"/>
        <v>8.2102628285356687</v>
      </c>
      <c r="M94" s="383"/>
    </row>
    <row r="95" spans="1:13" ht="14.5" customHeight="1">
      <c r="A95" s="174" t="s">
        <v>45</v>
      </c>
      <c r="B95" s="568">
        <v>58500</v>
      </c>
      <c r="C95" s="175">
        <v>10738</v>
      </c>
      <c r="D95" s="619">
        <f t="shared" si="0"/>
        <v>18.355555555555554</v>
      </c>
      <c r="E95" s="175">
        <v>14960</v>
      </c>
      <c r="F95" s="619">
        <f t="shared" si="4"/>
        <v>25.572649572649574</v>
      </c>
      <c r="G95" s="175">
        <v>19329</v>
      </c>
      <c r="H95" s="619">
        <f t="shared" si="1"/>
        <v>33.041025641025641</v>
      </c>
      <c r="I95" s="175">
        <v>6769</v>
      </c>
      <c r="J95" s="619">
        <f t="shared" si="2"/>
        <v>11.570940170940171</v>
      </c>
      <c r="K95" s="175">
        <v>6704</v>
      </c>
      <c r="L95" s="274">
        <f t="shared" si="3"/>
        <v>11.45982905982906</v>
      </c>
      <c r="M95" s="383"/>
    </row>
    <row r="96" spans="1:13" ht="14.5" customHeight="1">
      <c r="A96" s="989" t="s">
        <v>266</v>
      </c>
      <c r="B96" s="989"/>
      <c r="C96" s="989"/>
      <c r="D96" s="989"/>
      <c r="E96" s="989"/>
      <c r="F96" s="989"/>
      <c r="G96" s="989"/>
      <c r="H96" s="989"/>
      <c r="I96" s="989"/>
      <c r="J96" s="989"/>
      <c r="K96" s="989"/>
      <c r="L96" s="989"/>
    </row>
    <row r="97" spans="1:12" ht="29.25" customHeight="1">
      <c r="A97" s="990" t="s">
        <v>267</v>
      </c>
      <c r="B97" s="990"/>
      <c r="C97" s="990"/>
      <c r="D97" s="990"/>
      <c r="E97" s="990"/>
      <c r="F97" s="990"/>
      <c r="G97" s="990"/>
      <c r="H97" s="990"/>
      <c r="I97" s="990"/>
      <c r="J97" s="990"/>
      <c r="K97" s="990"/>
      <c r="L97" s="990"/>
    </row>
    <row r="98" spans="1:12" ht="22.5" customHeight="1">
      <c r="A98" s="990" t="s">
        <v>268</v>
      </c>
      <c r="B98" s="990"/>
      <c r="C98" s="990"/>
      <c r="D98" s="990"/>
      <c r="E98" s="990"/>
      <c r="F98" s="990"/>
      <c r="G98" s="990"/>
      <c r="H98" s="990"/>
      <c r="I98" s="990"/>
      <c r="J98" s="990"/>
      <c r="K98" s="990"/>
      <c r="L98" s="990"/>
    </row>
    <row r="99" spans="1:12" ht="22.5" customHeight="1">
      <c r="A99" s="990" t="s">
        <v>269</v>
      </c>
      <c r="B99" s="990"/>
      <c r="C99" s="990"/>
      <c r="D99" s="990"/>
      <c r="E99" s="990"/>
      <c r="F99" s="990"/>
      <c r="G99" s="990"/>
      <c r="H99" s="990"/>
      <c r="I99" s="990"/>
      <c r="J99" s="990"/>
      <c r="K99" s="990"/>
      <c r="L99" s="990"/>
    </row>
    <row r="100" spans="1:12" ht="39.75" customHeight="1">
      <c r="A100" s="990" t="s">
        <v>270</v>
      </c>
      <c r="B100" s="990"/>
      <c r="C100" s="990"/>
      <c r="D100" s="990"/>
      <c r="E100" s="990"/>
      <c r="F100" s="990"/>
      <c r="G100" s="990"/>
      <c r="H100" s="990"/>
      <c r="I100" s="990"/>
      <c r="J100" s="990"/>
      <c r="K100" s="990"/>
      <c r="L100" s="990"/>
    </row>
    <row r="101" spans="1:12" ht="14.25" customHeight="1">
      <c r="A101" s="986" t="s">
        <v>237</v>
      </c>
      <c r="B101" s="986"/>
      <c r="C101" s="986"/>
      <c r="D101" s="986"/>
      <c r="E101" s="986"/>
      <c r="F101" s="986"/>
      <c r="G101" s="986"/>
      <c r="H101" s="986"/>
      <c r="I101" s="986"/>
      <c r="J101" s="986"/>
      <c r="K101" s="986"/>
      <c r="L101" s="986"/>
    </row>
    <row r="102" spans="1:12" ht="14.25" customHeight="1">
      <c r="A102" s="987" t="s">
        <v>323</v>
      </c>
      <c r="B102" s="987"/>
      <c r="C102" s="987"/>
      <c r="D102" s="987"/>
      <c r="E102" s="987"/>
      <c r="F102" s="987"/>
      <c r="G102" s="987"/>
      <c r="H102" s="987"/>
      <c r="I102" s="987"/>
      <c r="J102" s="987"/>
      <c r="K102" s="987"/>
      <c r="L102" s="987"/>
    </row>
    <row r="103" spans="1:12" ht="22.5" customHeight="1">
      <c r="A103" s="996" t="s">
        <v>273</v>
      </c>
      <c r="B103" s="996"/>
      <c r="C103" s="996"/>
      <c r="D103" s="996"/>
      <c r="E103" s="996"/>
      <c r="F103" s="996"/>
      <c r="G103" s="996"/>
      <c r="H103" s="996"/>
      <c r="I103" s="996"/>
      <c r="J103" s="996"/>
      <c r="K103" s="996"/>
      <c r="L103" s="996"/>
    </row>
    <row r="104" spans="1:12" ht="14.5" customHeight="1">
      <c r="D104" s="382"/>
      <c r="F104" s="382"/>
      <c r="H104" s="382"/>
      <c r="J104" s="382"/>
      <c r="L104" s="382"/>
    </row>
    <row r="105" spans="1:12" ht="24" customHeight="1">
      <c r="A105" s="839">
        <v>2020</v>
      </c>
      <c r="B105" s="839"/>
      <c r="C105" s="839"/>
      <c r="D105" s="839"/>
      <c r="E105" s="839"/>
      <c r="F105" s="839"/>
      <c r="G105" s="839"/>
      <c r="H105" s="839"/>
      <c r="I105" s="839"/>
      <c r="J105" s="839"/>
      <c r="K105" s="839"/>
      <c r="L105" s="839"/>
    </row>
    <row r="106" spans="1:12" ht="14.5" customHeight="1">
      <c r="A106" s="105"/>
      <c r="D106" s="382"/>
      <c r="F106" s="382"/>
      <c r="H106" s="382"/>
      <c r="J106" s="382"/>
      <c r="L106" s="382"/>
    </row>
    <row r="107" spans="1:12" ht="14.5" customHeight="1">
      <c r="A107" s="910" t="s">
        <v>241</v>
      </c>
      <c r="B107" s="910"/>
      <c r="C107" s="910"/>
      <c r="D107" s="910"/>
      <c r="E107" s="910"/>
      <c r="F107" s="910"/>
      <c r="G107" s="910"/>
      <c r="H107" s="910"/>
      <c r="I107" s="910"/>
      <c r="J107" s="910"/>
      <c r="K107" s="910"/>
      <c r="L107" s="910"/>
    </row>
    <row r="108" spans="1:12" ht="14.5" customHeight="1">
      <c r="A108" s="911" t="s">
        <v>47</v>
      </c>
      <c r="B108" s="984" t="s">
        <v>48</v>
      </c>
      <c r="C108" s="991" t="s">
        <v>50</v>
      </c>
      <c r="D108" s="992"/>
      <c r="E108" s="992"/>
      <c r="F108" s="992"/>
      <c r="G108" s="992"/>
      <c r="H108" s="992"/>
      <c r="I108" s="992"/>
      <c r="J108" s="992"/>
      <c r="K108" s="992"/>
      <c r="L108" s="993"/>
    </row>
    <row r="109" spans="1:12" ht="60" customHeight="1">
      <c r="A109" s="912"/>
      <c r="B109" s="850"/>
      <c r="C109" s="905" t="s">
        <v>231</v>
      </c>
      <c r="D109" s="906"/>
      <c r="E109" s="905" t="s">
        <v>232</v>
      </c>
      <c r="F109" s="906"/>
      <c r="G109" s="905" t="s">
        <v>233</v>
      </c>
      <c r="H109" s="906"/>
      <c r="I109" s="905" t="s">
        <v>234</v>
      </c>
      <c r="J109" s="906"/>
      <c r="K109" s="905" t="s">
        <v>235</v>
      </c>
      <c r="L109" s="930"/>
    </row>
    <row r="110" spans="1:12" ht="14.5" customHeight="1" thickBot="1">
      <c r="A110" s="913"/>
      <c r="B110" s="994" t="s">
        <v>49</v>
      </c>
      <c r="C110" s="995"/>
      <c r="D110" s="429" t="s">
        <v>53</v>
      </c>
      <c r="E110" s="405" t="s">
        <v>49</v>
      </c>
      <c r="F110" s="450" t="s">
        <v>53</v>
      </c>
      <c r="G110" s="405" t="s">
        <v>49</v>
      </c>
      <c r="H110" s="450" t="s">
        <v>53</v>
      </c>
      <c r="I110" s="405" t="s">
        <v>49</v>
      </c>
      <c r="J110" s="450" t="s">
        <v>53</v>
      </c>
      <c r="K110" s="420" t="s">
        <v>49</v>
      </c>
      <c r="L110" s="453" t="s">
        <v>53</v>
      </c>
    </row>
    <row r="111" spans="1:12" ht="14.5" customHeight="1">
      <c r="A111" s="168" t="s">
        <v>27</v>
      </c>
      <c r="B111" s="562">
        <v>9288</v>
      </c>
      <c r="C111" s="55">
        <v>2142</v>
      </c>
      <c r="D111" s="620">
        <f>C111/B111*100</f>
        <v>23.062015503875969</v>
      </c>
      <c r="E111" s="55">
        <v>2409</v>
      </c>
      <c r="F111" s="620">
        <f>E111/B111*100</f>
        <v>25.936692506459945</v>
      </c>
      <c r="G111" s="55">
        <v>2343</v>
      </c>
      <c r="H111" s="620">
        <f>G111/B111*100</f>
        <v>25.226098191214469</v>
      </c>
      <c r="I111" s="55">
        <v>596</v>
      </c>
      <c r="J111" s="620">
        <f>I111/B111*100</f>
        <v>6.416881998277348</v>
      </c>
      <c r="K111" s="55">
        <v>1798</v>
      </c>
      <c r="L111" s="64">
        <f>K111/B111*100</f>
        <v>19.358311800172263</v>
      </c>
    </row>
    <row r="112" spans="1:12" ht="14.5" customHeight="1">
      <c r="A112" s="169" t="s">
        <v>28</v>
      </c>
      <c r="B112" s="563">
        <v>9645</v>
      </c>
      <c r="C112" s="559">
        <v>251</v>
      </c>
      <c r="D112" s="621">
        <f t="shared" ref="D112:D129" si="5">C112/B112*100</f>
        <v>2.6023846552617935</v>
      </c>
      <c r="E112" s="559">
        <v>5004</v>
      </c>
      <c r="F112" s="621">
        <f t="shared" ref="F112:F129" si="6">E112/B112*100</f>
        <v>51.881804043545877</v>
      </c>
      <c r="G112" s="559">
        <v>2567</v>
      </c>
      <c r="H112" s="621">
        <f t="shared" ref="H112:H129" si="7">G112/B112*100</f>
        <v>26.614826334888541</v>
      </c>
      <c r="I112" s="559">
        <v>1133</v>
      </c>
      <c r="J112" s="621">
        <f t="shared" ref="J112:J129" si="8">I112/B112*100</f>
        <v>11.747019180922758</v>
      </c>
      <c r="K112" s="559">
        <v>690</v>
      </c>
      <c r="L112" s="65">
        <f t="shared" ref="L112:L129" si="9">K112/B112*100</f>
        <v>7.1539657853810263</v>
      </c>
    </row>
    <row r="113" spans="1:12" ht="14.5" customHeight="1">
      <c r="A113" s="170" t="s">
        <v>29</v>
      </c>
      <c r="B113" s="564">
        <v>2663</v>
      </c>
      <c r="C113" s="560">
        <v>878</v>
      </c>
      <c r="D113" s="622">
        <f t="shared" si="5"/>
        <v>32.970334209538116</v>
      </c>
      <c r="E113" s="560">
        <v>181</v>
      </c>
      <c r="F113" s="622">
        <f t="shared" si="6"/>
        <v>6.796845662786331</v>
      </c>
      <c r="G113" s="560">
        <v>854</v>
      </c>
      <c r="H113" s="622">
        <f t="shared" si="7"/>
        <v>32.069095005632747</v>
      </c>
      <c r="I113" s="560">
        <v>192</v>
      </c>
      <c r="J113" s="622">
        <f t="shared" si="8"/>
        <v>7.2099136312429586</v>
      </c>
      <c r="K113" s="560">
        <v>558</v>
      </c>
      <c r="L113" s="66">
        <f t="shared" si="9"/>
        <v>20.953811490799851</v>
      </c>
    </row>
    <row r="114" spans="1:12" ht="14.5" customHeight="1">
      <c r="A114" s="169" t="s">
        <v>30</v>
      </c>
      <c r="B114" s="563">
        <v>1944</v>
      </c>
      <c r="C114" s="559">
        <v>1144</v>
      </c>
      <c r="D114" s="621">
        <f t="shared" si="5"/>
        <v>58.847736625514401</v>
      </c>
      <c r="E114" s="559">
        <v>52</v>
      </c>
      <c r="F114" s="621">
        <f t="shared" si="6"/>
        <v>2.6748971193415638</v>
      </c>
      <c r="G114" s="559">
        <v>396</v>
      </c>
      <c r="H114" s="621">
        <f t="shared" si="7"/>
        <v>20.37037037037037</v>
      </c>
      <c r="I114" s="559">
        <v>218</v>
      </c>
      <c r="J114" s="621">
        <f t="shared" si="8"/>
        <v>11.213991769547325</v>
      </c>
      <c r="K114" s="559">
        <v>134</v>
      </c>
      <c r="L114" s="65">
        <f t="shared" si="9"/>
        <v>6.8930041152263382</v>
      </c>
    </row>
    <row r="115" spans="1:12" ht="14.5" customHeight="1">
      <c r="A115" s="170" t="s">
        <v>31</v>
      </c>
      <c r="B115" s="564">
        <v>461</v>
      </c>
      <c r="C115" s="560">
        <v>53</v>
      </c>
      <c r="D115" s="622">
        <f t="shared" si="5"/>
        <v>11.496746203904555</v>
      </c>
      <c r="E115" s="560">
        <v>102</v>
      </c>
      <c r="F115" s="622">
        <f t="shared" si="6"/>
        <v>22.125813449023862</v>
      </c>
      <c r="G115" s="560">
        <v>198</v>
      </c>
      <c r="H115" s="622">
        <f t="shared" si="7"/>
        <v>42.950108459869845</v>
      </c>
      <c r="I115" s="560">
        <v>23</v>
      </c>
      <c r="J115" s="622">
        <f t="shared" si="8"/>
        <v>4.9891540130151846</v>
      </c>
      <c r="K115" s="560">
        <v>85</v>
      </c>
      <c r="L115" s="66">
        <f t="shared" si="9"/>
        <v>18.43817787418655</v>
      </c>
    </row>
    <row r="116" spans="1:12" ht="14.5" customHeight="1">
      <c r="A116" s="169" t="s">
        <v>32</v>
      </c>
      <c r="B116" s="563">
        <v>1133</v>
      </c>
      <c r="C116" s="559">
        <v>70</v>
      </c>
      <c r="D116" s="621">
        <f t="shared" si="5"/>
        <v>6.1782877316857903</v>
      </c>
      <c r="E116" s="559">
        <v>162</v>
      </c>
      <c r="F116" s="621">
        <f t="shared" si="6"/>
        <v>14.298323036187114</v>
      </c>
      <c r="G116" s="559">
        <v>561</v>
      </c>
      <c r="H116" s="621">
        <f t="shared" si="7"/>
        <v>49.514563106796118</v>
      </c>
      <c r="I116" s="559">
        <v>86</v>
      </c>
      <c r="J116" s="621">
        <f t="shared" si="8"/>
        <v>7.5904677846425423</v>
      </c>
      <c r="K116" s="559">
        <v>254</v>
      </c>
      <c r="L116" s="65">
        <f t="shared" si="9"/>
        <v>22.418358340688439</v>
      </c>
    </row>
    <row r="117" spans="1:12" ht="14.5" customHeight="1">
      <c r="A117" s="170" t="s">
        <v>33</v>
      </c>
      <c r="B117" s="564">
        <v>4326</v>
      </c>
      <c r="C117" s="560">
        <v>1040</v>
      </c>
      <c r="D117" s="622">
        <f>C117/B117*100</f>
        <v>24.040684234858993</v>
      </c>
      <c r="E117" s="560">
        <v>403</v>
      </c>
      <c r="F117" s="622">
        <f t="shared" si="6"/>
        <v>9.3157651410078586</v>
      </c>
      <c r="G117" s="560">
        <v>1926</v>
      </c>
      <c r="H117" s="622">
        <f t="shared" si="7"/>
        <v>44.521497919556175</v>
      </c>
      <c r="I117" s="560">
        <v>221</v>
      </c>
      <c r="J117" s="622">
        <f t="shared" si="8"/>
        <v>5.1086453999075365</v>
      </c>
      <c r="K117" s="560">
        <v>736</v>
      </c>
      <c r="L117" s="66">
        <f t="shared" si="9"/>
        <v>17.013407304669439</v>
      </c>
    </row>
    <row r="118" spans="1:12" ht="14.5" customHeight="1">
      <c r="A118" s="169" t="s">
        <v>34</v>
      </c>
      <c r="B118" s="563">
        <v>1111</v>
      </c>
      <c r="C118" s="559">
        <v>349</v>
      </c>
      <c r="D118" s="621">
        <f t="shared" si="5"/>
        <v>31.413141314131416</v>
      </c>
      <c r="E118" s="559">
        <v>116</v>
      </c>
      <c r="F118" s="621">
        <f t="shared" si="6"/>
        <v>10.441044104410441</v>
      </c>
      <c r="G118" s="559">
        <v>354</v>
      </c>
      <c r="H118" s="621">
        <f t="shared" si="7"/>
        <v>31.863186318631865</v>
      </c>
      <c r="I118" s="559">
        <v>232</v>
      </c>
      <c r="J118" s="621">
        <f t="shared" si="8"/>
        <v>20.882088208820882</v>
      </c>
      <c r="K118" s="559">
        <v>60</v>
      </c>
      <c r="L118" s="65">
        <f t="shared" si="9"/>
        <v>5.4005400540054005</v>
      </c>
    </row>
    <row r="119" spans="1:12" ht="14.5" customHeight="1">
      <c r="A119" s="170" t="s">
        <v>35</v>
      </c>
      <c r="B119" s="564">
        <v>5594</v>
      </c>
      <c r="C119" s="560">
        <v>601</v>
      </c>
      <c r="D119" s="622">
        <f t="shared" si="5"/>
        <v>10.743653914908831</v>
      </c>
      <c r="E119" s="560">
        <v>1908</v>
      </c>
      <c r="F119" s="622">
        <f t="shared" si="6"/>
        <v>34.107972828030029</v>
      </c>
      <c r="G119" s="560">
        <v>1379</v>
      </c>
      <c r="H119" s="622">
        <f t="shared" si="7"/>
        <v>24.651412227386484</v>
      </c>
      <c r="I119" s="560">
        <v>1072</v>
      </c>
      <c r="J119" s="622">
        <f t="shared" si="8"/>
        <v>19.163389345727566</v>
      </c>
      <c r="K119" s="560">
        <v>634</v>
      </c>
      <c r="L119" s="66">
        <f t="shared" si="9"/>
        <v>11.333571683947085</v>
      </c>
    </row>
    <row r="120" spans="1:12" ht="14.5" customHeight="1">
      <c r="A120" s="169" t="s">
        <v>36</v>
      </c>
      <c r="B120" s="563">
        <v>10398</v>
      </c>
      <c r="C120" s="559">
        <v>1844</v>
      </c>
      <c r="D120" s="621">
        <f t="shared" si="5"/>
        <v>17.734179649932681</v>
      </c>
      <c r="E120" s="559">
        <v>2660</v>
      </c>
      <c r="F120" s="621">
        <f t="shared" si="6"/>
        <v>25.581842662050398</v>
      </c>
      <c r="G120" s="559">
        <v>3470</v>
      </c>
      <c r="H120" s="621">
        <f t="shared" si="7"/>
        <v>33.371802269667242</v>
      </c>
      <c r="I120" s="559">
        <v>1541</v>
      </c>
      <c r="J120" s="621">
        <f t="shared" si="8"/>
        <v>14.820157722638969</v>
      </c>
      <c r="K120" s="559">
        <v>883</v>
      </c>
      <c r="L120" s="65">
        <f t="shared" si="9"/>
        <v>8.4920176957107127</v>
      </c>
    </row>
    <row r="121" spans="1:12" ht="14.5" customHeight="1">
      <c r="A121" s="170" t="s">
        <v>37</v>
      </c>
      <c r="B121" s="564">
        <v>2572</v>
      </c>
      <c r="C121" s="560">
        <v>639</v>
      </c>
      <c r="D121" s="622">
        <f t="shared" si="5"/>
        <v>24.844479004665629</v>
      </c>
      <c r="E121" s="560">
        <v>627</v>
      </c>
      <c r="F121" s="622">
        <f t="shared" si="6"/>
        <v>24.377916018662518</v>
      </c>
      <c r="G121" s="560">
        <v>870</v>
      </c>
      <c r="H121" s="622">
        <f t="shared" si="7"/>
        <v>33.825816485225509</v>
      </c>
      <c r="I121" s="560">
        <v>245</v>
      </c>
      <c r="J121" s="622">
        <f t="shared" si="8"/>
        <v>9.5256609642301697</v>
      </c>
      <c r="K121" s="560">
        <v>191</v>
      </c>
      <c r="L121" s="66">
        <f t="shared" si="9"/>
        <v>7.426127527216174</v>
      </c>
    </row>
    <row r="122" spans="1:12" ht="14.5" customHeight="1">
      <c r="A122" s="169" t="s">
        <v>38</v>
      </c>
      <c r="B122" s="563">
        <v>488</v>
      </c>
      <c r="C122" s="559">
        <v>54</v>
      </c>
      <c r="D122" s="621">
        <f t="shared" si="5"/>
        <v>11.065573770491802</v>
      </c>
      <c r="E122" s="559">
        <v>239</v>
      </c>
      <c r="F122" s="621">
        <f t="shared" si="6"/>
        <v>48.975409836065573</v>
      </c>
      <c r="G122" s="559">
        <v>162</v>
      </c>
      <c r="H122" s="621">
        <f t="shared" si="7"/>
        <v>33.196721311475407</v>
      </c>
      <c r="I122" s="559">
        <v>16</v>
      </c>
      <c r="J122" s="621">
        <f t="shared" si="8"/>
        <v>3.278688524590164</v>
      </c>
      <c r="K122" s="559">
        <v>17</v>
      </c>
      <c r="L122" s="65">
        <f t="shared" si="9"/>
        <v>3.4836065573770489</v>
      </c>
    </row>
    <row r="123" spans="1:12" ht="14.5" customHeight="1">
      <c r="A123" s="170" t="s">
        <v>39</v>
      </c>
      <c r="B123" s="564">
        <v>3025</v>
      </c>
      <c r="C123" s="560">
        <v>681</v>
      </c>
      <c r="D123" s="622">
        <f t="shared" si="5"/>
        <v>22.512396694214875</v>
      </c>
      <c r="E123" s="560">
        <v>66</v>
      </c>
      <c r="F123" s="622">
        <f t="shared" si="6"/>
        <v>2.1818181818181821</v>
      </c>
      <c r="G123" s="560">
        <v>1972</v>
      </c>
      <c r="H123" s="622">
        <f t="shared" si="7"/>
        <v>65.190082644628106</v>
      </c>
      <c r="I123" s="560">
        <v>194</v>
      </c>
      <c r="J123" s="622">
        <f t="shared" si="8"/>
        <v>6.4132231404958677</v>
      </c>
      <c r="K123" s="560">
        <v>112</v>
      </c>
      <c r="L123" s="66">
        <f t="shared" si="9"/>
        <v>3.7024793388429753</v>
      </c>
    </row>
    <row r="124" spans="1:12" ht="14.5" customHeight="1">
      <c r="A124" s="169" t="s">
        <v>40</v>
      </c>
      <c r="B124" s="563">
        <v>1800</v>
      </c>
      <c r="C124" s="559">
        <v>716</v>
      </c>
      <c r="D124" s="621">
        <f t="shared" si="5"/>
        <v>39.777777777777779</v>
      </c>
      <c r="E124" s="559">
        <v>193</v>
      </c>
      <c r="F124" s="621">
        <f t="shared" si="6"/>
        <v>10.722222222222221</v>
      </c>
      <c r="G124" s="559">
        <v>527</v>
      </c>
      <c r="H124" s="621">
        <f t="shared" si="7"/>
        <v>29.277777777777779</v>
      </c>
      <c r="I124" s="559">
        <v>302</v>
      </c>
      <c r="J124" s="621">
        <f t="shared" si="8"/>
        <v>16.777777777777779</v>
      </c>
      <c r="K124" s="559">
        <v>62</v>
      </c>
      <c r="L124" s="65">
        <f t="shared" si="9"/>
        <v>3.4444444444444446</v>
      </c>
    </row>
    <row r="125" spans="1:12" ht="14.5" customHeight="1">
      <c r="A125" s="170" t="s">
        <v>41</v>
      </c>
      <c r="B125" s="564">
        <v>1816</v>
      </c>
      <c r="C125" s="560">
        <v>108</v>
      </c>
      <c r="D125" s="622">
        <f t="shared" si="5"/>
        <v>5.9471365638766516</v>
      </c>
      <c r="E125" s="560">
        <v>661</v>
      </c>
      <c r="F125" s="622">
        <f t="shared" si="6"/>
        <v>36.398678414096921</v>
      </c>
      <c r="G125" s="560">
        <v>505</v>
      </c>
      <c r="H125" s="622">
        <f t="shared" si="7"/>
        <v>27.808370044052865</v>
      </c>
      <c r="I125" s="560">
        <v>326</v>
      </c>
      <c r="J125" s="622">
        <f t="shared" si="8"/>
        <v>17.951541850220266</v>
      </c>
      <c r="K125" s="560">
        <v>216</v>
      </c>
      <c r="L125" s="66">
        <f t="shared" si="9"/>
        <v>11.894273127753303</v>
      </c>
    </row>
    <row r="126" spans="1:12" ht="14.5" customHeight="1" thickBot="1">
      <c r="A126" s="169" t="s">
        <v>42</v>
      </c>
      <c r="B126" s="565">
        <v>1330</v>
      </c>
      <c r="C126" s="57">
        <v>370</v>
      </c>
      <c r="D126" s="621">
        <f t="shared" si="5"/>
        <v>27.819548872180448</v>
      </c>
      <c r="E126" s="57">
        <v>6</v>
      </c>
      <c r="F126" s="621">
        <f t="shared" si="6"/>
        <v>0.45112781954887221</v>
      </c>
      <c r="G126" s="57">
        <v>633</v>
      </c>
      <c r="H126" s="621">
        <f t="shared" si="7"/>
        <v>47.593984962406019</v>
      </c>
      <c r="I126" s="57">
        <v>304</v>
      </c>
      <c r="J126" s="621">
        <f t="shared" si="8"/>
        <v>22.857142857142858</v>
      </c>
      <c r="K126" s="57">
        <v>17</v>
      </c>
      <c r="L126" s="65">
        <f t="shared" si="9"/>
        <v>1.2781954887218046</v>
      </c>
    </row>
    <row r="127" spans="1:12" ht="14.5" customHeight="1">
      <c r="A127" s="171" t="s">
        <v>43</v>
      </c>
      <c r="B127" s="566">
        <v>45721</v>
      </c>
      <c r="C127" s="54">
        <v>6802</v>
      </c>
      <c r="D127" s="623">
        <f t="shared" si="5"/>
        <v>14.877189912731566</v>
      </c>
      <c r="E127" s="54">
        <v>14175</v>
      </c>
      <c r="F127" s="623">
        <f t="shared" si="6"/>
        <v>31.0032588963496</v>
      </c>
      <c r="G127" s="54">
        <v>13981</v>
      </c>
      <c r="H127" s="623">
        <f t="shared" si="7"/>
        <v>30.578946217274339</v>
      </c>
      <c r="I127" s="54">
        <v>5259</v>
      </c>
      <c r="J127" s="623">
        <f t="shared" si="8"/>
        <v>11.502373088952559</v>
      </c>
      <c r="K127" s="54">
        <v>5504</v>
      </c>
      <c r="L127" s="67">
        <f t="shared" si="9"/>
        <v>12.038231884691935</v>
      </c>
    </row>
    <row r="128" spans="1:12" ht="14.5" customHeight="1">
      <c r="A128" s="172" t="s">
        <v>44</v>
      </c>
      <c r="B128" s="567">
        <v>11873</v>
      </c>
      <c r="C128" s="561">
        <v>4138</v>
      </c>
      <c r="D128" s="624">
        <f t="shared" si="5"/>
        <v>34.852185631264213</v>
      </c>
      <c r="E128" s="561">
        <v>614</v>
      </c>
      <c r="F128" s="624">
        <f t="shared" si="6"/>
        <v>5.1713972879642887</v>
      </c>
      <c r="G128" s="561">
        <v>4736</v>
      </c>
      <c r="H128" s="624">
        <f t="shared" si="7"/>
        <v>39.888823380779918</v>
      </c>
      <c r="I128" s="561">
        <v>1442</v>
      </c>
      <c r="J128" s="624">
        <f t="shared" si="8"/>
        <v>12.145203402678346</v>
      </c>
      <c r="K128" s="561">
        <v>943</v>
      </c>
      <c r="L128" s="68">
        <f t="shared" si="9"/>
        <v>7.9423902973132314</v>
      </c>
    </row>
    <row r="129" spans="1:12" ht="14.5" customHeight="1">
      <c r="A129" s="174" t="s">
        <v>45</v>
      </c>
      <c r="B129" s="568">
        <v>57594</v>
      </c>
      <c r="C129" s="175">
        <v>10940</v>
      </c>
      <c r="D129" s="619">
        <f t="shared" si="5"/>
        <v>18.995034204951907</v>
      </c>
      <c r="E129" s="175">
        <v>14789</v>
      </c>
      <c r="F129" s="619">
        <f t="shared" si="6"/>
        <v>25.67802201618224</v>
      </c>
      <c r="G129" s="175">
        <v>18717</v>
      </c>
      <c r="H129" s="619">
        <f t="shared" si="7"/>
        <v>32.498176893426404</v>
      </c>
      <c r="I129" s="175">
        <v>6701</v>
      </c>
      <c r="J129" s="619">
        <f t="shared" si="8"/>
        <v>11.634892523526757</v>
      </c>
      <c r="K129" s="175">
        <v>6447</v>
      </c>
      <c r="L129" s="274">
        <f t="shared" si="9"/>
        <v>11.1938743619127</v>
      </c>
    </row>
    <row r="130" spans="1:12" ht="14.5" customHeight="1">
      <c r="A130" s="989" t="s">
        <v>266</v>
      </c>
      <c r="B130" s="989"/>
      <c r="C130" s="989"/>
      <c r="D130" s="989"/>
      <c r="E130" s="989"/>
      <c r="F130" s="989"/>
      <c r="G130" s="989"/>
      <c r="H130" s="989"/>
      <c r="I130" s="989"/>
      <c r="J130" s="989"/>
      <c r="K130" s="989"/>
      <c r="L130" s="989"/>
    </row>
    <row r="131" spans="1:12" ht="24" customHeight="1">
      <c r="A131" s="990" t="s">
        <v>267</v>
      </c>
      <c r="B131" s="990"/>
      <c r="C131" s="990"/>
      <c r="D131" s="990"/>
      <c r="E131" s="990"/>
      <c r="F131" s="990"/>
      <c r="G131" s="990"/>
      <c r="H131" s="990"/>
      <c r="I131" s="990"/>
      <c r="J131" s="990"/>
      <c r="K131" s="990"/>
      <c r="L131" s="990"/>
    </row>
    <row r="132" spans="1:12" ht="22.5" customHeight="1">
      <c r="A132" s="990" t="s">
        <v>268</v>
      </c>
      <c r="B132" s="990"/>
      <c r="C132" s="990"/>
      <c r="D132" s="990"/>
      <c r="E132" s="990"/>
      <c r="F132" s="990"/>
      <c r="G132" s="990"/>
      <c r="H132" s="990"/>
      <c r="I132" s="990"/>
      <c r="J132" s="990"/>
      <c r="K132" s="990"/>
      <c r="L132" s="990"/>
    </row>
    <row r="133" spans="1:12" ht="22.5" customHeight="1">
      <c r="A133" s="990" t="s">
        <v>269</v>
      </c>
      <c r="B133" s="990"/>
      <c r="C133" s="990"/>
      <c r="D133" s="990"/>
      <c r="E133" s="990"/>
      <c r="F133" s="990"/>
      <c r="G133" s="990"/>
      <c r="H133" s="990"/>
      <c r="I133" s="990"/>
      <c r="J133" s="990"/>
      <c r="K133" s="990"/>
      <c r="L133" s="990"/>
    </row>
    <row r="134" spans="1:12" ht="37.5" customHeight="1">
      <c r="A134" s="990" t="s">
        <v>270</v>
      </c>
      <c r="B134" s="990"/>
      <c r="C134" s="990"/>
      <c r="D134" s="990"/>
      <c r="E134" s="990"/>
      <c r="F134" s="990"/>
      <c r="G134" s="990"/>
      <c r="H134" s="990"/>
      <c r="I134" s="990"/>
      <c r="J134" s="990"/>
      <c r="K134" s="990"/>
      <c r="L134" s="990"/>
    </row>
    <row r="135" spans="1:12" ht="14.5" customHeight="1">
      <c r="A135" s="986" t="s">
        <v>237</v>
      </c>
      <c r="B135" s="986"/>
      <c r="C135" s="986"/>
      <c r="D135" s="986"/>
      <c r="E135" s="986"/>
      <c r="F135" s="986"/>
      <c r="G135" s="986"/>
      <c r="H135" s="986"/>
      <c r="I135" s="986"/>
      <c r="J135" s="986"/>
      <c r="K135" s="986"/>
      <c r="L135" s="986"/>
    </row>
    <row r="136" spans="1:12" ht="14.5" customHeight="1">
      <c r="A136" s="987" t="s">
        <v>323</v>
      </c>
      <c r="B136" s="987"/>
      <c r="C136" s="987"/>
      <c r="D136" s="987"/>
      <c r="E136" s="987"/>
      <c r="F136" s="987"/>
      <c r="G136" s="987"/>
      <c r="H136" s="987"/>
      <c r="I136" s="987"/>
      <c r="J136" s="987"/>
      <c r="K136" s="987"/>
      <c r="L136" s="987"/>
    </row>
    <row r="137" spans="1:12" ht="22.5" customHeight="1">
      <c r="A137" s="996" t="s">
        <v>274</v>
      </c>
      <c r="B137" s="996"/>
      <c r="C137" s="996"/>
      <c r="D137" s="996"/>
      <c r="E137" s="996"/>
      <c r="F137" s="996"/>
      <c r="G137" s="996"/>
      <c r="H137" s="996"/>
      <c r="I137" s="996"/>
      <c r="J137" s="996"/>
      <c r="K137" s="996"/>
      <c r="L137" s="996"/>
    </row>
    <row r="138" spans="1:12" ht="14.5" customHeight="1">
      <c r="D138" s="382"/>
      <c r="F138" s="382"/>
      <c r="H138" s="382"/>
      <c r="J138" s="382"/>
      <c r="L138" s="382"/>
    </row>
    <row r="139" spans="1:12" ht="24" customHeight="1">
      <c r="A139" s="839">
        <v>2019</v>
      </c>
      <c r="B139" s="839"/>
      <c r="C139" s="839"/>
      <c r="D139" s="839"/>
      <c r="E139" s="839"/>
      <c r="F139" s="839"/>
      <c r="G139" s="839"/>
      <c r="H139" s="839"/>
      <c r="I139" s="839"/>
      <c r="J139" s="839"/>
      <c r="K139" s="839"/>
      <c r="L139" s="839"/>
    </row>
    <row r="140" spans="1:12" ht="14.5" customHeight="1">
      <c r="D140" s="382"/>
      <c r="F140" s="382"/>
      <c r="H140" s="382"/>
      <c r="J140" s="382"/>
      <c r="L140" s="382"/>
    </row>
    <row r="141" spans="1:12" ht="14.5" customHeight="1">
      <c r="A141" s="910" t="s">
        <v>242</v>
      </c>
      <c r="B141" s="910"/>
      <c r="C141" s="910"/>
      <c r="D141" s="910"/>
      <c r="E141" s="910"/>
      <c r="F141" s="910"/>
      <c r="G141" s="910"/>
      <c r="H141" s="910"/>
      <c r="I141" s="910"/>
      <c r="J141" s="910"/>
      <c r="K141" s="910"/>
      <c r="L141" s="910"/>
    </row>
    <row r="142" spans="1:12" ht="14.5" customHeight="1">
      <c r="A142" s="911" t="s">
        <v>47</v>
      </c>
      <c r="B142" s="984" t="s">
        <v>48</v>
      </c>
      <c r="C142" s="991" t="s">
        <v>50</v>
      </c>
      <c r="D142" s="992"/>
      <c r="E142" s="992"/>
      <c r="F142" s="992"/>
      <c r="G142" s="992"/>
      <c r="H142" s="992"/>
      <c r="I142" s="992"/>
      <c r="J142" s="992"/>
      <c r="K142" s="992"/>
      <c r="L142" s="993"/>
    </row>
    <row r="143" spans="1:12" ht="60" customHeight="1">
      <c r="A143" s="912"/>
      <c r="B143" s="850"/>
      <c r="C143" s="905" t="s">
        <v>231</v>
      </c>
      <c r="D143" s="906"/>
      <c r="E143" s="905" t="s">
        <v>232</v>
      </c>
      <c r="F143" s="906"/>
      <c r="G143" s="905" t="s">
        <v>233</v>
      </c>
      <c r="H143" s="906"/>
      <c r="I143" s="905" t="s">
        <v>234</v>
      </c>
      <c r="J143" s="906"/>
      <c r="K143" s="905" t="s">
        <v>235</v>
      </c>
      <c r="L143" s="930"/>
    </row>
    <row r="144" spans="1:12" ht="14.5" customHeight="1" thickBot="1">
      <c r="A144" s="913"/>
      <c r="B144" s="994" t="s">
        <v>49</v>
      </c>
      <c r="C144" s="995"/>
      <c r="D144" s="429" t="s">
        <v>53</v>
      </c>
      <c r="E144" s="405" t="s">
        <v>49</v>
      </c>
      <c r="F144" s="450" t="s">
        <v>53</v>
      </c>
      <c r="G144" s="405" t="s">
        <v>49</v>
      </c>
      <c r="H144" s="450" t="s">
        <v>53</v>
      </c>
      <c r="I144" s="405" t="s">
        <v>49</v>
      </c>
      <c r="J144" s="450" t="s">
        <v>53</v>
      </c>
      <c r="K144" s="420" t="s">
        <v>49</v>
      </c>
      <c r="L144" s="453" t="s">
        <v>53</v>
      </c>
    </row>
    <row r="145" spans="1:12" ht="14.5" customHeight="1">
      <c r="A145" s="168" t="s">
        <v>27</v>
      </c>
      <c r="B145" s="562">
        <v>9117</v>
      </c>
      <c r="C145" s="55">
        <v>2067</v>
      </c>
      <c r="D145" s="620">
        <v>22.7</v>
      </c>
      <c r="E145" s="55">
        <v>2404</v>
      </c>
      <c r="F145" s="620">
        <v>26.4</v>
      </c>
      <c r="G145" s="55">
        <v>2182</v>
      </c>
      <c r="H145" s="620">
        <v>23.9</v>
      </c>
      <c r="I145" s="55">
        <v>535</v>
      </c>
      <c r="J145" s="620">
        <v>5.9</v>
      </c>
      <c r="K145" s="55">
        <v>1929</v>
      </c>
      <c r="L145" s="64">
        <v>21.1</v>
      </c>
    </row>
    <row r="146" spans="1:12" ht="14.5" customHeight="1">
      <c r="A146" s="169" t="s">
        <v>28</v>
      </c>
      <c r="B146" s="563">
        <v>9510</v>
      </c>
      <c r="C146" s="559">
        <v>236</v>
      </c>
      <c r="D146" s="621">
        <v>2.5</v>
      </c>
      <c r="E146" s="559">
        <v>5098</v>
      </c>
      <c r="F146" s="621">
        <v>53.6</v>
      </c>
      <c r="G146" s="559">
        <v>2396</v>
      </c>
      <c r="H146" s="621">
        <v>25.2</v>
      </c>
      <c r="I146" s="559">
        <v>1035</v>
      </c>
      <c r="J146" s="621">
        <v>10.9</v>
      </c>
      <c r="K146" s="559">
        <v>745</v>
      </c>
      <c r="L146" s="65">
        <v>7.8</v>
      </c>
    </row>
    <row r="147" spans="1:12" ht="14.5" customHeight="1">
      <c r="A147" s="170" t="s">
        <v>29</v>
      </c>
      <c r="B147" s="564">
        <v>2600</v>
      </c>
      <c r="C147" s="560">
        <v>857</v>
      </c>
      <c r="D147" s="622">
        <v>33</v>
      </c>
      <c r="E147" s="560">
        <v>193</v>
      </c>
      <c r="F147" s="622">
        <v>7.4</v>
      </c>
      <c r="G147" s="560">
        <v>852</v>
      </c>
      <c r="H147" s="622">
        <v>32.799999999999997</v>
      </c>
      <c r="I147" s="560">
        <v>188</v>
      </c>
      <c r="J147" s="622">
        <v>7.2</v>
      </c>
      <c r="K147" s="560">
        <v>510</v>
      </c>
      <c r="L147" s="66">
        <v>19.600000000000001</v>
      </c>
    </row>
    <row r="148" spans="1:12" ht="14.5" customHeight="1">
      <c r="A148" s="169" t="s">
        <v>30</v>
      </c>
      <c r="B148" s="563">
        <v>1904</v>
      </c>
      <c r="C148" s="559">
        <v>1132</v>
      </c>
      <c r="D148" s="621">
        <v>59.5</v>
      </c>
      <c r="E148" s="559">
        <v>50</v>
      </c>
      <c r="F148" s="621">
        <v>2.6</v>
      </c>
      <c r="G148" s="559">
        <v>372</v>
      </c>
      <c r="H148" s="621">
        <v>19.5</v>
      </c>
      <c r="I148" s="559">
        <v>217</v>
      </c>
      <c r="J148" s="621">
        <v>11.4</v>
      </c>
      <c r="K148" s="559">
        <v>133</v>
      </c>
      <c r="L148" s="65">
        <v>7</v>
      </c>
    </row>
    <row r="149" spans="1:12" ht="14.5" customHeight="1">
      <c r="A149" s="170" t="s">
        <v>31</v>
      </c>
      <c r="B149" s="564">
        <v>454</v>
      </c>
      <c r="C149" s="560">
        <v>45</v>
      </c>
      <c r="D149" s="622">
        <v>9.9</v>
      </c>
      <c r="E149" s="560">
        <v>95</v>
      </c>
      <c r="F149" s="622">
        <v>20.9</v>
      </c>
      <c r="G149" s="560">
        <v>179</v>
      </c>
      <c r="H149" s="622">
        <v>39.4</v>
      </c>
      <c r="I149" s="560">
        <v>18</v>
      </c>
      <c r="J149" s="622">
        <v>4</v>
      </c>
      <c r="K149" s="560">
        <v>117</v>
      </c>
      <c r="L149" s="66">
        <v>25.8</v>
      </c>
    </row>
    <row r="150" spans="1:12" ht="14.5" customHeight="1">
      <c r="A150" s="169" t="s">
        <v>32</v>
      </c>
      <c r="B150" s="563">
        <v>1106</v>
      </c>
      <c r="C150" s="559">
        <v>69</v>
      </c>
      <c r="D150" s="621">
        <v>6.2</v>
      </c>
      <c r="E150" s="559">
        <v>168</v>
      </c>
      <c r="F150" s="621">
        <v>15.2</v>
      </c>
      <c r="G150" s="559">
        <v>526</v>
      </c>
      <c r="H150" s="621">
        <v>47.6</v>
      </c>
      <c r="I150" s="559">
        <v>76</v>
      </c>
      <c r="J150" s="621">
        <v>6.9</v>
      </c>
      <c r="K150" s="559">
        <v>267</v>
      </c>
      <c r="L150" s="65">
        <v>24.1</v>
      </c>
    </row>
    <row r="151" spans="1:12" ht="14.5" customHeight="1">
      <c r="A151" s="170" t="s">
        <v>33</v>
      </c>
      <c r="B151" s="564">
        <v>4262</v>
      </c>
      <c r="C151" s="560">
        <v>965</v>
      </c>
      <c r="D151" s="622">
        <v>22.6</v>
      </c>
      <c r="E151" s="560">
        <v>457</v>
      </c>
      <c r="F151" s="622">
        <v>10.7</v>
      </c>
      <c r="G151" s="560">
        <v>1795</v>
      </c>
      <c r="H151" s="622">
        <v>42.1</v>
      </c>
      <c r="I151" s="560">
        <v>217</v>
      </c>
      <c r="J151" s="622">
        <v>5.0999999999999996</v>
      </c>
      <c r="K151" s="560">
        <v>828</v>
      </c>
      <c r="L151" s="66">
        <v>19.399999999999999</v>
      </c>
    </row>
    <row r="152" spans="1:12" ht="14.5" customHeight="1">
      <c r="A152" s="169" t="s">
        <v>34</v>
      </c>
      <c r="B152" s="563">
        <v>1102</v>
      </c>
      <c r="C152" s="559">
        <v>391</v>
      </c>
      <c r="D152" s="621">
        <v>35.5</v>
      </c>
      <c r="E152" s="559">
        <v>101</v>
      </c>
      <c r="F152" s="621">
        <v>9.1999999999999993</v>
      </c>
      <c r="G152" s="559">
        <v>331</v>
      </c>
      <c r="H152" s="621">
        <v>30</v>
      </c>
      <c r="I152" s="559">
        <v>216</v>
      </c>
      <c r="J152" s="621">
        <v>19.600000000000001</v>
      </c>
      <c r="K152" s="559">
        <v>63</v>
      </c>
      <c r="L152" s="65">
        <v>5.7</v>
      </c>
    </row>
    <row r="153" spans="1:12" ht="14.5" customHeight="1">
      <c r="A153" s="170" t="s">
        <v>35</v>
      </c>
      <c r="B153" s="564">
        <v>5460</v>
      </c>
      <c r="C153" s="560">
        <v>648</v>
      </c>
      <c r="D153" s="622">
        <v>11.9</v>
      </c>
      <c r="E153" s="560">
        <v>1788</v>
      </c>
      <c r="F153" s="622">
        <v>32.700000000000003</v>
      </c>
      <c r="G153" s="560">
        <v>1224</v>
      </c>
      <c r="H153" s="622">
        <v>22.4</v>
      </c>
      <c r="I153" s="560">
        <v>989</v>
      </c>
      <c r="J153" s="622">
        <v>18.100000000000001</v>
      </c>
      <c r="K153" s="560">
        <v>811</v>
      </c>
      <c r="L153" s="66">
        <v>14.9</v>
      </c>
    </row>
    <row r="154" spans="1:12" ht="14.5" customHeight="1">
      <c r="A154" s="169" t="s">
        <v>36</v>
      </c>
      <c r="B154" s="563">
        <v>10215</v>
      </c>
      <c r="C154" s="559">
        <v>1911</v>
      </c>
      <c r="D154" s="621">
        <v>18.7</v>
      </c>
      <c r="E154" s="559">
        <v>2638</v>
      </c>
      <c r="F154" s="621">
        <v>25.8</v>
      </c>
      <c r="G154" s="559">
        <v>3203</v>
      </c>
      <c r="H154" s="621">
        <v>31.4</v>
      </c>
      <c r="I154" s="559">
        <v>1449</v>
      </c>
      <c r="J154" s="621">
        <v>14.2</v>
      </c>
      <c r="K154" s="559">
        <v>1014</v>
      </c>
      <c r="L154" s="65">
        <v>9.9</v>
      </c>
    </row>
    <row r="155" spans="1:12" ht="14.5" customHeight="1">
      <c r="A155" s="170" t="s">
        <v>37</v>
      </c>
      <c r="B155" s="564">
        <v>2555</v>
      </c>
      <c r="C155" s="560">
        <v>589</v>
      </c>
      <c r="D155" s="622">
        <v>23</v>
      </c>
      <c r="E155" s="560">
        <v>667</v>
      </c>
      <c r="F155" s="622">
        <v>26.1</v>
      </c>
      <c r="G155" s="560">
        <v>815</v>
      </c>
      <c r="H155" s="622">
        <v>31.9</v>
      </c>
      <c r="I155" s="560">
        <v>216</v>
      </c>
      <c r="J155" s="622">
        <v>8.5</v>
      </c>
      <c r="K155" s="560">
        <v>268</v>
      </c>
      <c r="L155" s="66">
        <v>10.5</v>
      </c>
    </row>
    <row r="156" spans="1:12" ht="14.5" customHeight="1">
      <c r="A156" s="169" t="s">
        <v>38</v>
      </c>
      <c r="B156" s="563">
        <v>480</v>
      </c>
      <c r="C156" s="559">
        <v>54</v>
      </c>
      <c r="D156" s="621">
        <v>11.3</v>
      </c>
      <c r="E156" s="559">
        <v>251</v>
      </c>
      <c r="F156" s="621">
        <v>52.3</v>
      </c>
      <c r="G156" s="559">
        <v>134</v>
      </c>
      <c r="H156" s="621">
        <v>27.9</v>
      </c>
      <c r="I156" s="559">
        <v>23</v>
      </c>
      <c r="J156" s="621">
        <v>4.8</v>
      </c>
      <c r="K156" s="559">
        <v>18</v>
      </c>
      <c r="L156" s="65">
        <v>3.7</v>
      </c>
    </row>
    <row r="157" spans="1:12" ht="14.5" customHeight="1">
      <c r="A157" s="170" t="s">
        <v>39</v>
      </c>
      <c r="B157" s="564">
        <v>3007</v>
      </c>
      <c r="C157" s="560">
        <v>734</v>
      </c>
      <c r="D157" s="622">
        <v>24.4</v>
      </c>
      <c r="E157" s="560">
        <v>56</v>
      </c>
      <c r="F157" s="622">
        <v>1.9</v>
      </c>
      <c r="G157" s="560">
        <v>1846</v>
      </c>
      <c r="H157" s="622">
        <v>61.4</v>
      </c>
      <c r="I157" s="560">
        <v>194</v>
      </c>
      <c r="J157" s="622">
        <v>6.5</v>
      </c>
      <c r="K157" s="560">
        <v>177</v>
      </c>
      <c r="L157" s="66">
        <v>5.9</v>
      </c>
    </row>
    <row r="158" spans="1:12" ht="14.5" customHeight="1">
      <c r="A158" s="169" t="s">
        <v>40</v>
      </c>
      <c r="B158" s="563">
        <v>1800</v>
      </c>
      <c r="C158" s="559">
        <v>754</v>
      </c>
      <c r="D158" s="621">
        <v>41.9</v>
      </c>
      <c r="E158" s="559">
        <v>191</v>
      </c>
      <c r="F158" s="621">
        <v>10.6</v>
      </c>
      <c r="G158" s="559">
        <v>487</v>
      </c>
      <c r="H158" s="621">
        <v>27.1</v>
      </c>
      <c r="I158" s="559">
        <v>276</v>
      </c>
      <c r="J158" s="621">
        <v>15.3</v>
      </c>
      <c r="K158" s="559">
        <v>92</v>
      </c>
      <c r="L158" s="65">
        <v>5.0999999999999996</v>
      </c>
    </row>
    <row r="159" spans="1:12" ht="14.5" customHeight="1">
      <c r="A159" s="170" t="s">
        <v>41</v>
      </c>
      <c r="B159" s="564">
        <v>1808</v>
      </c>
      <c r="C159" s="560">
        <v>112</v>
      </c>
      <c r="D159" s="622">
        <v>6.2</v>
      </c>
      <c r="E159" s="560">
        <v>648</v>
      </c>
      <c r="F159" s="622">
        <v>35.799999999999997</v>
      </c>
      <c r="G159" s="560">
        <v>474</v>
      </c>
      <c r="H159" s="622">
        <v>26.2</v>
      </c>
      <c r="I159" s="560">
        <v>295</v>
      </c>
      <c r="J159" s="622">
        <v>16.3</v>
      </c>
      <c r="K159" s="560">
        <v>279</v>
      </c>
      <c r="L159" s="66">
        <v>15.4</v>
      </c>
    </row>
    <row r="160" spans="1:12" ht="14.5" customHeight="1" thickBot="1">
      <c r="A160" s="169" t="s">
        <v>42</v>
      </c>
      <c r="B160" s="565">
        <v>1328</v>
      </c>
      <c r="C160" s="57">
        <v>335</v>
      </c>
      <c r="D160" s="625">
        <v>25.2</v>
      </c>
      <c r="E160" s="57">
        <v>46</v>
      </c>
      <c r="F160" s="625">
        <v>3.5</v>
      </c>
      <c r="G160" s="57">
        <v>611</v>
      </c>
      <c r="H160" s="625">
        <v>46</v>
      </c>
      <c r="I160" s="57">
        <v>301</v>
      </c>
      <c r="J160" s="625">
        <v>22.7</v>
      </c>
      <c r="K160" s="57">
        <v>35</v>
      </c>
      <c r="L160" s="275">
        <v>2.6</v>
      </c>
    </row>
    <row r="161" spans="1:12" ht="14.5" customHeight="1">
      <c r="A161" s="171" t="s">
        <v>43</v>
      </c>
      <c r="B161" s="566">
        <v>44967</v>
      </c>
      <c r="C161" s="54">
        <v>6696</v>
      </c>
      <c r="D161" s="623">
        <v>14.9</v>
      </c>
      <c r="E161" s="54">
        <v>14214</v>
      </c>
      <c r="F161" s="623">
        <v>31.6</v>
      </c>
      <c r="G161" s="54">
        <v>12928</v>
      </c>
      <c r="H161" s="623">
        <v>28.7</v>
      </c>
      <c r="I161" s="54">
        <v>4853</v>
      </c>
      <c r="J161" s="623">
        <v>10.8</v>
      </c>
      <c r="K161" s="54">
        <v>6276</v>
      </c>
      <c r="L161" s="67">
        <v>14</v>
      </c>
    </row>
    <row r="162" spans="1:12" ht="14.5" customHeight="1">
      <c r="A162" s="172" t="s">
        <v>44</v>
      </c>
      <c r="B162" s="567">
        <v>11741</v>
      </c>
      <c r="C162" s="561">
        <v>4203</v>
      </c>
      <c r="D162" s="624">
        <v>35.799999999999997</v>
      </c>
      <c r="E162" s="561">
        <v>637</v>
      </c>
      <c r="F162" s="624">
        <v>5.4</v>
      </c>
      <c r="G162" s="561">
        <v>4499</v>
      </c>
      <c r="H162" s="624">
        <v>38.299999999999997</v>
      </c>
      <c r="I162" s="561">
        <v>1392</v>
      </c>
      <c r="J162" s="624">
        <v>11.9</v>
      </c>
      <c r="K162" s="561">
        <v>1010</v>
      </c>
      <c r="L162" s="68">
        <v>8.6</v>
      </c>
    </row>
    <row r="163" spans="1:12" ht="14.5" customHeight="1">
      <c r="A163" s="174" t="s">
        <v>45</v>
      </c>
      <c r="B163" s="568">
        <v>56708</v>
      </c>
      <c r="C163" s="175">
        <v>10899</v>
      </c>
      <c r="D163" s="619">
        <v>19.2</v>
      </c>
      <c r="E163" s="175">
        <v>14851</v>
      </c>
      <c r="F163" s="619">
        <v>26.2</v>
      </c>
      <c r="G163" s="175">
        <v>17427</v>
      </c>
      <c r="H163" s="619">
        <v>30.7</v>
      </c>
      <c r="I163" s="175">
        <v>6245</v>
      </c>
      <c r="J163" s="619">
        <v>11</v>
      </c>
      <c r="K163" s="175">
        <v>7286</v>
      </c>
      <c r="L163" s="274">
        <v>12.8</v>
      </c>
    </row>
    <row r="164" spans="1:12" ht="14.5" customHeight="1">
      <c r="A164" s="989" t="s">
        <v>266</v>
      </c>
      <c r="B164" s="989"/>
      <c r="C164" s="989"/>
      <c r="D164" s="989"/>
      <c r="E164" s="989"/>
      <c r="F164" s="989"/>
      <c r="G164" s="989"/>
      <c r="H164" s="989"/>
      <c r="I164" s="989"/>
      <c r="J164" s="989"/>
      <c r="K164" s="989"/>
      <c r="L164" s="989"/>
    </row>
    <row r="165" spans="1:12" ht="26.25" customHeight="1">
      <c r="A165" s="990" t="s">
        <v>267</v>
      </c>
      <c r="B165" s="990"/>
      <c r="C165" s="990"/>
      <c r="D165" s="990"/>
      <c r="E165" s="990"/>
      <c r="F165" s="990"/>
      <c r="G165" s="990"/>
      <c r="H165" s="990"/>
      <c r="I165" s="990"/>
      <c r="J165" s="990"/>
      <c r="K165" s="990"/>
      <c r="L165" s="990"/>
    </row>
    <row r="166" spans="1:12" ht="22.5" customHeight="1">
      <c r="A166" s="990" t="s">
        <v>268</v>
      </c>
      <c r="B166" s="990"/>
      <c r="C166" s="990"/>
      <c r="D166" s="990"/>
      <c r="E166" s="990"/>
      <c r="F166" s="990"/>
      <c r="G166" s="990"/>
      <c r="H166" s="990"/>
      <c r="I166" s="990"/>
      <c r="J166" s="990"/>
      <c r="K166" s="990"/>
      <c r="L166" s="990"/>
    </row>
    <row r="167" spans="1:12" ht="22.5" customHeight="1">
      <c r="A167" s="990" t="s">
        <v>236</v>
      </c>
      <c r="B167" s="990"/>
      <c r="C167" s="990"/>
      <c r="D167" s="990"/>
      <c r="E167" s="990"/>
      <c r="F167" s="990"/>
      <c r="G167" s="990"/>
      <c r="H167" s="990"/>
      <c r="I167" s="990"/>
      <c r="J167" s="990"/>
      <c r="K167" s="990"/>
      <c r="L167" s="990"/>
    </row>
    <row r="168" spans="1:12" ht="37.5" customHeight="1">
      <c r="A168" s="990" t="s">
        <v>270</v>
      </c>
      <c r="B168" s="990"/>
      <c r="C168" s="990"/>
      <c r="D168" s="990"/>
      <c r="E168" s="990"/>
      <c r="F168" s="990"/>
      <c r="G168" s="990"/>
      <c r="H168" s="990"/>
      <c r="I168" s="990"/>
      <c r="J168" s="990"/>
      <c r="K168" s="990"/>
      <c r="L168" s="990"/>
    </row>
    <row r="169" spans="1:12" ht="13.5" customHeight="1">
      <c r="A169" s="986" t="s">
        <v>237</v>
      </c>
      <c r="B169" s="986"/>
      <c r="C169" s="986"/>
      <c r="D169" s="986"/>
      <c r="E169" s="986"/>
      <c r="F169" s="986"/>
      <c r="G169" s="986"/>
      <c r="H169" s="986"/>
      <c r="I169" s="986"/>
      <c r="J169" s="986"/>
      <c r="K169" s="986"/>
      <c r="L169" s="986"/>
    </row>
    <row r="170" spans="1:12" ht="14.5" customHeight="1">
      <c r="A170" s="987" t="s">
        <v>323</v>
      </c>
      <c r="B170" s="987"/>
      <c r="C170" s="987"/>
      <c r="D170" s="987"/>
      <c r="E170" s="987"/>
      <c r="F170" s="987"/>
      <c r="G170" s="987"/>
      <c r="H170" s="987"/>
      <c r="I170" s="987"/>
      <c r="J170" s="987"/>
      <c r="K170" s="987"/>
      <c r="L170" s="987"/>
    </row>
    <row r="171" spans="1:12" ht="22.5" customHeight="1">
      <c r="A171" s="996" t="s">
        <v>275</v>
      </c>
      <c r="B171" s="996"/>
      <c r="C171" s="996"/>
      <c r="D171" s="996"/>
      <c r="E171" s="996"/>
      <c r="F171" s="996"/>
      <c r="G171" s="996"/>
      <c r="H171" s="996"/>
      <c r="I171" s="996"/>
      <c r="J171" s="996"/>
      <c r="K171" s="996"/>
      <c r="L171" s="996"/>
    </row>
    <row r="173" spans="1:12" ht="24" customHeight="1">
      <c r="A173" s="839">
        <v>2018</v>
      </c>
      <c r="B173" s="839"/>
      <c r="C173" s="839"/>
      <c r="D173" s="839"/>
      <c r="E173" s="839"/>
      <c r="F173" s="839"/>
      <c r="G173" s="839"/>
      <c r="H173" s="839"/>
      <c r="I173" s="839"/>
      <c r="J173" s="839"/>
      <c r="K173" s="839"/>
      <c r="L173" s="839"/>
    </row>
    <row r="174" spans="1:12" ht="14.5" customHeight="1">
      <c r="D174" s="382"/>
      <c r="F174" s="382"/>
      <c r="H174" s="382"/>
      <c r="J174" s="382"/>
      <c r="L174" s="382"/>
    </row>
    <row r="175" spans="1:12" ht="14.5" customHeight="1">
      <c r="A175" s="910" t="s">
        <v>243</v>
      </c>
      <c r="B175" s="910"/>
      <c r="C175" s="910"/>
      <c r="D175" s="910"/>
      <c r="E175" s="910"/>
      <c r="F175" s="910"/>
      <c r="G175" s="910"/>
      <c r="H175" s="910"/>
      <c r="I175" s="910"/>
      <c r="J175" s="910"/>
      <c r="K175" s="910"/>
      <c r="L175" s="910"/>
    </row>
    <row r="176" spans="1:12" ht="14.5" customHeight="1">
      <c r="A176" s="911" t="s">
        <v>47</v>
      </c>
      <c r="B176" s="984" t="s">
        <v>48</v>
      </c>
      <c r="C176" s="991" t="s">
        <v>50</v>
      </c>
      <c r="D176" s="992"/>
      <c r="E176" s="992"/>
      <c r="F176" s="992"/>
      <c r="G176" s="992"/>
      <c r="H176" s="992"/>
      <c r="I176" s="992"/>
      <c r="J176" s="992"/>
      <c r="K176" s="992"/>
      <c r="L176" s="993"/>
    </row>
    <row r="177" spans="1:12" ht="60" customHeight="1">
      <c r="A177" s="912"/>
      <c r="B177" s="850"/>
      <c r="C177" s="905" t="s">
        <v>231</v>
      </c>
      <c r="D177" s="906"/>
      <c r="E177" s="905" t="s">
        <v>232</v>
      </c>
      <c r="F177" s="906"/>
      <c r="G177" s="905" t="s">
        <v>233</v>
      </c>
      <c r="H177" s="906"/>
      <c r="I177" s="905" t="s">
        <v>234</v>
      </c>
      <c r="J177" s="906"/>
      <c r="K177" s="905" t="s">
        <v>235</v>
      </c>
      <c r="L177" s="930"/>
    </row>
    <row r="178" spans="1:12" ht="14.5" customHeight="1" thickBot="1">
      <c r="A178" s="913"/>
      <c r="B178" s="994" t="s">
        <v>49</v>
      </c>
      <c r="C178" s="995"/>
      <c r="D178" s="429" t="s">
        <v>53</v>
      </c>
      <c r="E178" s="405" t="s">
        <v>49</v>
      </c>
      <c r="F178" s="450" t="s">
        <v>53</v>
      </c>
      <c r="G178" s="405" t="s">
        <v>49</v>
      </c>
      <c r="H178" s="450" t="s">
        <v>53</v>
      </c>
      <c r="I178" s="405" t="s">
        <v>49</v>
      </c>
      <c r="J178" s="450" t="s">
        <v>53</v>
      </c>
      <c r="K178" s="420" t="s">
        <v>49</v>
      </c>
      <c r="L178" s="453" t="s">
        <v>53</v>
      </c>
    </row>
    <row r="179" spans="1:12" ht="14.5" customHeight="1">
      <c r="A179" s="168" t="s">
        <v>27</v>
      </c>
      <c r="B179" s="562">
        <v>8915</v>
      </c>
      <c r="C179" s="55">
        <v>2129</v>
      </c>
      <c r="D179" s="620">
        <v>23.9</v>
      </c>
      <c r="E179" s="55">
        <v>2462</v>
      </c>
      <c r="F179" s="620">
        <v>27.6</v>
      </c>
      <c r="G179" s="55">
        <v>2151</v>
      </c>
      <c r="H179" s="620">
        <v>24.1</v>
      </c>
      <c r="I179" s="55">
        <v>527</v>
      </c>
      <c r="J179" s="620">
        <v>5.9</v>
      </c>
      <c r="K179" s="55">
        <v>1645</v>
      </c>
      <c r="L179" s="64">
        <v>18.5</v>
      </c>
    </row>
    <row r="180" spans="1:12" ht="14.5" customHeight="1">
      <c r="A180" s="169" t="s">
        <v>28</v>
      </c>
      <c r="B180" s="563">
        <v>9430</v>
      </c>
      <c r="C180" s="559">
        <v>232</v>
      </c>
      <c r="D180" s="621">
        <v>2.5</v>
      </c>
      <c r="E180" s="559">
        <v>5182</v>
      </c>
      <c r="F180" s="621">
        <v>55</v>
      </c>
      <c r="G180" s="559">
        <v>2272</v>
      </c>
      <c r="H180" s="621">
        <v>24.1</v>
      </c>
      <c r="I180" s="559">
        <v>980</v>
      </c>
      <c r="J180" s="621">
        <v>10.4</v>
      </c>
      <c r="K180" s="559">
        <v>764</v>
      </c>
      <c r="L180" s="65">
        <v>8.1</v>
      </c>
    </row>
    <row r="181" spans="1:12" ht="14.5" customHeight="1">
      <c r="A181" s="170" t="s">
        <v>29</v>
      </c>
      <c r="B181" s="564">
        <v>2560</v>
      </c>
      <c r="C181" s="560">
        <v>917</v>
      </c>
      <c r="D181" s="622">
        <v>35.799999999999997</v>
      </c>
      <c r="E181" s="560">
        <v>150</v>
      </c>
      <c r="F181" s="622">
        <v>5.9</v>
      </c>
      <c r="G181" s="560">
        <v>846</v>
      </c>
      <c r="H181" s="622">
        <v>33</v>
      </c>
      <c r="I181" s="560">
        <v>171</v>
      </c>
      <c r="J181" s="622">
        <v>6.7</v>
      </c>
      <c r="K181" s="560">
        <v>476</v>
      </c>
      <c r="L181" s="66">
        <v>18.600000000000001</v>
      </c>
    </row>
    <row r="182" spans="1:12" ht="14.5" customHeight="1">
      <c r="A182" s="169" t="s">
        <v>30</v>
      </c>
      <c r="B182" s="563">
        <v>1876</v>
      </c>
      <c r="C182" s="559">
        <v>1135</v>
      </c>
      <c r="D182" s="621">
        <v>60.5</v>
      </c>
      <c r="E182" s="559">
        <v>40</v>
      </c>
      <c r="F182" s="621">
        <v>2.1</v>
      </c>
      <c r="G182" s="559">
        <v>357</v>
      </c>
      <c r="H182" s="621">
        <v>19</v>
      </c>
      <c r="I182" s="559">
        <v>203</v>
      </c>
      <c r="J182" s="621">
        <v>10.8</v>
      </c>
      <c r="K182" s="559">
        <v>141</v>
      </c>
      <c r="L182" s="65">
        <v>7.5</v>
      </c>
    </row>
    <row r="183" spans="1:12" ht="14.5" customHeight="1">
      <c r="A183" s="170" t="s">
        <v>31</v>
      </c>
      <c r="B183" s="564">
        <v>451</v>
      </c>
      <c r="C183" s="560">
        <v>59</v>
      </c>
      <c r="D183" s="622">
        <v>13.1</v>
      </c>
      <c r="E183" s="560">
        <v>86</v>
      </c>
      <c r="F183" s="622">
        <v>19.100000000000001</v>
      </c>
      <c r="G183" s="560">
        <v>188</v>
      </c>
      <c r="H183" s="622">
        <v>41.7</v>
      </c>
      <c r="I183" s="560">
        <v>17</v>
      </c>
      <c r="J183" s="622">
        <v>3.8</v>
      </c>
      <c r="K183" s="560">
        <v>101</v>
      </c>
      <c r="L183" s="66">
        <v>22.4</v>
      </c>
    </row>
    <row r="184" spans="1:12" ht="14.5" customHeight="1">
      <c r="A184" s="169" t="s">
        <v>32</v>
      </c>
      <c r="B184" s="563">
        <v>1081</v>
      </c>
      <c r="C184" s="559">
        <v>70</v>
      </c>
      <c r="D184" s="621">
        <v>6.5</v>
      </c>
      <c r="E184" s="559">
        <v>173</v>
      </c>
      <c r="F184" s="621">
        <v>16</v>
      </c>
      <c r="G184" s="559">
        <v>526</v>
      </c>
      <c r="H184" s="621">
        <v>48.7</v>
      </c>
      <c r="I184" s="559">
        <v>83</v>
      </c>
      <c r="J184" s="621">
        <v>7.7</v>
      </c>
      <c r="K184" s="559">
        <v>229</v>
      </c>
      <c r="L184" s="65">
        <v>21.2</v>
      </c>
    </row>
    <row r="185" spans="1:12" ht="14.5" customHeight="1">
      <c r="A185" s="170" t="s">
        <v>33</v>
      </c>
      <c r="B185" s="564">
        <v>4232</v>
      </c>
      <c r="C185" s="560">
        <v>1009</v>
      </c>
      <c r="D185" s="622">
        <v>23.8</v>
      </c>
      <c r="E185" s="560">
        <v>488</v>
      </c>
      <c r="F185" s="622">
        <v>11.5</v>
      </c>
      <c r="G185" s="560">
        <v>1802</v>
      </c>
      <c r="H185" s="622">
        <v>42.6</v>
      </c>
      <c r="I185" s="560">
        <v>203</v>
      </c>
      <c r="J185" s="622">
        <v>4.8</v>
      </c>
      <c r="K185" s="560">
        <v>730</v>
      </c>
      <c r="L185" s="66">
        <v>17.2</v>
      </c>
    </row>
    <row r="186" spans="1:12" ht="14.5" customHeight="1">
      <c r="A186" s="169" t="s">
        <v>34</v>
      </c>
      <c r="B186" s="563">
        <v>1097</v>
      </c>
      <c r="C186" s="559">
        <v>431</v>
      </c>
      <c r="D186" s="621">
        <v>39.299999999999997</v>
      </c>
      <c r="E186" s="559">
        <v>83</v>
      </c>
      <c r="F186" s="621">
        <v>7.6</v>
      </c>
      <c r="G186" s="559">
        <v>285</v>
      </c>
      <c r="H186" s="621">
        <v>26</v>
      </c>
      <c r="I186" s="559">
        <v>224</v>
      </c>
      <c r="J186" s="621">
        <v>20.399999999999999</v>
      </c>
      <c r="K186" s="559">
        <v>74</v>
      </c>
      <c r="L186" s="65">
        <v>6.7</v>
      </c>
    </row>
    <row r="187" spans="1:12" ht="14.5" customHeight="1">
      <c r="A187" s="170" t="s">
        <v>35</v>
      </c>
      <c r="B187" s="564">
        <v>5349</v>
      </c>
      <c r="C187" s="560">
        <v>667</v>
      </c>
      <c r="D187" s="622">
        <v>12.5</v>
      </c>
      <c r="E187" s="560">
        <v>1713</v>
      </c>
      <c r="F187" s="622">
        <v>32</v>
      </c>
      <c r="G187" s="560">
        <v>1149</v>
      </c>
      <c r="H187" s="622">
        <v>21.5</v>
      </c>
      <c r="I187" s="560">
        <v>973</v>
      </c>
      <c r="J187" s="622">
        <v>18.2</v>
      </c>
      <c r="K187" s="560">
        <v>847</v>
      </c>
      <c r="L187" s="66">
        <v>15.8</v>
      </c>
    </row>
    <row r="188" spans="1:12" ht="14.5" customHeight="1">
      <c r="A188" s="169" t="s">
        <v>36</v>
      </c>
      <c r="B188" s="563">
        <v>10060</v>
      </c>
      <c r="C188" s="559">
        <v>1975</v>
      </c>
      <c r="D188" s="621">
        <v>19.600000000000001</v>
      </c>
      <c r="E188" s="559">
        <v>2702</v>
      </c>
      <c r="F188" s="621">
        <v>26.9</v>
      </c>
      <c r="G188" s="559">
        <v>2935</v>
      </c>
      <c r="H188" s="621">
        <v>29.2</v>
      </c>
      <c r="I188" s="559">
        <v>1416</v>
      </c>
      <c r="J188" s="621">
        <v>14.1</v>
      </c>
      <c r="K188" s="559">
        <v>1032</v>
      </c>
      <c r="L188" s="65">
        <v>10.3</v>
      </c>
    </row>
    <row r="189" spans="1:12" ht="14.5" customHeight="1">
      <c r="A189" s="170" t="s">
        <v>37</v>
      </c>
      <c r="B189" s="564">
        <v>2527</v>
      </c>
      <c r="C189" s="560">
        <v>592</v>
      </c>
      <c r="D189" s="622">
        <v>23.4</v>
      </c>
      <c r="E189" s="560">
        <v>718</v>
      </c>
      <c r="F189" s="622">
        <v>28.4</v>
      </c>
      <c r="G189" s="560">
        <v>772</v>
      </c>
      <c r="H189" s="622">
        <v>30.6</v>
      </c>
      <c r="I189" s="560">
        <v>205</v>
      </c>
      <c r="J189" s="622">
        <v>8.1</v>
      </c>
      <c r="K189" s="560">
        <v>240</v>
      </c>
      <c r="L189" s="66">
        <v>9.5</v>
      </c>
    </row>
    <row r="190" spans="1:12" ht="14.5" customHeight="1">
      <c r="A190" s="169" t="s">
        <v>38</v>
      </c>
      <c r="B190" s="563">
        <v>482</v>
      </c>
      <c r="C190" s="559">
        <v>51</v>
      </c>
      <c r="D190" s="621">
        <v>10.6</v>
      </c>
      <c r="E190" s="559">
        <v>276</v>
      </c>
      <c r="F190" s="621">
        <v>57.3</v>
      </c>
      <c r="G190" s="559">
        <v>118</v>
      </c>
      <c r="H190" s="621">
        <v>24.5</v>
      </c>
      <c r="I190" s="559">
        <v>16</v>
      </c>
      <c r="J190" s="621">
        <v>3.3</v>
      </c>
      <c r="K190" s="559">
        <v>21</v>
      </c>
      <c r="L190" s="65">
        <v>4.4000000000000004</v>
      </c>
    </row>
    <row r="191" spans="1:12" ht="14.5" customHeight="1">
      <c r="A191" s="170" t="s">
        <v>39</v>
      </c>
      <c r="B191" s="564">
        <v>2979</v>
      </c>
      <c r="C191" s="560">
        <v>821</v>
      </c>
      <c r="D191" s="622">
        <v>27.6</v>
      </c>
      <c r="E191" s="560">
        <v>45</v>
      </c>
      <c r="F191" s="622">
        <v>1.5</v>
      </c>
      <c r="G191" s="560">
        <v>1737</v>
      </c>
      <c r="H191" s="622">
        <v>58.3</v>
      </c>
      <c r="I191" s="560">
        <v>228</v>
      </c>
      <c r="J191" s="622">
        <v>7.7</v>
      </c>
      <c r="K191" s="560">
        <v>148</v>
      </c>
      <c r="L191" s="66">
        <v>5</v>
      </c>
    </row>
    <row r="192" spans="1:12" ht="14.5" customHeight="1">
      <c r="A192" s="169" t="s">
        <v>40</v>
      </c>
      <c r="B192" s="563">
        <v>1789</v>
      </c>
      <c r="C192" s="559">
        <v>800</v>
      </c>
      <c r="D192" s="621">
        <v>44.7</v>
      </c>
      <c r="E192" s="559">
        <v>201</v>
      </c>
      <c r="F192" s="621">
        <v>11.2</v>
      </c>
      <c r="G192" s="559">
        <v>444</v>
      </c>
      <c r="H192" s="621">
        <v>24.8</v>
      </c>
      <c r="I192" s="559">
        <v>258</v>
      </c>
      <c r="J192" s="621">
        <v>14.4</v>
      </c>
      <c r="K192" s="559">
        <v>86</v>
      </c>
      <c r="L192" s="65">
        <v>4.8</v>
      </c>
    </row>
    <row r="193" spans="1:12" ht="14.5" customHeight="1">
      <c r="A193" s="170" t="s">
        <v>41</v>
      </c>
      <c r="B193" s="564">
        <v>1785</v>
      </c>
      <c r="C193" s="560">
        <v>117</v>
      </c>
      <c r="D193" s="622">
        <v>6.6</v>
      </c>
      <c r="E193" s="560">
        <v>641</v>
      </c>
      <c r="F193" s="622">
        <v>35.9</v>
      </c>
      <c r="G193" s="560">
        <v>468</v>
      </c>
      <c r="H193" s="622">
        <v>26.2</v>
      </c>
      <c r="I193" s="560">
        <v>277</v>
      </c>
      <c r="J193" s="622">
        <v>15.5</v>
      </c>
      <c r="K193" s="560">
        <v>282</v>
      </c>
      <c r="L193" s="66">
        <v>15.8</v>
      </c>
    </row>
    <row r="194" spans="1:12" ht="14.5" customHeight="1" thickBot="1">
      <c r="A194" s="169" t="s">
        <v>42</v>
      </c>
      <c r="B194" s="563">
        <v>1320</v>
      </c>
      <c r="C194" s="559">
        <v>370</v>
      </c>
      <c r="D194" s="621">
        <v>28</v>
      </c>
      <c r="E194" s="559">
        <v>48</v>
      </c>
      <c r="F194" s="621">
        <v>3.6</v>
      </c>
      <c r="G194" s="559">
        <v>547</v>
      </c>
      <c r="H194" s="621">
        <v>41.4</v>
      </c>
      <c r="I194" s="559">
        <v>316</v>
      </c>
      <c r="J194" s="621">
        <v>23.9</v>
      </c>
      <c r="K194" s="559">
        <v>39</v>
      </c>
      <c r="L194" s="65">
        <v>3</v>
      </c>
    </row>
    <row r="195" spans="1:12" ht="14.5" customHeight="1">
      <c r="A195" s="171" t="s">
        <v>43</v>
      </c>
      <c r="B195" s="566">
        <v>44312</v>
      </c>
      <c r="C195" s="54">
        <v>6901</v>
      </c>
      <c r="D195" s="623">
        <v>15.6</v>
      </c>
      <c r="E195" s="54">
        <v>14441</v>
      </c>
      <c r="F195" s="623">
        <v>32.6</v>
      </c>
      <c r="G195" s="54">
        <v>12381</v>
      </c>
      <c r="H195" s="623">
        <v>27.9</v>
      </c>
      <c r="I195" s="54">
        <v>4697</v>
      </c>
      <c r="J195" s="623">
        <v>10.6</v>
      </c>
      <c r="K195" s="54">
        <v>5891</v>
      </c>
      <c r="L195" s="67">
        <v>13.3</v>
      </c>
    </row>
    <row r="196" spans="1:12" ht="14.5" customHeight="1">
      <c r="A196" s="172" t="s">
        <v>44</v>
      </c>
      <c r="B196" s="567">
        <v>11621</v>
      </c>
      <c r="C196" s="561">
        <v>4474</v>
      </c>
      <c r="D196" s="624">
        <v>38.5</v>
      </c>
      <c r="E196" s="561">
        <v>567</v>
      </c>
      <c r="F196" s="624">
        <v>4.9000000000000004</v>
      </c>
      <c r="G196" s="561">
        <v>4216</v>
      </c>
      <c r="H196" s="624">
        <v>36.299999999999997</v>
      </c>
      <c r="I196" s="561">
        <v>1400</v>
      </c>
      <c r="J196" s="624">
        <v>12</v>
      </c>
      <c r="K196" s="561">
        <v>964</v>
      </c>
      <c r="L196" s="68">
        <v>8.3000000000000007</v>
      </c>
    </row>
    <row r="197" spans="1:12" ht="14.5" customHeight="1">
      <c r="A197" s="174" t="s">
        <v>45</v>
      </c>
      <c r="B197" s="568">
        <v>55933</v>
      </c>
      <c r="C197" s="175">
        <v>11375</v>
      </c>
      <c r="D197" s="619">
        <v>20.3</v>
      </c>
      <c r="E197" s="175">
        <v>15008</v>
      </c>
      <c r="F197" s="619">
        <v>26.8</v>
      </c>
      <c r="G197" s="175">
        <v>16597</v>
      </c>
      <c r="H197" s="619">
        <v>29.7</v>
      </c>
      <c r="I197" s="175">
        <v>6097</v>
      </c>
      <c r="J197" s="619">
        <v>10.9</v>
      </c>
      <c r="K197" s="175">
        <v>6855</v>
      </c>
      <c r="L197" s="274">
        <v>12.3</v>
      </c>
    </row>
    <row r="198" spans="1:12" ht="14.5" customHeight="1">
      <c r="A198" s="989" t="s">
        <v>266</v>
      </c>
      <c r="B198" s="989"/>
      <c r="C198" s="989"/>
      <c r="D198" s="989"/>
      <c r="E198" s="989"/>
      <c r="F198" s="989"/>
      <c r="G198" s="989"/>
      <c r="H198" s="989"/>
      <c r="I198" s="989"/>
      <c r="J198" s="989"/>
      <c r="K198" s="989"/>
      <c r="L198" s="989"/>
    </row>
    <row r="199" spans="1:12" ht="28.5" customHeight="1">
      <c r="A199" s="990" t="s">
        <v>267</v>
      </c>
      <c r="B199" s="990"/>
      <c r="C199" s="990"/>
      <c r="D199" s="990"/>
      <c r="E199" s="990"/>
      <c r="F199" s="990"/>
      <c r="G199" s="990"/>
      <c r="H199" s="990"/>
      <c r="I199" s="990"/>
      <c r="J199" s="990"/>
      <c r="K199" s="990"/>
      <c r="L199" s="990"/>
    </row>
    <row r="200" spans="1:12" ht="21.75" customHeight="1">
      <c r="A200" s="990" t="s">
        <v>268</v>
      </c>
      <c r="B200" s="990"/>
      <c r="C200" s="990"/>
      <c r="D200" s="990"/>
      <c r="E200" s="990"/>
      <c r="F200" s="990"/>
      <c r="G200" s="990"/>
      <c r="H200" s="990"/>
      <c r="I200" s="990"/>
      <c r="J200" s="990"/>
      <c r="K200" s="990"/>
      <c r="L200" s="990"/>
    </row>
    <row r="201" spans="1:12" ht="22.5" customHeight="1">
      <c r="A201" s="990" t="s">
        <v>236</v>
      </c>
      <c r="B201" s="990"/>
      <c r="C201" s="990"/>
      <c r="D201" s="990"/>
      <c r="E201" s="990"/>
      <c r="F201" s="990"/>
      <c r="G201" s="990"/>
      <c r="H201" s="990"/>
      <c r="I201" s="990"/>
      <c r="J201" s="990"/>
      <c r="K201" s="990"/>
      <c r="L201" s="990"/>
    </row>
    <row r="202" spans="1:12" ht="37.5" customHeight="1">
      <c r="A202" s="990" t="s">
        <v>270</v>
      </c>
      <c r="B202" s="990"/>
      <c r="C202" s="990"/>
      <c r="D202" s="990"/>
      <c r="E202" s="990"/>
      <c r="F202" s="990"/>
      <c r="G202" s="990"/>
      <c r="H202" s="990"/>
      <c r="I202" s="990"/>
      <c r="J202" s="990"/>
      <c r="K202" s="990"/>
      <c r="L202" s="990"/>
    </row>
    <row r="203" spans="1:12" ht="14.5" customHeight="1">
      <c r="A203" s="986" t="s">
        <v>237</v>
      </c>
      <c r="B203" s="986"/>
      <c r="C203" s="986"/>
      <c r="D203" s="986"/>
      <c r="E203" s="986"/>
      <c r="F203" s="986"/>
      <c r="G203" s="986"/>
      <c r="H203" s="986"/>
      <c r="I203" s="986"/>
      <c r="J203" s="986"/>
      <c r="K203" s="986"/>
      <c r="L203" s="986"/>
    </row>
    <row r="204" spans="1:12" ht="14.5" customHeight="1">
      <c r="A204" s="997" t="s">
        <v>323</v>
      </c>
      <c r="B204" s="997"/>
      <c r="C204" s="997"/>
      <c r="D204" s="997"/>
      <c r="E204" s="997"/>
      <c r="F204" s="997"/>
      <c r="G204" s="997"/>
      <c r="H204" s="997"/>
      <c r="I204" s="997"/>
      <c r="J204" s="997"/>
      <c r="K204" s="997"/>
      <c r="L204" s="997"/>
    </row>
    <row r="205" spans="1:12" ht="22.5" customHeight="1">
      <c r="A205" s="996" t="s">
        <v>276</v>
      </c>
      <c r="B205" s="996"/>
      <c r="C205" s="996"/>
      <c r="D205" s="996"/>
      <c r="E205" s="996"/>
      <c r="F205" s="996"/>
      <c r="G205" s="996"/>
      <c r="H205" s="996"/>
      <c r="I205" s="996"/>
      <c r="J205" s="996"/>
      <c r="K205" s="996"/>
      <c r="L205" s="996"/>
    </row>
    <row r="206" spans="1:12" ht="14.5" customHeight="1">
      <c r="A206" s="107"/>
      <c r="B206" s="107"/>
      <c r="C206" s="107"/>
      <c r="D206" s="107"/>
      <c r="E206" s="107"/>
      <c r="F206" s="107"/>
      <c r="G206" s="107"/>
      <c r="H206" s="107"/>
      <c r="I206" s="107"/>
      <c r="J206" s="107"/>
      <c r="K206" s="107"/>
      <c r="L206" s="107"/>
    </row>
  </sheetData>
  <mergeCells count="114">
    <mergeCell ref="A205:L205"/>
    <mergeCell ref="A203:L203"/>
    <mergeCell ref="A204:L204"/>
    <mergeCell ref="B178:C178"/>
    <mergeCell ref="A198:L198"/>
    <mergeCell ref="A199:L199"/>
    <mergeCell ref="A200:L200"/>
    <mergeCell ref="A201:L201"/>
    <mergeCell ref="A202:L202"/>
    <mergeCell ref="A173:L173"/>
    <mergeCell ref="A175:L175"/>
    <mergeCell ref="A176:A178"/>
    <mergeCell ref="B176:B177"/>
    <mergeCell ref="C176:L176"/>
    <mergeCell ref="C177:D177"/>
    <mergeCell ref="E177:F177"/>
    <mergeCell ref="G177:H177"/>
    <mergeCell ref="I177:J177"/>
    <mergeCell ref="K177:L177"/>
    <mergeCell ref="G143:H143"/>
    <mergeCell ref="I143:J143"/>
    <mergeCell ref="K143:L143"/>
    <mergeCell ref="B144:C144"/>
    <mergeCell ref="A164:L164"/>
    <mergeCell ref="A142:A144"/>
    <mergeCell ref="B142:B143"/>
    <mergeCell ref="C142:L142"/>
    <mergeCell ref="C143:D143"/>
    <mergeCell ref="E143:F143"/>
    <mergeCell ref="B110:C110"/>
    <mergeCell ref="A130:L130"/>
    <mergeCell ref="A135:L135"/>
    <mergeCell ref="A136:L136"/>
    <mergeCell ref="A139:L139"/>
    <mergeCell ref="A141:L141"/>
    <mergeCell ref="A131:L131"/>
    <mergeCell ref="A132:L132"/>
    <mergeCell ref="A133:L133"/>
    <mergeCell ref="A134:L134"/>
    <mergeCell ref="A137:L137"/>
    <mergeCell ref="G75:H75"/>
    <mergeCell ref="I75:J75"/>
    <mergeCell ref="K75:L75"/>
    <mergeCell ref="B76:C76"/>
    <mergeCell ref="A96:L96"/>
    <mergeCell ref="A74:A76"/>
    <mergeCell ref="B74:B75"/>
    <mergeCell ref="C74:L74"/>
    <mergeCell ref="C75:D75"/>
    <mergeCell ref="E75:F75"/>
    <mergeCell ref="A62:L62"/>
    <mergeCell ref="A67:L67"/>
    <mergeCell ref="A68:L68"/>
    <mergeCell ref="A71:L71"/>
    <mergeCell ref="A73:L73"/>
    <mergeCell ref="A63:L63"/>
    <mergeCell ref="A64:L64"/>
    <mergeCell ref="A65:L65"/>
    <mergeCell ref="A66:L66"/>
    <mergeCell ref="A69:L69"/>
    <mergeCell ref="A37:L37"/>
    <mergeCell ref="A39:L39"/>
    <mergeCell ref="A40:A42"/>
    <mergeCell ref="B40:B41"/>
    <mergeCell ref="C40:L40"/>
    <mergeCell ref="C41:D41"/>
    <mergeCell ref="E41:F41"/>
    <mergeCell ref="G41:H41"/>
    <mergeCell ref="I41:J41"/>
    <mergeCell ref="K41:L41"/>
    <mergeCell ref="B42:C42"/>
    <mergeCell ref="A165:L165"/>
    <mergeCell ref="A166:L166"/>
    <mergeCell ref="A167:L167"/>
    <mergeCell ref="A168:L168"/>
    <mergeCell ref="A171:L171"/>
    <mergeCell ref="A169:L169"/>
    <mergeCell ref="A170:L170"/>
    <mergeCell ref="A97:L97"/>
    <mergeCell ref="A98:L98"/>
    <mergeCell ref="A99:L99"/>
    <mergeCell ref="A100:L100"/>
    <mergeCell ref="A103:L103"/>
    <mergeCell ref="A101:L101"/>
    <mergeCell ref="A102:L102"/>
    <mergeCell ref="A105:L105"/>
    <mergeCell ref="A107:L107"/>
    <mergeCell ref="A108:A110"/>
    <mergeCell ref="B108:B109"/>
    <mergeCell ref="C108:L108"/>
    <mergeCell ref="C109:D109"/>
    <mergeCell ref="E109:F109"/>
    <mergeCell ref="G109:H109"/>
    <mergeCell ref="I109:J109"/>
    <mergeCell ref="K109:L109"/>
    <mergeCell ref="A33:L33"/>
    <mergeCell ref="A34:L34"/>
    <mergeCell ref="A35:L35"/>
    <mergeCell ref="A28:L28"/>
    <mergeCell ref="A29:L29"/>
    <mergeCell ref="A30:L30"/>
    <mergeCell ref="A31:L31"/>
    <mergeCell ref="A32:L32"/>
    <mergeCell ref="A3:L3"/>
    <mergeCell ref="A5:L5"/>
    <mergeCell ref="A6:A8"/>
    <mergeCell ref="B6:B7"/>
    <mergeCell ref="C6:L6"/>
    <mergeCell ref="C7:D7"/>
    <mergeCell ref="E7:F7"/>
    <mergeCell ref="G7:H7"/>
    <mergeCell ref="I7:J7"/>
    <mergeCell ref="K7:L7"/>
    <mergeCell ref="B8:C8"/>
  </mergeCells>
  <hyperlinks>
    <hyperlink ref="A1" location="Inhalt!A9" display="Zurück zum Inhalt" xr:uid="{00000000-0004-0000-1100-000000000000}"/>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6"/>
  <dimension ref="A1:M165"/>
  <sheetViews>
    <sheetView zoomScale="80" zoomScaleNormal="80" workbookViewId="0"/>
  </sheetViews>
  <sheetFormatPr baseColWidth="10" defaultColWidth="10.58203125" defaultRowHeight="14.5"/>
  <cols>
    <col min="1" max="1" width="23.5" style="377" customWidth="1"/>
    <col min="2" max="13" width="11.08203125" style="377" customWidth="1"/>
    <col min="14" max="16384" width="10.58203125" style="377"/>
  </cols>
  <sheetData>
    <row r="1" spans="1:13">
      <c r="A1" s="736" t="s">
        <v>163</v>
      </c>
      <c r="C1" s="380"/>
      <c r="E1" s="380"/>
      <c r="H1" s="380"/>
      <c r="J1" s="380"/>
    </row>
    <row r="3" spans="1:13" s="739" customFormat="1" ht="23.5">
      <c r="A3" s="839">
        <v>2023</v>
      </c>
      <c r="B3" s="839"/>
      <c r="C3" s="839"/>
      <c r="D3" s="839"/>
      <c r="E3" s="839"/>
      <c r="F3" s="839"/>
      <c r="G3" s="839"/>
      <c r="H3" s="839"/>
      <c r="I3" s="839"/>
      <c r="J3" s="839"/>
      <c r="K3" s="839"/>
      <c r="L3" s="839"/>
      <c r="M3" s="839"/>
    </row>
    <row r="4" spans="1:13" s="739" customFormat="1"/>
    <row r="5" spans="1:13" s="739" customFormat="1" ht="36" customHeight="1">
      <c r="A5" s="998" t="s">
        <v>397</v>
      </c>
      <c r="B5" s="998"/>
      <c r="C5" s="998"/>
      <c r="D5" s="998"/>
      <c r="E5" s="998"/>
      <c r="F5" s="998"/>
      <c r="G5" s="998"/>
      <c r="H5" s="998"/>
      <c r="I5" s="998"/>
      <c r="J5" s="998"/>
      <c r="K5" s="998"/>
      <c r="L5" s="998"/>
      <c r="M5" s="998"/>
    </row>
    <row r="6" spans="1:13" s="739" customFormat="1">
      <c r="A6" s="911" t="s">
        <v>47</v>
      </c>
      <c r="B6" s="999" t="s">
        <v>112</v>
      </c>
      <c r="C6" s="1000"/>
      <c r="D6" s="1000"/>
      <c r="E6" s="1000"/>
      <c r="F6" s="1000"/>
      <c r="G6" s="1000"/>
      <c r="H6" s="1000"/>
      <c r="I6" s="1000"/>
      <c r="J6" s="1000"/>
      <c r="K6" s="1000"/>
      <c r="L6" s="1000"/>
      <c r="M6" s="1001"/>
    </row>
    <row r="7" spans="1:13" s="739" customFormat="1">
      <c r="A7" s="912"/>
      <c r="B7" s="999" t="s">
        <v>48</v>
      </c>
      <c r="C7" s="1000"/>
      <c r="D7" s="1000"/>
      <c r="E7" s="1002"/>
      <c r="F7" s="999" t="s">
        <v>113</v>
      </c>
      <c r="G7" s="1000"/>
      <c r="H7" s="1000"/>
      <c r="I7" s="1002"/>
      <c r="J7" s="999" t="s">
        <v>114</v>
      </c>
      <c r="K7" s="1000"/>
      <c r="L7" s="1000"/>
      <c r="M7" s="1001"/>
    </row>
    <row r="8" spans="1:13" s="739" customFormat="1">
      <c r="A8" s="912"/>
      <c r="B8" s="1003" t="s">
        <v>48</v>
      </c>
      <c r="C8" s="1005" t="s">
        <v>50</v>
      </c>
      <c r="D8" s="1006"/>
      <c r="E8" s="1007"/>
      <c r="F8" s="1008" t="s">
        <v>48</v>
      </c>
      <c r="G8" s="1005" t="s">
        <v>50</v>
      </c>
      <c r="H8" s="1006"/>
      <c r="I8" s="1007"/>
      <c r="J8" s="1008" t="s">
        <v>48</v>
      </c>
      <c r="K8" s="1005" t="s">
        <v>50</v>
      </c>
      <c r="L8" s="1006"/>
      <c r="M8" s="1009"/>
    </row>
    <row r="9" spans="1:13" s="739" customFormat="1" ht="58">
      <c r="A9" s="912"/>
      <c r="B9" s="1004"/>
      <c r="C9" s="638" t="s">
        <v>115</v>
      </c>
      <c r="D9" s="637" t="s">
        <v>116</v>
      </c>
      <c r="E9" s="663" t="s">
        <v>117</v>
      </c>
      <c r="F9" s="1004"/>
      <c r="G9" s="635" t="s">
        <v>115</v>
      </c>
      <c r="H9" s="664" t="s">
        <v>116</v>
      </c>
      <c r="I9" s="636" t="s">
        <v>117</v>
      </c>
      <c r="J9" s="1004"/>
      <c r="K9" s="638" t="s">
        <v>115</v>
      </c>
      <c r="L9" s="664" t="s">
        <v>116</v>
      </c>
      <c r="M9" s="665" t="s">
        <v>117</v>
      </c>
    </row>
    <row r="10" spans="1:13" s="739" customFormat="1" ht="15" thickBot="1">
      <c r="A10" s="913"/>
      <c r="B10" s="634" t="s">
        <v>49</v>
      </c>
      <c r="C10" s="1010" t="s">
        <v>118</v>
      </c>
      <c r="D10" s="1010"/>
      <c r="E10" s="1011"/>
      <c r="F10" s="276" t="s">
        <v>49</v>
      </c>
      <c r="G10" s="1012" t="s">
        <v>118</v>
      </c>
      <c r="H10" s="1013"/>
      <c r="I10" s="1014"/>
      <c r="J10" s="276" t="s">
        <v>49</v>
      </c>
      <c r="K10" s="1015" t="s">
        <v>118</v>
      </c>
      <c r="L10" s="1010"/>
      <c r="M10" s="1016"/>
    </row>
    <row r="11" spans="1:13" s="739" customFormat="1">
      <c r="A11" s="168" t="s">
        <v>27</v>
      </c>
      <c r="B11" s="605">
        <v>57135</v>
      </c>
      <c r="C11" s="14">
        <v>3494.1014115898961</v>
      </c>
      <c r="D11" s="61">
        <v>3862.9320987654319</v>
      </c>
      <c r="E11" s="81">
        <v>4370.3793634496924</v>
      </c>
      <c r="F11" s="627">
        <v>6501</v>
      </c>
      <c r="G11" s="80">
        <v>3560.0439189189187</v>
      </c>
      <c r="H11" s="14">
        <v>3926.2056451612902</v>
      </c>
      <c r="I11" s="81">
        <v>4488.994318181818</v>
      </c>
      <c r="J11" s="627">
        <v>50634</v>
      </c>
      <c r="K11" s="80">
        <v>3486.3641975308642</v>
      </c>
      <c r="L11" s="14">
        <v>3855.1230049532196</v>
      </c>
      <c r="M11" s="14">
        <v>4355.7796803652964</v>
      </c>
    </row>
    <row r="12" spans="1:13" s="739" customFormat="1">
      <c r="A12" s="169" t="s">
        <v>28</v>
      </c>
      <c r="B12" s="606">
        <v>54067</v>
      </c>
      <c r="C12" s="17">
        <v>3261.7589445438284</v>
      </c>
      <c r="D12" s="53">
        <v>3748.8077459874389</v>
      </c>
      <c r="E12" s="84">
        <v>4339.2006578947367</v>
      </c>
      <c r="F12" s="628">
        <v>6126</v>
      </c>
      <c r="G12" s="83">
        <v>3372.75</v>
      </c>
      <c r="H12" s="17">
        <v>3913.5813953488373</v>
      </c>
      <c r="I12" s="84">
        <v>4682.4444444444443</v>
      </c>
      <c r="J12" s="628">
        <v>47941</v>
      </c>
      <c r="K12" s="83">
        <v>3249.3049095607234</v>
      </c>
      <c r="L12" s="17">
        <v>3730.6789794364054</v>
      </c>
      <c r="M12" s="17">
        <v>4298.442176870748</v>
      </c>
    </row>
    <row r="13" spans="1:13" s="739" customFormat="1">
      <c r="A13" s="170" t="s">
        <v>29</v>
      </c>
      <c r="B13" s="607">
        <v>23869</v>
      </c>
      <c r="C13" s="14">
        <v>3218.7910839160841</v>
      </c>
      <c r="D13" s="61">
        <v>3700.3978201634877</v>
      </c>
      <c r="E13" s="81">
        <v>4250.3456790123455</v>
      </c>
      <c r="F13" s="627">
        <v>4892</v>
      </c>
      <c r="G13" s="82">
        <v>3238.1106194690265</v>
      </c>
      <c r="H13" s="61">
        <v>3681.6258278145697</v>
      </c>
      <c r="I13" s="81">
        <v>4117.0289256198348</v>
      </c>
      <c r="J13" s="627">
        <v>18977</v>
      </c>
      <c r="K13" s="82">
        <v>3214.0348583877994</v>
      </c>
      <c r="L13" s="61">
        <v>3704.7758089368258</v>
      </c>
      <c r="M13" s="14">
        <v>4312.4586614173231</v>
      </c>
    </row>
    <row r="14" spans="1:13" s="739" customFormat="1">
      <c r="A14" s="169" t="s">
        <v>30</v>
      </c>
      <c r="B14" s="606">
        <v>7669</v>
      </c>
      <c r="C14" s="17">
        <v>3229.7317708333335</v>
      </c>
      <c r="D14" s="53">
        <v>3704.1026200873362</v>
      </c>
      <c r="E14" s="84">
        <v>4291.260869565217</v>
      </c>
      <c r="F14" s="628">
        <v>1764</v>
      </c>
      <c r="G14" s="83">
        <v>3178.909090909091</v>
      </c>
      <c r="H14" s="17">
        <v>3665.9545454545455</v>
      </c>
      <c r="I14" s="84">
        <v>4214.5625</v>
      </c>
      <c r="J14" s="628">
        <v>5905</v>
      </c>
      <c r="K14" s="83">
        <v>3246.3916083916083</v>
      </c>
      <c r="L14" s="17">
        <v>3715.6388888888887</v>
      </c>
      <c r="M14" s="17">
        <v>4315.4096385542171</v>
      </c>
    </row>
    <row r="15" spans="1:13" s="739" customFormat="1">
      <c r="A15" s="170" t="s">
        <v>31</v>
      </c>
      <c r="B15" s="607">
        <v>3033</v>
      </c>
      <c r="C15" s="14">
        <v>3274.6883116883118</v>
      </c>
      <c r="D15" s="61">
        <v>3754.0447761194032</v>
      </c>
      <c r="E15" s="81">
        <v>4235.0930232558139</v>
      </c>
      <c r="F15" s="627">
        <v>625</v>
      </c>
      <c r="G15" s="82">
        <v>3378</v>
      </c>
      <c r="H15" s="61">
        <v>3839.2931034482758</v>
      </c>
      <c r="I15" s="81">
        <v>4413</v>
      </c>
      <c r="J15" s="627">
        <v>2408</v>
      </c>
      <c r="K15" s="82">
        <v>3252.7727272727275</v>
      </c>
      <c r="L15" s="61">
        <v>3723.1190476190477</v>
      </c>
      <c r="M15" s="14">
        <v>4179.3461538461543</v>
      </c>
    </row>
    <row r="16" spans="1:13" s="739" customFormat="1">
      <c r="A16" s="169" t="s">
        <v>32</v>
      </c>
      <c r="B16" s="606">
        <v>9641</v>
      </c>
      <c r="C16" s="17">
        <v>3196.6158192090397</v>
      </c>
      <c r="D16" s="53">
        <v>3639.5384615384614</v>
      </c>
      <c r="E16" s="84">
        <v>4193.5343511450383</v>
      </c>
      <c r="F16" s="628">
        <v>2023</v>
      </c>
      <c r="G16" s="83">
        <v>3301.8888888888887</v>
      </c>
      <c r="H16" s="17">
        <v>3723.2611940298507</v>
      </c>
      <c r="I16" s="84">
        <v>4241.9215686274511</v>
      </c>
      <c r="J16" s="628">
        <v>7618</v>
      </c>
      <c r="K16" s="83">
        <v>3158.6597222222222</v>
      </c>
      <c r="L16" s="17">
        <v>3621.6356466876973</v>
      </c>
      <c r="M16" s="17">
        <v>4167.619565217391</v>
      </c>
    </row>
    <row r="17" spans="1:13" s="739" customFormat="1">
      <c r="A17" s="170" t="s">
        <v>33</v>
      </c>
      <c r="B17" s="607">
        <v>27464</v>
      </c>
      <c r="C17" s="14">
        <v>3471.3258527827647</v>
      </c>
      <c r="D17" s="61">
        <v>3906.3998808104889</v>
      </c>
      <c r="E17" s="81">
        <v>4517.5329670329675</v>
      </c>
      <c r="F17" s="627">
        <v>4524</v>
      </c>
      <c r="G17" s="82">
        <v>3592.0094339622642</v>
      </c>
      <c r="H17" s="14">
        <v>4000.1296296296296</v>
      </c>
      <c r="I17" s="81">
        <v>4609.9827586206893</v>
      </c>
      <c r="J17" s="627">
        <v>22940</v>
      </c>
      <c r="K17" s="82">
        <v>3450.2389033942559</v>
      </c>
      <c r="L17" s="14">
        <v>3885.8833865814695</v>
      </c>
      <c r="M17" s="14">
        <v>4498.0578406169661</v>
      </c>
    </row>
    <row r="18" spans="1:13" s="739" customFormat="1">
      <c r="A18" s="169" t="s">
        <v>34</v>
      </c>
      <c r="B18" s="606">
        <v>5280</v>
      </c>
      <c r="C18" s="17">
        <v>3111.3695652173915</v>
      </c>
      <c r="D18" s="53">
        <v>3567.8202614379084</v>
      </c>
      <c r="E18" s="84">
        <v>4112.8456790123455</v>
      </c>
      <c r="F18" s="628">
        <v>990</v>
      </c>
      <c r="G18" s="83">
        <v>3194.6666666666665</v>
      </c>
      <c r="H18" s="17">
        <v>3592.4354838709678</v>
      </c>
      <c r="I18" s="84">
        <v>4098.9375</v>
      </c>
      <c r="J18" s="628">
        <v>4290</v>
      </c>
      <c r="K18" s="83">
        <v>3087.5879120879122</v>
      </c>
      <c r="L18" s="17">
        <v>3561.5655737704919</v>
      </c>
      <c r="M18" s="17">
        <v>4116.030303030303</v>
      </c>
    </row>
    <row r="19" spans="1:13" s="739" customFormat="1">
      <c r="A19" s="170" t="s">
        <v>35</v>
      </c>
      <c r="B19" s="607">
        <v>25179</v>
      </c>
      <c r="C19" s="14">
        <v>3369.8599717114566</v>
      </c>
      <c r="D19" s="61">
        <v>3771.1906729634002</v>
      </c>
      <c r="E19" s="81">
        <v>4371.0901856763921</v>
      </c>
      <c r="F19" s="627">
        <v>4560</v>
      </c>
      <c r="G19" s="82">
        <v>3421.5784313725489</v>
      </c>
      <c r="H19" s="14">
        <v>3898.060975609756</v>
      </c>
      <c r="I19" s="81">
        <v>4654.4215686274511</v>
      </c>
      <c r="J19" s="627">
        <v>20619</v>
      </c>
      <c r="K19" s="82">
        <v>3361.3347039473683</v>
      </c>
      <c r="L19" s="14">
        <v>3749.0563380281692</v>
      </c>
      <c r="M19" s="14">
        <v>4316.875</v>
      </c>
    </row>
    <row r="20" spans="1:13" s="739" customFormat="1">
      <c r="A20" s="169" t="s">
        <v>36</v>
      </c>
      <c r="B20" s="606">
        <v>92860</v>
      </c>
      <c r="C20" s="17">
        <v>3369.7567567567567</v>
      </c>
      <c r="D20" s="53">
        <v>3781.3125305922663</v>
      </c>
      <c r="E20" s="84">
        <v>4374.2919463087246</v>
      </c>
      <c r="F20" s="628">
        <v>13068</v>
      </c>
      <c r="G20" s="83">
        <v>3453.856890459364</v>
      </c>
      <c r="H20" s="17">
        <v>3881.1020066889632</v>
      </c>
      <c r="I20" s="84">
        <v>4620.1202531645567</v>
      </c>
      <c r="J20" s="628">
        <v>79792</v>
      </c>
      <c r="K20" s="83">
        <v>3356.0516265912306</v>
      </c>
      <c r="L20" s="17">
        <v>3771.3695652173915</v>
      </c>
      <c r="M20" s="17">
        <v>4340.3009950248752</v>
      </c>
    </row>
    <row r="21" spans="1:13" s="739" customFormat="1">
      <c r="A21" s="170" t="s">
        <v>37</v>
      </c>
      <c r="B21" s="607">
        <v>19793</v>
      </c>
      <c r="C21" s="14">
        <v>3560.6748021108178</v>
      </c>
      <c r="D21" s="61">
        <v>3904.5159189580318</v>
      </c>
      <c r="E21" s="81">
        <v>4467.375</v>
      </c>
      <c r="F21" s="627">
        <v>2792</v>
      </c>
      <c r="G21" s="82">
        <v>3590.8061224489797</v>
      </c>
      <c r="H21" s="14">
        <v>3997.7972972972975</v>
      </c>
      <c r="I21" s="81">
        <v>4649.0294117647063</v>
      </c>
      <c r="J21" s="627">
        <v>17001</v>
      </c>
      <c r="K21" s="82">
        <v>3556.2007575757575</v>
      </c>
      <c r="L21" s="14">
        <v>3891.5904255319151</v>
      </c>
      <c r="M21" s="14">
        <v>4447.2293906810037</v>
      </c>
    </row>
    <row r="22" spans="1:13" s="739" customFormat="1">
      <c r="A22" s="169" t="s">
        <v>38</v>
      </c>
      <c r="B22" s="606">
        <v>5830</v>
      </c>
      <c r="C22" s="17">
        <v>3442.1666666666665</v>
      </c>
      <c r="D22" s="53">
        <v>3801.3888888888887</v>
      </c>
      <c r="E22" s="84">
        <v>4316.833333333333</v>
      </c>
      <c r="F22" s="628">
        <v>821</v>
      </c>
      <c r="G22" s="83">
        <v>3577.2361111111113</v>
      </c>
      <c r="H22" s="17">
        <v>3937.4047619047619</v>
      </c>
      <c r="I22" s="84">
        <v>4560.3214285714284</v>
      </c>
      <c r="J22" s="628">
        <v>5009</v>
      </c>
      <c r="K22" s="83">
        <v>3416.0048076923076</v>
      </c>
      <c r="L22" s="17">
        <v>3778.625</v>
      </c>
      <c r="M22" s="17">
        <v>4264.1513157894733</v>
      </c>
    </row>
    <row r="23" spans="1:13" s="739" customFormat="1">
      <c r="A23" s="170" t="s">
        <v>39</v>
      </c>
      <c r="B23" s="607">
        <v>9055</v>
      </c>
      <c r="C23" s="14">
        <v>3242.3452380952381</v>
      </c>
      <c r="D23" s="61">
        <v>3754.6079812206572</v>
      </c>
      <c r="E23" s="81">
        <v>4398.8156028368794</v>
      </c>
      <c r="F23" s="627">
        <v>1807</v>
      </c>
      <c r="G23" s="82">
        <v>3165.8571428571427</v>
      </c>
      <c r="H23" s="61">
        <v>3680.1511627906975</v>
      </c>
      <c r="I23" s="81">
        <v>4307</v>
      </c>
      <c r="J23" s="627">
        <v>7248</v>
      </c>
      <c r="K23" s="82">
        <v>3258.4096045197739</v>
      </c>
      <c r="L23" s="61">
        <v>3778.1785714285716</v>
      </c>
      <c r="M23" s="14">
        <v>4418.5555555555557</v>
      </c>
    </row>
    <row r="24" spans="1:13" s="739" customFormat="1">
      <c r="A24" s="169" t="s">
        <v>40</v>
      </c>
      <c r="B24" s="606">
        <v>6193</v>
      </c>
      <c r="C24" s="17">
        <v>3180.4418604651164</v>
      </c>
      <c r="D24" s="53">
        <v>3645.8125</v>
      </c>
      <c r="E24" s="84">
        <v>4246.6021505376348</v>
      </c>
      <c r="F24" s="628">
        <v>1221</v>
      </c>
      <c r="G24" s="83">
        <v>3110.8571428571427</v>
      </c>
      <c r="H24" s="17">
        <v>3591.3536585365855</v>
      </c>
      <c r="I24" s="84">
        <v>4105.96875</v>
      </c>
      <c r="J24" s="628">
        <v>4972</v>
      </c>
      <c r="K24" s="83">
        <v>3202.298561151079</v>
      </c>
      <c r="L24" s="17">
        <v>3660.711267605634</v>
      </c>
      <c r="M24" s="17">
        <v>4284.7105263157891</v>
      </c>
    </row>
    <row r="25" spans="1:13" s="739" customFormat="1">
      <c r="A25" s="170" t="s">
        <v>41</v>
      </c>
      <c r="B25" s="607">
        <v>12219</v>
      </c>
      <c r="C25" s="14">
        <v>3255.2054597701149</v>
      </c>
      <c r="D25" s="61">
        <v>3672.2462039045554</v>
      </c>
      <c r="E25" s="81">
        <v>4184.376811594203</v>
      </c>
      <c r="F25" s="627">
        <v>3092</v>
      </c>
      <c r="G25" s="82">
        <v>3315.34375</v>
      </c>
      <c r="H25" s="14">
        <v>3756.181818181818</v>
      </c>
      <c r="I25" s="81">
        <v>4331.632075471698</v>
      </c>
      <c r="J25" s="627">
        <v>9127</v>
      </c>
      <c r="K25" s="82">
        <v>3234.8191964285716</v>
      </c>
      <c r="L25" s="14">
        <v>3648.4607250755289</v>
      </c>
      <c r="M25" s="14">
        <v>4131.4563758389259</v>
      </c>
    </row>
    <row r="26" spans="1:13" s="739" customFormat="1" ht="15" thickBot="1">
      <c r="A26" s="169" t="s">
        <v>42</v>
      </c>
      <c r="B26" s="649">
        <v>6710</v>
      </c>
      <c r="C26" s="17">
        <v>3245.7743902439024</v>
      </c>
      <c r="D26" s="53">
        <v>3693.4032258064517</v>
      </c>
      <c r="E26" s="84">
        <v>4217.1000000000004</v>
      </c>
      <c r="F26" s="628">
        <v>1099</v>
      </c>
      <c r="G26" s="83">
        <v>3220.421875</v>
      </c>
      <c r="H26" s="53">
        <v>3644.0714285714284</v>
      </c>
      <c r="I26" s="84">
        <v>4229.40625</v>
      </c>
      <c r="J26" s="628">
        <v>5611</v>
      </c>
      <c r="K26" s="83">
        <v>3251.6792452830186</v>
      </c>
      <c r="L26" s="53">
        <v>3706.2098765432097</v>
      </c>
      <c r="M26" s="17">
        <v>4215.2935779816517</v>
      </c>
    </row>
    <row r="27" spans="1:13" s="739" customFormat="1">
      <c r="A27" s="277" t="s">
        <v>45</v>
      </c>
      <c r="B27" s="626">
        <v>365998</v>
      </c>
      <c r="C27" s="278">
        <v>3347.8116313094365</v>
      </c>
      <c r="D27" s="279">
        <v>3784.4697142391924</v>
      </c>
      <c r="E27" s="280">
        <v>4357.3216080402008</v>
      </c>
      <c r="F27" s="281">
        <v>55905</v>
      </c>
      <c r="G27" s="281">
        <v>3391.030993618961</v>
      </c>
      <c r="H27" s="282">
        <v>3847.0405589638717</v>
      </c>
      <c r="I27" s="283">
        <v>4479.8387096774195</v>
      </c>
      <c r="J27" s="281">
        <v>310093</v>
      </c>
      <c r="K27" s="281">
        <v>3339.7364679684824</v>
      </c>
      <c r="L27" s="282">
        <v>3775.2620633863139</v>
      </c>
      <c r="M27" s="284">
        <v>4336.3388793473596</v>
      </c>
    </row>
    <row r="28" spans="1:13" s="739" customFormat="1">
      <c r="A28" s="1017" t="s">
        <v>157</v>
      </c>
      <c r="B28" s="1017"/>
      <c r="C28" s="1017"/>
      <c r="D28" s="1017"/>
      <c r="E28" s="1017"/>
      <c r="F28" s="1017"/>
      <c r="G28" s="1017"/>
      <c r="H28" s="1017"/>
      <c r="I28" s="1017"/>
      <c r="J28" s="1017"/>
      <c r="K28" s="1017"/>
      <c r="L28" s="1017"/>
      <c r="M28" s="1017"/>
    </row>
    <row r="29" spans="1:13" s="739" customFormat="1">
      <c r="A29" s="1017" t="s">
        <v>365</v>
      </c>
      <c r="B29" s="1017"/>
      <c r="C29" s="1017"/>
      <c r="D29" s="1017"/>
      <c r="E29" s="1017"/>
      <c r="F29" s="1017"/>
      <c r="G29" s="1017"/>
      <c r="H29" s="1017"/>
      <c r="I29" s="1017"/>
      <c r="J29" s="1017"/>
      <c r="K29" s="1017"/>
      <c r="L29" s="1017"/>
      <c r="M29" s="1017"/>
    </row>
    <row r="30" spans="1:13" s="739" customFormat="1">
      <c r="A30" s="1017" t="s">
        <v>399</v>
      </c>
      <c r="B30" s="1017"/>
      <c r="C30" s="1017"/>
      <c r="D30" s="1017"/>
      <c r="E30" s="1017"/>
      <c r="F30" s="1017"/>
      <c r="G30" s="1017"/>
      <c r="H30" s="1017"/>
      <c r="I30" s="1017"/>
      <c r="J30" s="1017"/>
      <c r="K30" s="1017"/>
      <c r="L30" s="1017"/>
      <c r="M30" s="1017"/>
    </row>
    <row r="31" spans="1:13" s="739" customFormat="1">
      <c r="A31" s="742"/>
      <c r="B31" s="742"/>
      <c r="C31" s="742"/>
      <c r="D31" s="742"/>
      <c r="E31" s="742"/>
      <c r="F31" s="742"/>
      <c r="G31" s="742"/>
      <c r="H31" s="742"/>
      <c r="I31" s="742"/>
      <c r="J31" s="742"/>
      <c r="K31" s="742"/>
      <c r="L31" s="742"/>
      <c r="M31" s="742"/>
    </row>
    <row r="32" spans="1:13" ht="24" customHeight="1">
      <c r="A32" s="839">
        <v>2022</v>
      </c>
      <c r="B32" s="839"/>
      <c r="C32" s="839"/>
      <c r="D32" s="839"/>
      <c r="E32" s="839"/>
      <c r="F32" s="839"/>
      <c r="G32" s="839"/>
      <c r="H32" s="839"/>
      <c r="I32" s="839"/>
      <c r="J32" s="839"/>
      <c r="K32" s="839"/>
      <c r="L32" s="839"/>
      <c r="M32" s="839"/>
    </row>
    <row r="34" spans="1:13" ht="33" customHeight="1">
      <c r="A34" s="998" t="s">
        <v>398</v>
      </c>
      <c r="B34" s="998"/>
      <c r="C34" s="998"/>
      <c r="D34" s="998"/>
      <c r="E34" s="998"/>
      <c r="F34" s="998"/>
      <c r="G34" s="998"/>
      <c r="H34" s="998"/>
      <c r="I34" s="998"/>
      <c r="J34" s="998"/>
      <c r="K34" s="998"/>
      <c r="L34" s="998"/>
      <c r="M34" s="998"/>
    </row>
    <row r="35" spans="1:13">
      <c r="A35" s="911" t="s">
        <v>47</v>
      </c>
      <c r="B35" s="999" t="s">
        <v>112</v>
      </c>
      <c r="C35" s="1000"/>
      <c r="D35" s="1000"/>
      <c r="E35" s="1000"/>
      <c r="F35" s="1000"/>
      <c r="G35" s="1000"/>
      <c r="H35" s="1000"/>
      <c r="I35" s="1000"/>
      <c r="J35" s="1000"/>
      <c r="K35" s="1000"/>
      <c r="L35" s="1000"/>
      <c r="M35" s="1001"/>
    </row>
    <row r="36" spans="1:13">
      <c r="A36" s="912"/>
      <c r="B36" s="999" t="s">
        <v>48</v>
      </c>
      <c r="C36" s="1000"/>
      <c r="D36" s="1000"/>
      <c r="E36" s="1002"/>
      <c r="F36" s="999" t="s">
        <v>113</v>
      </c>
      <c r="G36" s="1000"/>
      <c r="H36" s="1000"/>
      <c r="I36" s="1002"/>
      <c r="J36" s="999" t="s">
        <v>114</v>
      </c>
      <c r="K36" s="1000"/>
      <c r="L36" s="1000"/>
      <c r="M36" s="1001"/>
    </row>
    <row r="37" spans="1:13">
      <c r="A37" s="912"/>
      <c r="B37" s="1003" t="s">
        <v>48</v>
      </c>
      <c r="C37" s="1005" t="s">
        <v>50</v>
      </c>
      <c r="D37" s="1006"/>
      <c r="E37" s="1007"/>
      <c r="F37" s="1008" t="s">
        <v>48</v>
      </c>
      <c r="G37" s="1005" t="s">
        <v>50</v>
      </c>
      <c r="H37" s="1006"/>
      <c r="I37" s="1007"/>
      <c r="J37" s="1008" t="s">
        <v>48</v>
      </c>
      <c r="K37" s="1005" t="s">
        <v>50</v>
      </c>
      <c r="L37" s="1006"/>
      <c r="M37" s="1009"/>
    </row>
    <row r="38" spans="1:13" ht="57" customHeight="1">
      <c r="A38" s="912"/>
      <c r="B38" s="1004"/>
      <c r="C38" s="638" t="s">
        <v>115</v>
      </c>
      <c r="D38" s="637" t="s">
        <v>116</v>
      </c>
      <c r="E38" s="663" t="s">
        <v>117</v>
      </c>
      <c r="F38" s="1004"/>
      <c r="G38" s="635" t="s">
        <v>115</v>
      </c>
      <c r="H38" s="664" t="s">
        <v>116</v>
      </c>
      <c r="I38" s="636" t="s">
        <v>117</v>
      </c>
      <c r="J38" s="1004"/>
      <c r="K38" s="638" t="s">
        <v>115</v>
      </c>
      <c r="L38" s="664" t="s">
        <v>116</v>
      </c>
      <c r="M38" s="665" t="s">
        <v>117</v>
      </c>
    </row>
    <row r="39" spans="1:13" ht="14.5" customHeight="1" thickBot="1">
      <c r="A39" s="913"/>
      <c r="B39" s="634" t="s">
        <v>49</v>
      </c>
      <c r="C39" s="1010" t="s">
        <v>118</v>
      </c>
      <c r="D39" s="1010"/>
      <c r="E39" s="1011"/>
      <c r="F39" s="276" t="s">
        <v>49</v>
      </c>
      <c r="G39" s="1012" t="s">
        <v>118</v>
      </c>
      <c r="H39" s="1013"/>
      <c r="I39" s="1014"/>
      <c r="J39" s="276" t="s">
        <v>49</v>
      </c>
      <c r="K39" s="1015" t="s">
        <v>118</v>
      </c>
      <c r="L39" s="1010"/>
      <c r="M39" s="1016"/>
    </row>
    <row r="40" spans="1:13" ht="14.5" customHeight="1">
      <c r="A40" s="168" t="s">
        <v>27</v>
      </c>
      <c r="B40" s="605">
        <v>55913</v>
      </c>
      <c r="C40" s="14">
        <v>3409.066066066066</v>
      </c>
      <c r="D40" s="61">
        <v>3763.0717360114777</v>
      </c>
      <c r="E40" s="81">
        <v>4251.494318181818</v>
      </c>
      <c r="F40" s="627">
        <v>6166</v>
      </c>
      <c r="G40" s="80">
        <v>3453.943113772455</v>
      </c>
      <c r="H40" s="14">
        <v>3822.9576271186443</v>
      </c>
      <c r="I40" s="81">
        <v>4378.7738095238092</v>
      </c>
      <c r="J40" s="627">
        <v>49747</v>
      </c>
      <c r="K40" s="80">
        <v>3403.969899665552</v>
      </c>
      <c r="L40" s="14">
        <v>3753.3893442622953</v>
      </c>
      <c r="M40" s="14">
        <v>4232.363166953528</v>
      </c>
    </row>
    <row r="41" spans="1:13" ht="14.5" customHeight="1">
      <c r="A41" s="169" t="s">
        <v>28</v>
      </c>
      <c r="B41" s="606">
        <v>53341</v>
      </c>
      <c r="C41" s="17">
        <v>3143.2196866485015</v>
      </c>
      <c r="D41" s="53">
        <v>3618.8833333333332</v>
      </c>
      <c r="E41" s="84">
        <v>4200.9020979020979</v>
      </c>
      <c r="F41" s="628">
        <v>5841</v>
      </c>
      <c r="G41" s="83">
        <v>3255.9611650485435</v>
      </c>
      <c r="H41" s="17">
        <v>3784.0271317829456</v>
      </c>
      <c r="I41" s="84">
        <v>4546.8028169014087</v>
      </c>
      <c r="J41" s="628">
        <v>47500</v>
      </c>
      <c r="K41" s="83">
        <v>3134.3202247191011</v>
      </c>
      <c r="L41" s="17">
        <v>3602.8230088495575</v>
      </c>
      <c r="M41" s="17">
        <v>4154.8697478991598</v>
      </c>
    </row>
    <row r="42" spans="1:13" ht="14.5" customHeight="1">
      <c r="A42" s="170" t="s">
        <v>29</v>
      </c>
      <c r="B42" s="607">
        <v>23958</v>
      </c>
      <c r="C42" s="14">
        <v>3140.2423664122139</v>
      </c>
      <c r="D42" s="61">
        <v>3630.1723300970875</v>
      </c>
      <c r="E42" s="81">
        <v>4185.462871287129</v>
      </c>
      <c r="F42" s="627">
        <v>4672</v>
      </c>
      <c r="G42" s="82">
        <v>3121.9285714285716</v>
      </c>
      <c r="H42" s="61">
        <v>3592.8076923076924</v>
      </c>
      <c r="I42" s="81">
        <v>3999.3505747126437</v>
      </c>
      <c r="J42" s="627">
        <v>19286</v>
      </c>
      <c r="K42" s="82">
        <v>3144.8317422434366</v>
      </c>
      <c r="L42" s="61">
        <v>3640.4525316455697</v>
      </c>
      <c r="M42" s="14">
        <v>4252.2307692307695</v>
      </c>
    </row>
    <row r="43" spans="1:13" ht="14.5" customHeight="1">
      <c r="A43" s="169" t="s">
        <v>30</v>
      </c>
      <c r="B43" s="606">
        <v>7644</v>
      </c>
      <c r="C43" s="17">
        <v>3040.556818181818</v>
      </c>
      <c r="D43" s="53">
        <v>3516.8461538461538</v>
      </c>
      <c r="E43" s="84">
        <v>4118.5327868852455</v>
      </c>
      <c r="F43" s="628">
        <v>1727</v>
      </c>
      <c r="G43" s="83">
        <v>2969.5972222222222</v>
      </c>
      <c r="H43" s="17">
        <v>3473.2777777777778</v>
      </c>
      <c r="I43" s="84">
        <v>4007.53125</v>
      </c>
      <c r="J43" s="628">
        <v>5917</v>
      </c>
      <c r="K43" s="83">
        <v>3058.6451612903224</v>
      </c>
      <c r="L43" s="17">
        <v>3530.3387096774195</v>
      </c>
      <c r="M43" s="17">
        <v>4147.103260869565</v>
      </c>
    </row>
    <row r="44" spans="1:13" ht="14.5" customHeight="1">
      <c r="A44" s="170" t="s">
        <v>31</v>
      </c>
      <c r="B44" s="607">
        <v>2980</v>
      </c>
      <c r="C44" s="14">
        <v>3170.5</v>
      </c>
      <c r="D44" s="61">
        <v>3661.2526881720432</v>
      </c>
      <c r="E44" s="81">
        <v>4154.0714285714284</v>
      </c>
      <c r="F44" s="627">
        <v>623</v>
      </c>
      <c r="G44" s="82">
        <v>3249.25</v>
      </c>
      <c r="H44" s="61">
        <v>3738.4032258064517</v>
      </c>
      <c r="I44" s="81">
        <v>4301.8888888888887</v>
      </c>
      <c r="J44" s="627">
        <v>2357</v>
      </c>
      <c r="K44" s="82">
        <v>3155.8879310344828</v>
      </c>
      <c r="L44" s="61">
        <v>3636.3910891089108</v>
      </c>
      <c r="M44" s="14">
        <v>4116.2258064516127</v>
      </c>
    </row>
    <row r="45" spans="1:13" ht="14.5" customHeight="1">
      <c r="A45" s="169" t="s">
        <v>32</v>
      </c>
      <c r="B45" s="606">
        <v>9533</v>
      </c>
      <c r="C45" s="17">
        <v>3082.2087155963304</v>
      </c>
      <c r="D45" s="53">
        <v>3559.875</v>
      </c>
      <c r="E45" s="84">
        <v>4118.610795454545</v>
      </c>
      <c r="F45" s="628">
        <v>1919</v>
      </c>
      <c r="G45" s="83">
        <v>3181.9024390243903</v>
      </c>
      <c r="H45" s="17">
        <v>3625.878787878788</v>
      </c>
      <c r="I45" s="84">
        <v>4154.7763157894733</v>
      </c>
      <c r="J45" s="628">
        <v>7614</v>
      </c>
      <c r="K45" s="83">
        <v>3055.5</v>
      </c>
      <c r="L45" s="17">
        <v>3542.1267942583731</v>
      </c>
      <c r="M45" s="17">
        <v>4102.772727272727</v>
      </c>
    </row>
    <row r="46" spans="1:13" ht="14.5" customHeight="1">
      <c r="A46" s="170" t="s">
        <v>33</v>
      </c>
      <c r="B46" s="607">
        <v>27167</v>
      </c>
      <c r="C46" s="14">
        <v>3372.6662030598054</v>
      </c>
      <c r="D46" s="61">
        <v>3794.3098495212039</v>
      </c>
      <c r="E46" s="81">
        <v>4400.7358490566039</v>
      </c>
      <c r="F46" s="627">
        <v>4382</v>
      </c>
      <c r="G46" s="82">
        <v>3468.6603773584907</v>
      </c>
      <c r="H46" s="14">
        <v>3875.3344370860927</v>
      </c>
      <c r="I46" s="81">
        <v>4462.772727272727</v>
      </c>
      <c r="J46" s="627">
        <v>22785</v>
      </c>
      <c r="K46" s="82">
        <v>3356.4318555008208</v>
      </c>
      <c r="L46" s="14">
        <v>3777.1914191419141</v>
      </c>
      <c r="M46" s="14">
        <v>4387.571917808219</v>
      </c>
    </row>
    <row r="47" spans="1:13" ht="14.5" customHeight="1">
      <c r="A47" s="169" t="s">
        <v>34</v>
      </c>
      <c r="B47" s="606">
        <v>5288</v>
      </c>
      <c r="C47" s="17">
        <v>2901.340336134454</v>
      </c>
      <c r="D47" s="53">
        <v>3351.1369426751594</v>
      </c>
      <c r="E47" s="84">
        <v>3874.6176470588234</v>
      </c>
      <c r="F47" s="628">
        <v>958</v>
      </c>
      <c r="G47" s="83">
        <v>2976.4615384615386</v>
      </c>
      <c r="H47" s="17">
        <v>3352.2857142857142</v>
      </c>
      <c r="I47" s="84">
        <v>3820.2368421052633</v>
      </c>
      <c r="J47" s="628">
        <v>4330</v>
      </c>
      <c r="K47" s="83">
        <v>2884.0648148148148</v>
      </c>
      <c r="L47" s="17">
        <v>3350.8875968992247</v>
      </c>
      <c r="M47" s="17">
        <v>3888</v>
      </c>
    </row>
    <row r="48" spans="1:13" ht="14.5" customHeight="1">
      <c r="A48" s="170" t="s">
        <v>35</v>
      </c>
      <c r="B48" s="607">
        <v>24643</v>
      </c>
      <c r="C48" s="14">
        <v>3255.2954545454545</v>
      </c>
      <c r="D48" s="61">
        <v>3655.8674351585014</v>
      </c>
      <c r="E48" s="81">
        <v>4254.0120845921447</v>
      </c>
      <c r="F48" s="627">
        <v>4434</v>
      </c>
      <c r="G48" s="82">
        <v>3300.8333333333335</v>
      </c>
      <c r="H48" s="14">
        <v>3779.5983606557379</v>
      </c>
      <c r="I48" s="81">
        <v>4535.5</v>
      </c>
      <c r="J48" s="627">
        <v>20209</v>
      </c>
      <c r="K48" s="82">
        <v>3246.9770354906054</v>
      </c>
      <c r="L48" s="14">
        <v>3636.5036275695284</v>
      </c>
      <c r="M48" s="14">
        <v>4188.2349624060153</v>
      </c>
    </row>
    <row r="49" spans="1:13" ht="14.5" customHeight="1">
      <c r="A49" s="169" t="s">
        <v>36</v>
      </c>
      <c r="B49" s="606">
        <v>91919</v>
      </c>
      <c r="C49" s="17">
        <v>3269.3279857397506</v>
      </c>
      <c r="D49" s="53">
        <v>3675.406402096593</v>
      </c>
      <c r="E49" s="84">
        <v>4242.1020471464017</v>
      </c>
      <c r="F49" s="628">
        <v>12662</v>
      </c>
      <c r="G49" s="83">
        <v>3334.3888888888887</v>
      </c>
      <c r="H49" s="17">
        <v>3774.9382022471909</v>
      </c>
      <c r="I49" s="84">
        <v>4493.1948051948048</v>
      </c>
      <c r="J49" s="628">
        <v>79257</v>
      </c>
      <c r="K49" s="83">
        <v>3257.607676630435</v>
      </c>
      <c r="L49" s="17">
        <v>3660.9574468085107</v>
      </c>
      <c r="M49" s="17">
        <v>4211.4771126760561</v>
      </c>
    </row>
    <row r="50" spans="1:13" ht="14.5" customHeight="1">
      <c r="A50" s="170" t="s">
        <v>37</v>
      </c>
      <c r="B50" s="607">
        <v>19527</v>
      </c>
      <c r="C50" s="14">
        <v>3449.3164451827242</v>
      </c>
      <c r="D50" s="61">
        <v>3801.5696821515894</v>
      </c>
      <c r="E50" s="81">
        <v>4337.4803695150113</v>
      </c>
      <c r="F50" s="627">
        <v>2674</v>
      </c>
      <c r="G50" s="82">
        <v>3497.375</v>
      </c>
      <c r="H50" s="14">
        <v>3862.0789473684213</v>
      </c>
      <c r="I50" s="81">
        <v>4521.59375</v>
      </c>
      <c r="J50" s="627">
        <v>16853</v>
      </c>
      <c r="K50" s="82">
        <v>3444.2028301886794</v>
      </c>
      <c r="L50" s="14">
        <v>3789.4076576576576</v>
      </c>
      <c r="M50" s="14">
        <v>4318.8354591836733</v>
      </c>
    </row>
    <row r="51" spans="1:13" ht="14.5" customHeight="1">
      <c r="A51" s="169" t="s">
        <v>38</v>
      </c>
      <c r="B51" s="606">
        <v>5598</v>
      </c>
      <c r="C51" s="17">
        <v>3317.1149068322979</v>
      </c>
      <c r="D51" s="53">
        <v>3657.9675324675327</v>
      </c>
      <c r="E51" s="84">
        <v>4158.2868852459014</v>
      </c>
      <c r="F51" s="628">
        <v>755</v>
      </c>
      <c r="G51" s="83">
        <v>3416.125</v>
      </c>
      <c r="H51" s="17">
        <v>3807.8529411764707</v>
      </c>
      <c r="I51" s="84">
        <v>4421.75</v>
      </c>
      <c r="J51" s="628">
        <v>4843</v>
      </c>
      <c r="K51" s="83">
        <v>3304.5798611111113</v>
      </c>
      <c r="L51" s="17">
        <v>3643.2740863787376</v>
      </c>
      <c r="M51" s="17">
        <v>4111.4177215189875</v>
      </c>
    </row>
    <row r="52" spans="1:13" ht="14.5" customHeight="1">
      <c r="A52" s="170" t="s">
        <v>39</v>
      </c>
      <c r="B52" s="607">
        <v>9014</v>
      </c>
      <c r="C52" s="14">
        <v>3108.9722222222222</v>
      </c>
      <c r="D52" s="61">
        <v>3629.5254237288136</v>
      </c>
      <c r="E52" s="81">
        <v>4262.2521367521367</v>
      </c>
      <c r="F52" s="627">
        <v>1730</v>
      </c>
      <c r="G52" s="82">
        <v>3011.6842105263158</v>
      </c>
      <c r="H52" s="61">
        <v>3543.9210526315787</v>
      </c>
      <c r="I52" s="81">
        <v>4171.152173913043</v>
      </c>
      <c r="J52" s="627">
        <v>7284</v>
      </c>
      <c r="K52" s="82">
        <v>3133.9507042253522</v>
      </c>
      <c r="L52" s="61">
        <v>3651.0952380952381</v>
      </c>
      <c r="M52" s="14">
        <v>4281.5679611650485</v>
      </c>
    </row>
    <row r="53" spans="1:13" ht="14.5" customHeight="1">
      <c r="A53" s="169" t="s">
        <v>40</v>
      </c>
      <c r="B53" s="606">
        <v>6124</v>
      </c>
      <c r="C53" s="17">
        <v>3020.4404761904761</v>
      </c>
      <c r="D53" s="53">
        <v>3496.9516129032259</v>
      </c>
      <c r="E53" s="84">
        <v>4114.9230769230771</v>
      </c>
      <c r="F53" s="628">
        <v>1186</v>
      </c>
      <c r="G53" s="83">
        <v>2974.1111111111113</v>
      </c>
      <c r="H53" s="17">
        <v>3418.4487179487178</v>
      </c>
      <c r="I53" s="84">
        <v>3933.4545454545455</v>
      </c>
      <c r="J53" s="628">
        <v>4938</v>
      </c>
      <c r="K53" s="83">
        <v>3031.8524590163934</v>
      </c>
      <c r="L53" s="17">
        <v>3521.4302325581393</v>
      </c>
      <c r="M53" s="17">
        <v>4153</v>
      </c>
    </row>
    <row r="54" spans="1:13" ht="14.5" customHeight="1">
      <c r="A54" s="170" t="s">
        <v>41</v>
      </c>
      <c r="B54" s="607">
        <v>11830</v>
      </c>
      <c r="C54" s="14">
        <v>3148.5290456431535</v>
      </c>
      <c r="D54" s="61">
        <v>3577.7853185595568</v>
      </c>
      <c r="E54" s="81">
        <v>4077.7196261682243</v>
      </c>
      <c r="F54" s="627">
        <v>3048</v>
      </c>
      <c r="G54" s="82">
        <v>3177.5270270270271</v>
      </c>
      <c r="H54" s="14">
        <v>3623.4729729729729</v>
      </c>
      <c r="I54" s="81">
        <v>4182.3965517241377</v>
      </c>
      <c r="J54" s="627">
        <v>8782</v>
      </c>
      <c r="K54" s="82">
        <v>3136.6731843575417</v>
      </c>
      <c r="L54" s="14">
        <v>3560.8321033210332</v>
      </c>
      <c r="M54" s="14">
        <v>4038.4496402877699</v>
      </c>
    </row>
    <row r="55" spans="1:13" ht="14.5" customHeight="1" thickBot="1">
      <c r="A55" s="169" t="s">
        <v>42</v>
      </c>
      <c r="B55" s="606">
        <v>6715</v>
      </c>
      <c r="C55" s="17">
        <v>3083.3125</v>
      </c>
      <c r="D55" s="53">
        <v>3524.2309644670049</v>
      </c>
      <c r="E55" s="84">
        <v>4061.92578125</v>
      </c>
      <c r="F55" s="628">
        <v>1090</v>
      </c>
      <c r="G55" s="83">
        <v>3066.9285714285716</v>
      </c>
      <c r="H55" s="53">
        <v>3471.712121212121</v>
      </c>
      <c r="I55" s="84">
        <v>3998.9375</v>
      </c>
      <c r="J55" s="628">
        <v>5625</v>
      </c>
      <c r="K55" s="83">
        <v>3087.1610738255035</v>
      </c>
      <c r="L55" s="53">
        <v>3536.1012658227846</v>
      </c>
      <c r="M55" s="17">
        <v>4070.2072072072074</v>
      </c>
    </row>
    <row r="56" spans="1:13" ht="14.5" customHeight="1">
      <c r="A56" s="277" t="s">
        <v>45</v>
      </c>
      <c r="B56" s="626">
        <v>361194</v>
      </c>
      <c r="C56" s="278">
        <v>3236.8879674306395</v>
      </c>
      <c r="D56" s="279">
        <v>3673.7839173405209</v>
      </c>
      <c r="E56" s="280">
        <v>4231</v>
      </c>
      <c r="F56" s="281">
        <v>53867</v>
      </c>
      <c r="G56" s="281">
        <v>3267.0723425196852</v>
      </c>
      <c r="H56" s="282">
        <v>3725.1340652029276</v>
      </c>
      <c r="I56" s="283">
        <v>4354.3156077348067</v>
      </c>
      <c r="J56" s="281">
        <v>307327</v>
      </c>
      <c r="K56" s="281">
        <v>3231.6786153575822</v>
      </c>
      <c r="L56" s="282">
        <v>3665.6728986563899</v>
      </c>
      <c r="M56" s="284">
        <v>4210.36007251303</v>
      </c>
    </row>
    <row r="57" spans="1:13" ht="14.5" customHeight="1">
      <c r="A57" s="1017" t="s">
        <v>157</v>
      </c>
      <c r="B57" s="1017"/>
      <c r="C57" s="1017"/>
      <c r="D57" s="1017"/>
      <c r="E57" s="1017"/>
      <c r="F57" s="1017"/>
      <c r="G57" s="1017"/>
      <c r="H57" s="1017"/>
      <c r="I57" s="1017"/>
      <c r="J57" s="1017"/>
      <c r="K57" s="1017"/>
      <c r="L57" s="1017"/>
      <c r="M57" s="1017"/>
    </row>
    <row r="58" spans="1:13" ht="14.5" customHeight="1">
      <c r="A58" s="1017" t="s">
        <v>277</v>
      </c>
      <c r="B58" s="1017"/>
      <c r="C58" s="1017"/>
      <c r="D58" s="1017"/>
      <c r="E58" s="1017"/>
      <c r="F58" s="1017"/>
      <c r="G58" s="1017"/>
      <c r="H58" s="1017"/>
      <c r="I58" s="1017"/>
      <c r="J58" s="1017"/>
      <c r="K58" s="1017"/>
      <c r="L58" s="1017"/>
      <c r="M58" s="1017"/>
    </row>
    <row r="59" spans="1:13" ht="14.5" customHeight="1">
      <c r="A59" s="1017" t="s">
        <v>399</v>
      </c>
      <c r="B59" s="1017"/>
      <c r="C59" s="1017"/>
      <c r="D59" s="1017"/>
      <c r="E59" s="1017"/>
      <c r="F59" s="1017"/>
      <c r="G59" s="1017"/>
      <c r="H59" s="1017"/>
      <c r="I59" s="1017"/>
      <c r="J59" s="1017"/>
      <c r="K59" s="1017"/>
      <c r="L59" s="1017"/>
      <c r="M59" s="1017"/>
    </row>
    <row r="61" spans="1:13" ht="24" customHeight="1">
      <c r="A61" s="839">
        <v>2021</v>
      </c>
      <c r="B61" s="839"/>
      <c r="C61" s="839"/>
      <c r="D61" s="839"/>
      <c r="E61" s="839"/>
      <c r="F61" s="839"/>
      <c r="G61" s="839"/>
      <c r="H61" s="839"/>
      <c r="I61" s="839"/>
      <c r="J61" s="839"/>
      <c r="K61" s="839"/>
      <c r="L61" s="839"/>
      <c r="M61" s="839"/>
    </row>
    <row r="62" spans="1:13">
      <c r="A62" s="105"/>
      <c r="C62" s="380"/>
      <c r="E62" s="380"/>
      <c r="H62" s="380"/>
      <c r="J62" s="380"/>
    </row>
    <row r="63" spans="1:13" ht="29.25" customHeight="1">
      <c r="A63" s="998" t="s">
        <v>366</v>
      </c>
      <c r="B63" s="998"/>
      <c r="C63" s="998"/>
      <c r="D63" s="998"/>
      <c r="E63" s="998"/>
      <c r="F63" s="998"/>
      <c r="G63" s="998"/>
      <c r="H63" s="998"/>
      <c r="I63" s="998"/>
      <c r="J63" s="998"/>
      <c r="K63" s="998"/>
      <c r="L63" s="998"/>
      <c r="M63" s="998"/>
    </row>
    <row r="64" spans="1:13" ht="15" customHeight="1">
      <c r="A64" s="911" t="s">
        <v>47</v>
      </c>
      <c r="B64" s="999" t="s">
        <v>112</v>
      </c>
      <c r="C64" s="1000"/>
      <c r="D64" s="1000"/>
      <c r="E64" s="1000"/>
      <c r="F64" s="1000"/>
      <c r="G64" s="1000"/>
      <c r="H64" s="1000"/>
      <c r="I64" s="1000"/>
      <c r="J64" s="1000"/>
      <c r="K64" s="1000"/>
      <c r="L64" s="1000"/>
      <c r="M64" s="1001"/>
    </row>
    <row r="65" spans="1:13" ht="15" customHeight="1">
      <c r="A65" s="912"/>
      <c r="B65" s="999" t="s">
        <v>48</v>
      </c>
      <c r="C65" s="1000"/>
      <c r="D65" s="1000"/>
      <c r="E65" s="1002"/>
      <c r="F65" s="999" t="s">
        <v>113</v>
      </c>
      <c r="G65" s="1000"/>
      <c r="H65" s="1000"/>
      <c r="I65" s="1002"/>
      <c r="J65" s="999" t="s">
        <v>114</v>
      </c>
      <c r="K65" s="1000"/>
      <c r="L65" s="1000"/>
      <c r="M65" s="1001"/>
    </row>
    <row r="66" spans="1:13">
      <c r="A66" s="912"/>
      <c r="B66" s="1003" t="s">
        <v>48</v>
      </c>
      <c r="C66" s="1005" t="s">
        <v>50</v>
      </c>
      <c r="D66" s="1006"/>
      <c r="E66" s="1007"/>
      <c r="F66" s="1008" t="s">
        <v>48</v>
      </c>
      <c r="G66" s="1005" t="s">
        <v>50</v>
      </c>
      <c r="H66" s="1006"/>
      <c r="I66" s="1007"/>
      <c r="J66" s="1008" t="s">
        <v>48</v>
      </c>
      <c r="K66" s="1005" t="s">
        <v>50</v>
      </c>
      <c r="L66" s="1006"/>
      <c r="M66" s="1009"/>
    </row>
    <row r="67" spans="1:13" ht="57" customHeight="1">
      <c r="A67" s="912"/>
      <c r="B67" s="1004"/>
      <c r="C67" s="638" t="s">
        <v>115</v>
      </c>
      <c r="D67" s="637" t="s">
        <v>116</v>
      </c>
      <c r="E67" s="663" t="s">
        <v>117</v>
      </c>
      <c r="F67" s="1004"/>
      <c r="G67" s="635" t="s">
        <v>115</v>
      </c>
      <c r="H67" s="664" t="s">
        <v>116</v>
      </c>
      <c r="I67" s="636" t="s">
        <v>117</v>
      </c>
      <c r="J67" s="1004"/>
      <c r="K67" s="638" t="s">
        <v>115</v>
      </c>
      <c r="L67" s="664" t="s">
        <v>116</v>
      </c>
      <c r="M67" s="665" t="s">
        <v>117</v>
      </c>
    </row>
    <row r="68" spans="1:13" ht="14.5" customHeight="1" thickBot="1">
      <c r="A68" s="913"/>
      <c r="B68" s="634" t="s">
        <v>49</v>
      </c>
      <c r="C68" s="1010" t="s">
        <v>118</v>
      </c>
      <c r="D68" s="1010"/>
      <c r="E68" s="1011"/>
      <c r="F68" s="276" t="s">
        <v>49</v>
      </c>
      <c r="G68" s="1012" t="s">
        <v>118</v>
      </c>
      <c r="H68" s="1013"/>
      <c r="I68" s="1014"/>
      <c r="J68" s="276" t="s">
        <v>49</v>
      </c>
      <c r="K68" s="1015" t="s">
        <v>118</v>
      </c>
      <c r="L68" s="1010"/>
      <c r="M68" s="1016"/>
    </row>
    <row r="69" spans="1:13" ht="14.5" customHeight="1">
      <c r="A69" s="168" t="s">
        <v>27</v>
      </c>
      <c r="B69" s="629">
        <v>55176</v>
      </c>
      <c r="C69" s="80">
        <v>3278.7059380922301</v>
      </c>
      <c r="D69" s="61">
        <v>3608.3710289236606</v>
      </c>
      <c r="E69" s="81">
        <v>4096.5881934566141</v>
      </c>
      <c r="F69" s="627">
        <v>5851</v>
      </c>
      <c r="G69" s="80">
        <v>3303.7284768211921</v>
      </c>
      <c r="H69" s="14">
        <v>3654.2564766839378</v>
      </c>
      <c r="I69" s="81">
        <v>4254.363636363636</v>
      </c>
      <c r="J69" s="605">
        <v>49325</v>
      </c>
      <c r="K69" s="62">
        <v>3275.8261636107195</v>
      </c>
      <c r="L69" s="14">
        <v>3603.748956158664</v>
      </c>
      <c r="M69" s="14">
        <v>4075.9296235679212</v>
      </c>
    </row>
    <row r="70" spans="1:13" ht="14.5" customHeight="1">
      <c r="A70" s="169" t="s">
        <v>28</v>
      </c>
      <c r="B70" s="628">
        <v>52312</v>
      </c>
      <c r="C70" s="83">
        <v>3040.1437448218726</v>
      </c>
      <c r="D70" s="53">
        <v>3500.5715819613456</v>
      </c>
      <c r="E70" s="84">
        <v>4088.7179675994107</v>
      </c>
      <c r="F70" s="628">
        <v>5666</v>
      </c>
      <c r="G70" s="83">
        <v>3130.0045045045044</v>
      </c>
      <c r="H70" s="17">
        <v>3665.4350649350649</v>
      </c>
      <c r="I70" s="84">
        <v>4459.2209302325582</v>
      </c>
      <c r="J70" s="606">
        <v>46646</v>
      </c>
      <c r="K70" s="17">
        <v>3032.4114963503648</v>
      </c>
      <c r="L70" s="17">
        <v>3484.8208092485547</v>
      </c>
      <c r="M70" s="17">
        <v>4045.1529745042494</v>
      </c>
    </row>
    <row r="71" spans="1:13" ht="14.5" customHeight="1">
      <c r="A71" s="170" t="s">
        <v>29</v>
      </c>
      <c r="B71" s="627">
        <v>23823</v>
      </c>
      <c r="C71" s="82">
        <v>3059.4749999999999</v>
      </c>
      <c r="D71" s="61">
        <v>3570.8423566878982</v>
      </c>
      <c r="E71" s="81">
        <v>4164.3771186440681</v>
      </c>
      <c r="F71" s="627">
        <v>4476</v>
      </c>
      <c r="G71" s="82">
        <v>3056.3823529411766</v>
      </c>
      <c r="H71" s="61">
        <v>3533.3828828828828</v>
      </c>
      <c r="I71" s="81">
        <v>3936.5294117647059</v>
      </c>
      <c r="J71" s="607">
        <v>19347</v>
      </c>
      <c r="K71" s="14">
        <v>3060.2675879396984</v>
      </c>
      <c r="L71" s="61">
        <v>3581.0093555093554</v>
      </c>
      <c r="M71" s="14">
        <v>4226.451086956522</v>
      </c>
    </row>
    <row r="72" spans="1:13" ht="14.5" customHeight="1">
      <c r="A72" s="169" t="s">
        <v>30</v>
      </c>
      <c r="B72" s="628">
        <v>7381</v>
      </c>
      <c r="C72" s="83">
        <v>2901.5761589403974</v>
      </c>
      <c r="D72" s="53">
        <v>3348.8072916666665</v>
      </c>
      <c r="E72" s="84">
        <v>3958.6521739130435</v>
      </c>
      <c r="F72" s="628">
        <v>1692</v>
      </c>
      <c r="G72" s="83">
        <v>2846.6538461538462</v>
      </c>
      <c r="H72" s="17">
        <v>3292.563492063492</v>
      </c>
      <c r="I72" s="84">
        <v>3826.4259259259261</v>
      </c>
      <c r="J72" s="606">
        <v>5689</v>
      </c>
      <c r="K72" s="17">
        <v>2919.5732758620688</v>
      </c>
      <c r="L72" s="17">
        <v>3377.4396551724139</v>
      </c>
      <c r="M72" s="17">
        <v>4000.3529411764707</v>
      </c>
    </row>
    <row r="73" spans="1:13" ht="14.5" customHeight="1">
      <c r="A73" s="170" t="s">
        <v>31</v>
      </c>
      <c r="B73" s="627">
        <v>2774</v>
      </c>
      <c r="C73" s="82">
        <v>3082.2796610169494</v>
      </c>
      <c r="D73" s="61">
        <v>3533.9951456310678</v>
      </c>
      <c r="E73" s="81">
        <v>4039.086956521739</v>
      </c>
      <c r="F73" s="627">
        <v>564</v>
      </c>
      <c r="G73" s="82">
        <v>3141.409090909091</v>
      </c>
      <c r="H73" s="61">
        <v>3627.4230769230771</v>
      </c>
      <c r="I73" s="81">
        <v>4180.5</v>
      </c>
      <c r="J73" s="607">
        <v>2210</v>
      </c>
      <c r="K73" s="14">
        <v>3067.3478260869565</v>
      </c>
      <c r="L73" s="61">
        <v>3511.4756097560976</v>
      </c>
      <c r="M73" s="14">
        <v>3996.125</v>
      </c>
    </row>
    <row r="74" spans="1:13" ht="14.5" customHeight="1">
      <c r="A74" s="169" t="s">
        <v>32</v>
      </c>
      <c r="B74" s="628">
        <v>9262</v>
      </c>
      <c r="C74" s="83">
        <v>3020.0812807881775</v>
      </c>
      <c r="D74" s="53">
        <v>3437.6084337349398</v>
      </c>
      <c r="E74" s="84">
        <v>4018.7971014492755</v>
      </c>
      <c r="F74" s="628">
        <v>1810</v>
      </c>
      <c r="G74" s="83">
        <v>3119.25</v>
      </c>
      <c r="H74" s="17">
        <v>3546.9285714285716</v>
      </c>
      <c r="I74" s="84">
        <v>4071.8541666666665</v>
      </c>
      <c r="J74" s="606">
        <v>7452</v>
      </c>
      <c r="K74" s="17">
        <v>2987.0671641791046</v>
      </c>
      <c r="L74" s="17">
        <v>3421.132530120482</v>
      </c>
      <c r="M74" s="17">
        <v>3996.1521739130435</v>
      </c>
    </row>
    <row r="75" spans="1:13" ht="14.5" customHeight="1">
      <c r="A75" s="170" t="s">
        <v>33</v>
      </c>
      <c r="B75" s="627">
        <v>26580</v>
      </c>
      <c r="C75" s="82">
        <v>3260.3440545808967</v>
      </c>
      <c r="D75" s="61">
        <v>3659.5384615384614</v>
      </c>
      <c r="E75" s="81">
        <v>4278.7366071428569</v>
      </c>
      <c r="F75" s="627">
        <v>4163</v>
      </c>
      <c r="G75" s="82">
        <v>3361.9825581395348</v>
      </c>
      <c r="H75" s="14">
        <v>3733.8928571428573</v>
      </c>
      <c r="I75" s="81">
        <v>4365.9661016949149</v>
      </c>
      <c r="J75" s="607">
        <v>22417</v>
      </c>
      <c r="K75" s="14">
        <v>3239.6666666666665</v>
      </c>
      <c r="L75" s="14">
        <v>3643.7560137457044</v>
      </c>
      <c r="M75" s="14">
        <v>4263.6944444444443</v>
      </c>
    </row>
    <row r="76" spans="1:13" ht="14.5" customHeight="1">
      <c r="A76" s="169" t="s">
        <v>34</v>
      </c>
      <c r="B76" s="628">
        <v>5310</v>
      </c>
      <c r="C76" s="83">
        <v>2780.4568965517242</v>
      </c>
      <c r="D76" s="53">
        <v>3207.5270270270271</v>
      </c>
      <c r="E76" s="84">
        <v>3695.0488721804513</v>
      </c>
      <c r="F76" s="628">
        <v>940</v>
      </c>
      <c r="G76" s="83">
        <v>2826.8157894736842</v>
      </c>
      <c r="H76" s="17">
        <v>3190.7439024390242</v>
      </c>
      <c r="I76" s="84">
        <v>3652.2857142857142</v>
      </c>
      <c r="J76" s="606">
        <v>4370</v>
      </c>
      <c r="K76" s="17">
        <v>2771.0729166666665</v>
      </c>
      <c r="L76" s="17">
        <v>3211.8333333333335</v>
      </c>
      <c r="M76" s="17">
        <v>3707.0789473684213</v>
      </c>
    </row>
    <row r="77" spans="1:13" ht="14.5" customHeight="1">
      <c r="A77" s="170" t="s">
        <v>35</v>
      </c>
      <c r="B77" s="627">
        <v>23665</v>
      </c>
      <c r="C77" s="82">
        <v>3131.7165775401068</v>
      </c>
      <c r="D77" s="61">
        <v>3520.7309985096872</v>
      </c>
      <c r="E77" s="81">
        <v>4143.3191489361698</v>
      </c>
      <c r="F77" s="627">
        <v>4197</v>
      </c>
      <c r="G77" s="82">
        <v>3176.9784946236559</v>
      </c>
      <c r="H77" s="14">
        <v>3664.3636363636365</v>
      </c>
      <c r="I77" s="81">
        <v>4452.7435897435898</v>
      </c>
      <c r="J77" s="607">
        <v>19468</v>
      </c>
      <c r="K77" s="14">
        <v>3123.4166666666665</v>
      </c>
      <c r="L77" s="14">
        <v>3498.0301204819275</v>
      </c>
      <c r="M77" s="14">
        <v>4075.3888888888887</v>
      </c>
    </row>
    <row r="78" spans="1:13" ht="14.5" customHeight="1">
      <c r="A78" s="169" t="s">
        <v>36</v>
      </c>
      <c r="B78" s="628">
        <v>90625</v>
      </c>
      <c r="C78" s="83">
        <v>3169.9137168141592</v>
      </c>
      <c r="D78" s="53">
        <v>3559.6303729006545</v>
      </c>
      <c r="E78" s="84">
        <v>4137.7621391076118</v>
      </c>
      <c r="F78" s="628">
        <v>12203</v>
      </c>
      <c r="G78" s="83">
        <v>3252.2997382198951</v>
      </c>
      <c r="H78" s="17">
        <v>3659.6560509554142</v>
      </c>
      <c r="I78" s="84">
        <v>4420.9629629629626</v>
      </c>
      <c r="J78" s="606">
        <v>78422</v>
      </c>
      <c r="K78" s="17">
        <v>3158.3125</v>
      </c>
      <c r="L78" s="17">
        <v>3548.0887474882788</v>
      </c>
      <c r="M78" s="17">
        <v>4104.9324925816027</v>
      </c>
    </row>
    <row r="79" spans="1:13" ht="14.5" customHeight="1">
      <c r="A79" s="170" t="s">
        <v>37</v>
      </c>
      <c r="B79" s="627">
        <v>19139</v>
      </c>
      <c r="C79" s="82">
        <v>3348.0030266343824</v>
      </c>
      <c r="D79" s="61">
        <v>3668.3527980535282</v>
      </c>
      <c r="E79" s="81">
        <v>4238.8196721311479</v>
      </c>
      <c r="F79" s="627">
        <v>2573</v>
      </c>
      <c r="G79" s="82">
        <v>3384.3855421686749</v>
      </c>
      <c r="H79" s="14">
        <v>3765.2727272727275</v>
      </c>
      <c r="I79" s="81">
        <v>4450.1710526315792</v>
      </c>
      <c r="J79" s="607">
        <v>16566</v>
      </c>
      <c r="K79" s="14">
        <v>3343.7291666666665</v>
      </c>
      <c r="L79" s="14">
        <v>3658.9573748308526</v>
      </c>
      <c r="M79" s="14">
        <v>4216.3488063660479</v>
      </c>
    </row>
    <row r="80" spans="1:13" ht="14.5" customHeight="1">
      <c r="A80" s="169" t="s">
        <v>38</v>
      </c>
      <c r="B80" s="628">
        <v>5354</v>
      </c>
      <c r="C80" s="83">
        <v>3236.3455882352941</v>
      </c>
      <c r="D80" s="53">
        <v>3581.659420289855</v>
      </c>
      <c r="E80" s="84">
        <v>4086.7359550561796</v>
      </c>
      <c r="F80" s="628">
        <v>708</v>
      </c>
      <c r="G80" s="83">
        <v>3417.7413793103447</v>
      </c>
      <c r="H80" s="17">
        <v>3815.5</v>
      </c>
      <c r="I80" s="84">
        <v>4445.954545454545</v>
      </c>
      <c r="J80" s="606">
        <v>4646</v>
      </c>
      <c r="K80" s="17">
        <v>3216.2786885245901</v>
      </c>
      <c r="L80" s="17">
        <v>3566.5066006600659</v>
      </c>
      <c r="M80" s="17">
        <v>4028.5769230769229</v>
      </c>
    </row>
    <row r="81" spans="1:13" ht="14.5" customHeight="1">
      <c r="A81" s="170" t="s">
        <v>39</v>
      </c>
      <c r="B81" s="627">
        <v>9303</v>
      </c>
      <c r="C81" s="82">
        <v>2997.0073529411766</v>
      </c>
      <c r="D81" s="61">
        <v>3496.0818965517242</v>
      </c>
      <c r="E81" s="81">
        <v>4147.25</v>
      </c>
      <c r="F81" s="627">
        <v>1716</v>
      </c>
      <c r="G81" s="82">
        <v>2884.7857142857142</v>
      </c>
      <c r="H81" s="61">
        <v>3362.6951219512193</v>
      </c>
      <c r="I81" s="81">
        <v>4010.9166666666665</v>
      </c>
      <c r="J81" s="607">
        <v>7587</v>
      </c>
      <c r="K81" s="14">
        <v>3021.7101063829787</v>
      </c>
      <c r="L81" s="61">
        <v>3528.896739130435</v>
      </c>
      <c r="M81" s="14">
        <v>4169.0283687943265</v>
      </c>
    </row>
    <row r="82" spans="1:13" ht="14.5" customHeight="1">
      <c r="A82" s="169" t="s">
        <v>40</v>
      </c>
      <c r="B82" s="628">
        <v>6217</v>
      </c>
      <c r="C82" s="83">
        <v>2913.5555555555557</v>
      </c>
      <c r="D82" s="53">
        <v>3352.1768292682927</v>
      </c>
      <c r="E82" s="84">
        <v>3978.8088235294117</v>
      </c>
      <c r="F82" s="628">
        <v>1156</v>
      </c>
      <c r="G82" s="83">
        <v>2829.0714285714284</v>
      </c>
      <c r="H82" s="17">
        <v>3272.375</v>
      </c>
      <c r="I82" s="84">
        <v>3806.5</v>
      </c>
      <c r="J82" s="606">
        <v>5061</v>
      </c>
      <c r="K82" s="17">
        <v>2932.8863636363635</v>
      </c>
      <c r="L82" s="17">
        <v>3372.6153846153848</v>
      </c>
      <c r="M82" s="17">
        <v>4018.8467741935483</v>
      </c>
    </row>
    <row r="83" spans="1:13" ht="14.5" customHeight="1">
      <c r="A83" s="170" t="s">
        <v>41</v>
      </c>
      <c r="B83" s="627">
        <v>11706</v>
      </c>
      <c r="C83" s="82">
        <v>3001.644366197183</v>
      </c>
      <c r="D83" s="61">
        <v>3442.5977011494251</v>
      </c>
      <c r="E83" s="81">
        <v>3947.6064814814813</v>
      </c>
      <c r="F83" s="627">
        <v>2981</v>
      </c>
      <c r="G83" s="82">
        <v>3042.7697368421054</v>
      </c>
      <c r="H83" s="14">
        <v>3498.9939759036142</v>
      </c>
      <c r="I83" s="81">
        <v>4082.7674418604652</v>
      </c>
      <c r="J83" s="607">
        <v>8725</v>
      </c>
      <c r="K83" s="14">
        <v>2985.7678571428573</v>
      </c>
      <c r="L83" s="14">
        <v>3425.6831501831502</v>
      </c>
      <c r="M83" s="14">
        <v>3908.5357142857142</v>
      </c>
    </row>
    <row r="84" spans="1:13" ht="14.5" customHeight="1" thickBot="1">
      <c r="A84" s="169" t="s">
        <v>42</v>
      </c>
      <c r="B84" s="628">
        <v>6743</v>
      </c>
      <c r="C84" s="83">
        <v>2943.5714285714284</v>
      </c>
      <c r="D84" s="53">
        <v>3390.6785714285716</v>
      </c>
      <c r="E84" s="84">
        <v>3915.127659574468</v>
      </c>
      <c r="F84" s="628">
        <v>1063</v>
      </c>
      <c r="G84" s="83">
        <v>2916.75</v>
      </c>
      <c r="H84" s="53">
        <v>3328.625</v>
      </c>
      <c r="I84" s="84">
        <v>3841.90625</v>
      </c>
      <c r="J84" s="606">
        <v>5680</v>
      </c>
      <c r="K84" s="17">
        <v>2949.1206896551726</v>
      </c>
      <c r="L84" s="53">
        <v>3400.5</v>
      </c>
      <c r="M84" s="17">
        <v>3925.7066115702478</v>
      </c>
    </row>
    <row r="85" spans="1:13" ht="14.5" customHeight="1">
      <c r="A85" s="277" t="s">
        <v>45</v>
      </c>
      <c r="B85" s="281">
        <v>355370</v>
      </c>
      <c r="C85" s="630">
        <v>3128.8058459726108</v>
      </c>
      <c r="D85" s="279">
        <v>3551.4758404264467</v>
      </c>
      <c r="E85" s="280">
        <v>4119.408167177914</v>
      </c>
      <c r="F85" s="281">
        <v>51759</v>
      </c>
      <c r="G85" s="281">
        <v>3151.008996212121</v>
      </c>
      <c r="H85" s="282">
        <v>3602.2590618336885</v>
      </c>
      <c r="I85" s="283">
        <v>4249.375</v>
      </c>
      <c r="J85" s="626">
        <v>303611</v>
      </c>
      <c r="K85" s="631">
        <v>3125.0152533609098</v>
      </c>
      <c r="L85" s="282">
        <v>3543.510938115885</v>
      </c>
      <c r="M85" s="284">
        <v>4097.9003735990036</v>
      </c>
    </row>
    <row r="86" spans="1:13" ht="14.5" customHeight="1">
      <c r="A86" s="1018" t="s">
        <v>157</v>
      </c>
      <c r="B86" s="1018"/>
      <c r="C86" s="1018"/>
      <c r="D86" s="1018"/>
      <c r="E86" s="1018"/>
      <c r="F86" s="1018"/>
      <c r="G86" s="1018"/>
      <c r="H86" s="1018"/>
      <c r="I86" s="1018"/>
      <c r="J86" s="1018"/>
      <c r="K86" s="1018"/>
      <c r="L86" s="1018"/>
      <c r="M86" s="1018"/>
    </row>
    <row r="87" spans="1:13" ht="14.5" customHeight="1">
      <c r="A87" s="1017" t="s">
        <v>278</v>
      </c>
      <c r="B87" s="1017"/>
      <c r="C87" s="1017"/>
      <c r="D87" s="1017"/>
      <c r="E87" s="1017"/>
      <c r="F87" s="1017"/>
      <c r="G87" s="1017"/>
      <c r="H87" s="1017"/>
      <c r="I87" s="1017"/>
      <c r="J87" s="1017"/>
      <c r="K87" s="1017"/>
      <c r="L87" s="1017"/>
      <c r="M87" s="1017"/>
    </row>
    <row r="88" spans="1:13" ht="14.5" customHeight="1">
      <c r="A88" s="1017" t="s">
        <v>399</v>
      </c>
      <c r="B88" s="1017"/>
      <c r="C88" s="1017"/>
      <c r="D88" s="1017"/>
      <c r="E88" s="1017"/>
      <c r="F88" s="1017"/>
      <c r="G88" s="1017"/>
      <c r="H88" s="1017"/>
      <c r="I88" s="1017"/>
      <c r="J88" s="1017"/>
      <c r="K88" s="1017"/>
      <c r="L88" s="1017"/>
      <c r="M88" s="1017"/>
    </row>
    <row r="90" spans="1:13" ht="24" customHeight="1">
      <c r="A90" s="839">
        <v>2020</v>
      </c>
      <c r="B90" s="839"/>
      <c r="C90" s="839"/>
      <c r="D90" s="839"/>
      <c r="E90" s="839"/>
      <c r="F90" s="839"/>
      <c r="G90" s="839"/>
      <c r="H90" s="839"/>
      <c r="I90" s="839"/>
      <c r="J90" s="839"/>
      <c r="K90" s="839"/>
      <c r="L90" s="839"/>
      <c r="M90" s="839"/>
    </row>
    <row r="91" spans="1:13">
      <c r="A91" s="105"/>
      <c r="C91" s="380"/>
      <c r="E91" s="380"/>
      <c r="H91" s="380"/>
      <c r="J91" s="380"/>
    </row>
    <row r="92" spans="1:13" ht="29.25" customHeight="1">
      <c r="A92" s="998" t="s">
        <v>367</v>
      </c>
      <c r="B92" s="998"/>
      <c r="C92" s="998"/>
      <c r="D92" s="998"/>
      <c r="E92" s="998"/>
      <c r="F92" s="998"/>
      <c r="G92" s="998"/>
      <c r="H92" s="998"/>
      <c r="I92" s="998"/>
      <c r="J92" s="998"/>
      <c r="K92" s="998"/>
      <c r="L92" s="998"/>
      <c r="M92" s="998"/>
    </row>
    <row r="93" spans="1:13" ht="15" customHeight="1">
      <c r="A93" s="911" t="s">
        <v>47</v>
      </c>
      <c r="B93" s="999" t="s">
        <v>112</v>
      </c>
      <c r="C93" s="1000"/>
      <c r="D93" s="1000"/>
      <c r="E93" s="1000"/>
      <c r="F93" s="1000"/>
      <c r="G93" s="1000"/>
      <c r="H93" s="1000"/>
      <c r="I93" s="1000"/>
      <c r="J93" s="1000"/>
      <c r="K93" s="1000"/>
      <c r="L93" s="1000"/>
      <c r="M93" s="1001"/>
    </row>
    <row r="94" spans="1:13">
      <c r="A94" s="912"/>
      <c r="B94" s="999" t="s">
        <v>48</v>
      </c>
      <c r="C94" s="1000"/>
      <c r="D94" s="1000"/>
      <c r="E94" s="1002"/>
      <c r="F94" s="999" t="s">
        <v>113</v>
      </c>
      <c r="G94" s="1000"/>
      <c r="H94" s="1000"/>
      <c r="I94" s="1002"/>
      <c r="J94" s="999" t="s">
        <v>114</v>
      </c>
      <c r="K94" s="1000"/>
      <c r="L94" s="1000"/>
      <c r="M94" s="1001"/>
    </row>
    <row r="95" spans="1:13">
      <c r="A95" s="912"/>
      <c r="B95" s="1003" t="s">
        <v>48</v>
      </c>
      <c r="C95" s="1005" t="s">
        <v>50</v>
      </c>
      <c r="D95" s="1006"/>
      <c r="E95" s="1007"/>
      <c r="F95" s="1008" t="s">
        <v>48</v>
      </c>
      <c r="G95" s="1005" t="s">
        <v>50</v>
      </c>
      <c r="H95" s="1006"/>
      <c r="I95" s="1007"/>
      <c r="J95" s="1008" t="s">
        <v>48</v>
      </c>
      <c r="K95" s="1005" t="s">
        <v>50</v>
      </c>
      <c r="L95" s="1006"/>
      <c r="M95" s="1009"/>
    </row>
    <row r="96" spans="1:13" ht="57" customHeight="1">
      <c r="A96" s="912"/>
      <c r="B96" s="1004"/>
      <c r="C96" s="638" t="s">
        <v>115</v>
      </c>
      <c r="D96" s="637" t="s">
        <v>116</v>
      </c>
      <c r="E96" s="663" t="s">
        <v>117</v>
      </c>
      <c r="F96" s="1004"/>
      <c r="G96" s="635" t="s">
        <v>115</v>
      </c>
      <c r="H96" s="664" t="s">
        <v>116</v>
      </c>
      <c r="I96" s="636" t="s">
        <v>117</v>
      </c>
      <c r="J96" s="1004"/>
      <c r="K96" s="638" t="s">
        <v>115</v>
      </c>
      <c r="L96" s="664" t="s">
        <v>116</v>
      </c>
      <c r="M96" s="665" t="s">
        <v>117</v>
      </c>
    </row>
    <row r="97" spans="1:13" ht="14.5" customHeight="1" thickBot="1">
      <c r="A97" s="913"/>
      <c r="B97" s="634" t="s">
        <v>49</v>
      </c>
      <c r="C97" s="1010" t="s">
        <v>118</v>
      </c>
      <c r="D97" s="1010"/>
      <c r="E97" s="1011"/>
      <c r="F97" s="276" t="s">
        <v>49</v>
      </c>
      <c r="G97" s="1012" t="s">
        <v>118</v>
      </c>
      <c r="H97" s="1013"/>
      <c r="I97" s="1014"/>
      <c r="J97" s="276" t="s">
        <v>49</v>
      </c>
      <c r="K97" s="1015" t="s">
        <v>118</v>
      </c>
      <c r="L97" s="1010"/>
      <c r="M97" s="1016"/>
    </row>
    <row r="98" spans="1:13" ht="14.5" customHeight="1">
      <c r="A98" s="168" t="s">
        <v>27</v>
      </c>
      <c r="B98" s="605">
        <v>54226</v>
      </c>
      <c r="C98" s="14">
        <v>3223.1334951456311</v>
      </c>
      <c r="D98" s="61">
        <v>3543.6398416886545</v>
      </c>
      <c r="E98" s="81">
        <v>4033.9594222833562</v>
      </c>
      <c r="F98" s="605">
        <v>5513</v>
      </c>
      <c r="G98" s="14">
        <v>3234.9279661016949</v>
      </c>
      <c r="H98" s="14">
        <v>3571.5858585858587</v>
      </c>
      <c r="I98" s="81">
        <v>4221.6309523809523</v>
      </c>
      <c r="J98" s="605">
        <v>48713</v>
      </c>
      <c r="K98" s="14">
        <v>3221.888640429338</v>
      </c>
      <c r="L98" s="14">
        <v>3540.3791985857397</v>
      </c>
      <c r="M98" s="14">
        <v>4016.2983508245875</v>
      </c>
    </row>
    <row r="99" spans="1:13" ht="14.5" customHeight="1">
      <c r="A99" s="169" t="s">
        <v>28</v>
      </c>
      <c r="B99" s="606">
        <v>51754</v>
      </c>
      <c r="C99" s="17">
        <v>2956.0841121495328</v>
      </c>
      <c r="D99" s="53">
        <v>3413.0356125356125</v>
      </c>
      <c r="E99" s="84">
        <v>3997.025787965616</v>
      </c>
      <c r="F99" s="606">
        <v>5463</v>
      </c>
      <c r="G99" s="17">
        <v>3030.9846938775509</v>
      </c>
      <c r="H99" s="17">
        <v>3582.7265625</v>
      </c>
      <c r="I99" s="84">
        <v>4396.2589285714284</v>
      </c>
      <c r="J99" s="606">
        <v>46291</v>
      </c>
      <c r="K99" s="17">
        <v>2949.7819148936169</v>
      </c>
      <c r="L99" s="17">
        <v>3397.6740273396426</v>
      </c>
      <c r="M99" s="17">
        <v>3952.7082658022691</v>
      </c>
    </row>
    <row r="100" spans="1:13" ht="14.5" customHeight="1">
      <c r="A100" s="170" t="s">
        <v>29</v>
      </c>
      <c r="B100" s="607">
        <v>23979</v>
      </c>
      <c r="C100" s="14">
        <v>2955.3249551166964</v>
      </c>
      <c r="D100" s="61">
        <v>3456.2898259705489</v>
      </c>
      <c r="E100" s="81">
        <v>4049.818181818182</v>
      </c>
      <c r="F100" s="607">
        <v>4373</v>
      </c>
      <c r="G100" s="14">
        <v>2913</v>
      </c>
      <c r="H100" s="61">
        <v>3387.1541353383459</v>
      </c>
      <c r="I100" s="81">
        <v>3779.40625</v>
      </c>
      <c r="J100" s="607">
        <v>19606</v>
      </c>
      <c r="K100" s="14">
        <v>2963.6838074398252</v>
      </c>
      <c r="L100" s="61">
        <v>3470.5173310225305</v>
      </c>
      <c r="M100" s="14">
        <v>4075.5</v>
      </c>
    </row>
    <row r="101" spans="1:13" ht="14.5" customHeight="1">
      <c r="A101" s="169" t="s">
        <v>30</v>
      </c>
      <c r="B101" s="606">
        <v>7337</v>
      </c>
      <c r="C101" s="17">
        <v>2777.4489247311826</v>
      </c>
      <c r="D101" s="53">
        <v>3242.4181034482758</v>
      </c>
      <c r="E101" s="84">
        <v>3866.0133928571427</v>
      </c>
      <c r="F101" s="606">
        <v>1662</v>
      </c>
      <c r="G101" s="17">
        <v>2706.4210526315787</v>
      </c>
      <c r="H101" s="17">
        <v>3137.2346938775509</v>
      </c>
      <c r="I101" s="84">
        <v>3651.3333333333335</v>
      </c>
      <c r="J101" s="606">
        <v>5675</v>
      </c>
      <c r="K101" s="17">
        <v>2802.2592592592591</v>
      </c>
      <c r="L101" s="17">
        <v>3281.8025210084033</v>
      </c>
      <c r="M101" s="17">
        <v>3934.7391304347825</v>
      </c>
    </row>
    <row r="102" spans="1:13" ht="14.5" customHeight="1">
      <c r="A102" s="170" t="s">
        <v>31</v>
      </c>
      <c r="B102" s="607">
        <v>2739</v>
      </c>
      <c r="C102" s="14">
        <v>3022.1796875</v>
      </c>
      <c r="D102" s="61">
        <v>3452.0060240963853</v>
      </c>
      <c r="E102" s="81">
        <v>3928.5092592592591</v>
      </c>
      <c r="F102" s="607">
        <v>536</v>
      </c>
      <c r="G102" s="14">
        <v>3021.3333333333335</v>
      </c>
      <c r="H102" s="61">
        <v>3527.6428571428573</v>
      </c>
      <c r="I102" s="81">
        <v>4156.0555555555557</v>
      </c>
      <c r="J102" s="607">
        <v>2203</v>
      </c>
      <c r="K102" s="14">
        <v>3022.375</v>
      </c>
      <c r="L102" s="61">
        <v>3438.2314814814813</v>
      </c>
      <c r="M102" s="14">
        <v>3894.0810810810813</v>
      </c>
    </row>
    <row r="103" spans="1:13" ht="14.5" customHeight="1">
      <c r="A103" s="169" t="s">
        <v>32</v>
      </c>
      <c r="B103" s="606">
        <v>9097</v>
      </c>
      <c r="C103" s="17">
        <v>2964.8134715025908</v>
      </c>
      <c r="D103" s="53">
        <v>3382.0355329949239</v>
      </c>
      <c r="E103" s="84">
        <v>3971.6482558139537</v>
      </c>
      <c r="F103" s="606">
        <v>1763</v>
      </c>
      <c r="G103" s="17">
        <v>3029.7410714285716</v>
      </c>
      <c r="H103" s="17">
        <v>3443.9523809523807</v>
      </c>
      <c r="I103" s="84">
        <v>3995.5657894736842</v>
      </c>
      <c r="J103" s="606">
        <v>7334</v>
      </c>
      <c r="K103" s="17">
        <v>2946.1730769230771</v>
      </c>
      <c r="L103" s="17">
        <v>3371.7025316455697</v>
      </c>
      <c r="M103" s="17">
        <v>3964.8656716417909</v>
      </c>
    </row>
    <row r="104" spans="1:13" ht="14.5" customHeight="1">
      <c r="A104" s="170" t="s">
        <v>33</v>
      </c>
      <c r="B104" s="607">
        <v>25825</v>
      </c>
      <c r="C104" s="14">
        <v>3196.5755813953488</v>
      </c>
      <c r="D104" s="61">
        <v>3589.1873350923483</v>
      </c>
      <c r="E104" s="81">
        <v>4210.8911042944783</v>
      </c>
      <c r="F104" s="607">
        <v>3982</v>
      </c>
      <c r="G104" s="14">
        <v>3268.7989690721652</v>
      </c>
      <c r="H104" s="14">
        <v>3647.6074380165287</v>
      </c>
      <c r="I104" s="81">
        <v>4297.1346153846152</v>
      </c>
      <c r="J104" s="607">
        <v>21843</v>
      </c>
      <c r="K104" s="14">
        <v>3180.9063360881541</v>
      </c>
      <c r="L104" s="14">
        <v>3577.8052464228936</v>
      </c>
      <c r="M104" s="14">
        <v>4196.8970588235297</v>
      </c>
    </row>
    <row r="105" spans="1:13" ht="14.5" customHeight="1">
      <c r="A105" s="169" t="s">
        <v>34</v>
      </c>
      <c r="B105" s="606">
        <v>5335</v>
      </c>
      <c r="C105" s="17">
        <v>2595.1739130434785</v>
      </c>
      <c r="D105" s="53">
        <v>3008.880681818182</v>
      </c>
      <c r="E105" s="84">
        <v>3488.3826530612246</v>
      </c>
      <c r="F105" s="606">
        <v>932</v>
      </c>
      <c r="G105" s="17">
        <v>2643.8333333333335</v>
      </c>
      <c r="H105" s="17">
        <v>3009.9594594594596</v>
      </c>
      <c r="I105" s="84">
        <v>3483.1923076923076</v>
      </c>
      <c r="J105" s="606">
        <v>4403</v>
      </c>
      <c r="K105" s="17">
        <v>2581.75</v>
      </c>
      <c r="L105" s="17">
        <v>3008.593525179856</v>
      </c>
      <c r="M105" s="17">
        <v>3490.2569444444443</v>
      </c>
    </row>
    <row r="106" spans="1:13" ht="14.5" customHeight="1">
      <c r="A106" s="170" t="s">
        <v>35</v>
      </c>
      <c r="B106" s="607">
        <v>22962</v>
      </c>
      <c r="C106" s="14">
        <v>3045.7689243027889</v>
      </c>
      <c r="D106" s="61">
        <v>3450.9008016032062</v>
      </c>
      <c r="E106" s="81">
        <v>4077.7522522522522</v>
      </c>
      <c r="F106" s="607">
        <v>4084</v>
      </c>
      <c r="G106" s="14">
        <v>3098.8695652173915</v>
      </c>
      <c r="H106" s="14">
        <v>3612.8931623931626</v>
      </c>
      <c r="I106" s="81">
        <v>4420.3113207547167</v>
      </c>
      <c r="J106" s="607">
        <v>18878</v>
      </c>
      <c r="K106" s="14">
        <v>3034.2112171837707</v>
      </c>
      <c r="L106" s="14">
        <v>3431.8802083333335</v>
      </c>
      <c r="M106" s="14">
        <v>4018.7046979865772</v>
      </c>
    </row>
    <row r="107" spans="1:13" ht="14.5" customHeight="1">
      <c r="A107" s="169" t="s">
        <v>36</v>
      </c>
      <c r="B107" s="606">
        <v>88997</v>
      </c>
      <c r="C107" s="17">
        <v>3094.799230275818</v>
      </c>
      <c r="D107" s="53">
        <v>3497.6212583995111</v>
      </c>
      <c r="E107" s="84">
        <v>4081.746021642266</v>
      </c>
      <c r="F107" s="606">
        <v>11664</v>
      </c>
      <c r="G107" s="17">
        <v>3165.1039603960394</v>
      </c>
      <c r="H107" s="17">
        <v>3611.5062893081763</v>
      </c>
      <c r="I107" s="84">
        <v>4399.413043478261</v>
      </c>
      <c r="J107" s="606">
        <v>77333</v>
      </c>
      <c r="K107" s="17">
        <v>3084.8772305496072</v>
      </c>
      <c r="L107" s="17">
        <v>3486.2938957475994</v>
      </c>
      <c r="M107" s="17">
        <v>4044.6933066933066</v>
      </c>
    </row>
    <row r="108" spans="1:13" ht="14.5" customHeight="1">
      <c r="A108" s="170" t="s">
        <v>37</v>
      </c>
      <c r="B108" s="607">
        <v>18575</v>
      </c>
      <c r="C108" s="14">
        <v>3300.9224030037549</v>
      </c>
      <c r="D108" s="61">
        <v>3617.7868741542625</v>
      </c>
      <c r="E108" s="81">
        <v>4191.023097826087</v>
      </c>
      <c r="F108" s="607">
        <v>2475</v>
      </c>
      <c r="G108" s="14">
        <v>3322.0277777777778</v>
      </c>
      <c r="H108" s="14">
        <v>3728.1666666666665</v>
      </c>
      <c r="I108" s="81">
        <v>4391.693181818182</v>
      </c>
      <c r="J108" s="607">
        <v>16100</v>
      </c>
      <c r="K108" s="14">
        <v>3297.7366148531951</v>
      </c>
      <c r="L108" s="14">
        <v>3606.9006024096384</v>
      </c>
      <c r="M108" s="14">
        <v>4166.4574468085102</v>
      </c>
    </row>
    <row r="109" spans="1:13" ht="14.5" customHeight="1">
      <c r="A109" s="169" t="s">
        <v>38</v>
      </c>
      <c r="B109" s="606">
        <v>5201</v>
      </c>
      <c r="C109" s="17">
        <v>3202.0070921985816</v>
      </c>
      <c r="D109" s="53">
        <v>3534.6517857142858</v>
      </c>
      <c r="E109" s="84">
        <v>4050.3376623376626</v>
      </c>
      <c r="F109" s="606">
        <v>674</v>
      </c>
      <c r="G109" s="17">
        <v>3280.7631578947367</v>
      </c>
      <c r="H109" s="17">
        <v>3739.3888888888887</v>
      </c>
      <c r="I109" s="84">
        <v>4398.5769230769229</v>
      </c>
      <c r="J109" s="606">
        <v>4527</v>
      </c>
      <c r="K109" s="17">
        <v>3191.1553398058254</v>
      </c>
      <c r="L109" s="17">
        <v>3524.3599348534203</v>
      </c>
      <c r="M109" s="17">
        <v>3994.625</v>
      </c>
    </row>
    <row r="110" spans="1:13" ht="14.5" customHeight="1">
      <c r="A110" s="170" t="s">
        <v>39</v>
      </c>
      <c r="B110" s="607">
        <v>9450</v>
      </c>
      <c r="C110" s="14">
        <v>2935.1649484536083</v>
      </c>
      <c r="D110" s="61">
        <v>3430.1641791044776</v>
      </c>
      <c r="E110" s="81">
        <v>4056.5185185185187</v>
      </c>
      <c r="F110" s="607">
        <v>1654</v>
      </c>
      <c r="G110" s="14">
        <v>2799.8902439024391</v>
      </c>
      <c r="H110" s="61">
        <v>3281.75</v>
      </c>
      <c r="I110" s="81">
        <v>3932.0476190476193</v>
      </c>
      <c r="J110" s="607">
        <v>7796</v>
      </c>
      <c r="K110" s="14">
        <v>2960.8813559322034</v>
      </c>
      <c r="L110" s="61">
        <v>3458.6683168316831</v>
      </c>
      <c r="M110" s="14">
        <v>4075.6748251748254</v>
      </c>
    </row>
    <row r="111" spans="1:13" ht="14.5" customHeight="1">
      <c r="A111" s="169" t="s">
        <v>40</v>
      </c>
      <c r="B111" s="606">
        <v>6292</v>
      </c>
      <c r="C111" s="17">
        <v>2804.0256410256411</v>
      </c>
      <c r="D111" s="53">
        <v>3281.7925170068029</v>
      </c>
      <c r="E111" s="84">
        <v>3900.5</v>
      </c>
      <c r="F111" s="606">
        <v>1114</v>
      </c>
      <c r="G111" s="17">
        <v>2693.2419354838707</v>
      </c>
      <c r="H111" s="17">
        <v>3187.6428571428573</v>
      </c>
      <c r="I111" s="84">
        <v>3718</v>
      </c>
      <c r="J111" s="606">
        <v>5178</v>
      </c>
      <c r="K111" s="17">
        <v>2834.1693548387098</v>
      </c>
      <c r="L111" s="17">
        <v>3305.210144927536</v>
      </c>
      <c r="M111" s="17">
        <v>3938</v>
      </c>
    </row>
    <row r="112" spans="1:13" ht="14.5" customHeight="1">
      <c r="A112" s="170" t="s">
        <v>41</v>
      </c>
      <c r="B112" s="607">
        <v>11308</v>
      </c>
      <c r="C112" s="14">
        <v>2908.306691449814</v>
      </c>
      <c r="D112" s="61">
        <v>3368.8098591549297</v>
      </c>
      <c r="E112" s="81">
        <v>3869.25</v>
      </c>
      <c r="F112" s="607">
        <v>2837</v>
      </c>
      <c r="G112" s="14">
        <v>2925.323943661972</v>
      </c>
      <c r="H112" s="14">
        <v>3416.2738095238096</v>
      </c>
      <c r="I112" s="81">
        <v>4002.5348837209303</v>
      </c>
      <c r="J112" s="607">
        <v>8471</v>
      </c>
      <c r="K112" s="14">
        <v>2902.2045454545455</v>
      </c>
      <c r="L112" s="14">
        <v>3355.9078014184397</v>
      </c>
      <c r="M112" s="14">
        <v>3828.3284671532847</v>
      </c>
    </row>
    <row r="113" spans="1:13" ht="14.5" customHeight="1" thickBot="1">
      <c r="A113" s="169" t="s">
        <v>42</v>
      </c>
      <c r="B113" s="606">
        <v>7057</v>
      </c>
      <c r="C113" s="17">
        <v>2822.6323529411766</v>
      </c>
      <c r="D113" s="53">
        <v>3254.2621359223299</v>
      </c>
      <c r="E113" s="84">
        <v>3773.4700854700855</v>
      </c>
      <c r="F113" s="606">
        <v>1107</v>
      </c>
      <c r="G113" s="17">
        <v>2767.3269230769229</v>
      </c>
      <c r="H113" s="53">
        <v>3159.6463414634145</v>
      </c>
      <c r="I113" s="84">
        <v>3663</v>
      </c>
      <c r="J113" s="606">
        <v>5950</v>
      </c>
      <c r="K113" s="17">
        <v>2833.3014184397161</v>
      </c>
      <c r="L113" s="53">
        <v>3273.9636871508378</v>
      </c>
      <c r="M113" s="17">
        <v>3792.5673076923076</v>
      </c>
    </row>
    <row r="114" spans="1:13" ht="14.5" customHeight="1">
      <c r="A114" s="277" t="s">
        <v>45</v>
      </c>
      <c r="B114" s="626">
        <v>350134</v>
      </c>
      <c r="C114" s="278">
        <v>3043.2948756822316</v>
      </c>
      <c r="D114" s="279">
        <v>3479.9499126115352</v>
      </c>
      <c r="E114" s="280">
        <v>4047.5524243680065</v>
      </c>
      <c r="F114" s="632">
        <v>49833</v>
      </c>
      <c r="G114" s="631">
        <v>3039.7268862911797</v>
      </c>
      <c r="H114" s="282">
        <v>3518.0495557074505</v>
      </c>
      <c r="I114" s="283">
        <v>4189.9316493313518</v>
      </c>
      <c r="J114" s="632">
        <v>300301</v>
      </c>
      <c r="K114" s="631">
        <v>3043.8885941644562</v>
      </c>
      <c r="L114" s="282">
        <v>3473.9829128074098</v>
      </c>
      <c r="M114" s="284">
        <v>4025.712931861804</v>
      </c>
    </row>
    <row r="115" spans="1:13" ht="14.5" customHeight="1">
      <c r="A115" s="1018" t="s">
        <v>157</v>
      </c>
      <c r="B115" s="1018"/>
      <c r="C115" s="1018"/>
      <c r="D115" s="1018"/>
      <c r="E115" s="1018"/>
      <c r="F115" s="1018"/>
      <c r="G115" s="1018"/>
      <c r="H115" s="1018"/>
      <c r="I115" s="1018"/>
      <c r="J115" s="1018"/>
      <c r="K115" s="1018"/>
      <c r="L115" s="1018"/>
      <c r="M115" s="1018"/>
    </row>
    <row r="116" spans="1:13" ht="14.5" customHeight="1">
      <c r="A116" s="1017" t="s">
        <v>279</v>
      </c>
      <c r="B116" s="1017"/>
      <c r="C116" s="1017"/>
      <c r="D116" s="1017"/>
      <c r="E116" s="1017"/>
      <c r="F116" s="1017"/>
      <c r="G116" s="1017"/>
      <c r="H116" s="1017"/>
      <c r="I116" s="1017"/>
      <c r="J116" s="1017"/>
      <c r="K116" s="1017"/>
      <c r="L116" s="1017"/>
      <c r="M116" s="1017"/>
    </row>
    <row r="117" spans="1:13" ht="14.5" customHeight="1">
      <c r="A117" s="1017" t="s">
        <v>399</v>
      </c>
      <c r="B117" s="1017"/>
      <c r="C117" s="1017"/>
      <c r="D117" s="1017"/>
      <c r="E117" s="1017"/>
      <c r="F117" s="1017"/>
      <c r="G117" s="1017"/>
      <c r="H117" s="1017"/>
      <c r="I117" s="1017"/>
      <c r="J117" s="1017"/>
      <c r="K117" s="1017"/>
      <c r="L117" s="1017"/>
      <c r="M117" s="1017"/>
    </row>
    <row r="119" spans="1:13" ht="24" customHeight="1">
      <c r="A119" s="839">
        <v>2019</v>
      </c>
      <c r="B119" s="839"/>
      <c r="C119" s="839"/>
      <c r="D119" s="839"/>
      <c r="E119" s="839"/>
      <c r="F119" s="839"/>
      <c r="G119" s="839"/>
      <c r="H119" s="839"/>
      <c r="I119" s="839"/>
      <c r="J119" s="839"/>
      <c r="K119" s="839"/>
      <c r="L119" s="839"/>
      <c r="M119" s="839"/>
    </row>
    <row r="120" spans="1:13">
      <c r="A120" s="105"/>
      <c r="C120" s="380"/>
      <c r="E120" s="380"/>
      <c r="H120" s="380"/>
      <c r="J120" s="380"/>
    </row>
    <row r="121" spans="1:13" ht="31.5" customHeight="1">
      <c r="A121" s="998" t="s">
        <v>368</v>
      </c>
      <c r="B121" s="998"/>
      <c r="C121" s="998"/>
      <c r="D121" s="998"/>
      <c r="E121" s="998"/>
      <c r="F121" s="998"/>
      <c r="G121" s="998"/>
      <c r="H121" s="998"/>
      <c r="I121" s="998"/>
      <c r="J121" s="998"/>
      <c r="K121" s="998"/>
      <c r="L121" s="998"/>
      <c r="M121" s="998"/>
    </row>
    <row r="122" spans="1:13" ht="15" customHeight="1">
      <c r="A122" s="911" t="s">
        <v>47</v>
      </c>
      <c r="B122" s="999" t="s">
        <v>112</v>
      </c>
      <c r="C122" s="1000"/>
      <c r="D122" s="1000"/>
      <c r="E122" s="1000"/>
      <c r="F122" s="1000"/>
      <c r="G122" s="1000"/>
      <c r="H122" s="1000"/>
      <c r="I122" s="1000"/>
      <c r="J122" s="1000"/>
      <c r="K122" s="1000"/>
      <c r="L122" s="1000"/>
      <c r="M122" s="1001"/>
    </row>
    <row r="123" spans="1:13">
      <c r="A123" s="912"/>
      <c r="B123" s="999" t="s">
        <v>48</v>
      </c>
      <c r="C123" s="1000"/>
      <c r="D123" s="1000"/>
      <c r="E123" s="1002"/>
      <c r="F123" s="999" t="s">
        <v>113</v>
      </c>
      <c r="G123" s="1000"/>
      <c r="H123" s="1000"/>
      <c r="I123" s="1002"/>
      <c r="J123" s="999" t="s">
        <v>114</v>
      </c>
      <c r="K123" s="1000"/>
      <c r="L123" s="1000"/>
      <c r="M123" s="1001"/>
    </row>
    <row r="124" spans="1:13">
      <c r="A124" s="912"/>
      <c r="B124" s="1003" t="s">
        <v>48</v>
      </c>
      <c r="C124" s="1005" t="s">
        <v>50</v>
      </c>
      <c r="D124" s="1006"/>
      <c r="E124" s="1007"/>
      <c r="F124" s="1008" t="s">
        <v>48</v>
      </c>
      <c r="G124" s="1005" t="s">
        <v>50</v>
      </c>
      <c r="H124" s="1006"/>
      <c r="I124" s="1007"/>
      <c r="J124" s="1008" t="s">
        <v>48</v>
      </c>
      <c r="K124" s="1005" t="s">
        <v>50</v>
      </c>
      <c r="L124" s="1006"/>
      <c r="M124" s="1009"/>
    </row>
    <row r="125" spans="1:13" ht="54.75" customHeight="1">
      <c r="A125" s="912"/>
      <c r="B125" s="1004"/>
      <c r="C125" s="638" t="s">
        <v>115</v>
      </c>
      <c r="D125" s="637" t="s">
        <v>116</v>
      </c>
      <c r="E125" s="663" t="s">
        <v>117</v>
      </c>
      <c r="F125" s="1004"/>
      <c r="G125" s="635" t="s">
        <v>115</v>
      </c>
      <c r="H125" s="664" t="s">
        <v>116</v>
      </c>
      <c r="I125" s="636" t="s">
        <v>117</v>
      </c>
      <c r="J125" s="1004"/>
      <c r="K125" s="638" t="s">
        <v>115</v>
      </c>
      <c r="L125" s="664" t="s">
        <v>116</v>
      </c>
      <c r="M125" s="665" t="s">
        <v>117</v>
      </c>
    </row>
    <row r="126" spans="1:13" ht="14.25" customHeight="1" thickBot="1">
      <c r="A126" s="913"/>
      <c r="B126" s="634" t="s">
        <v>49</v>
      </c>
      <c r="C126" s="1010" t="s">
        <v>118</v>
      </c>
      <c r="D126" s="1010"/>
      <c r="E126" s="1011"/>
      <c r="F126" s="276" t="s">
        <v>49</v>
      </c>
      <c r="G126" s="1012" t="s">
        <v>118</v>
      </c>
      <c r="H126" s="1013"/>
      <c r="I126" s="1014"/>
      <c r="J126" s="276" t="s">
        <v>49</v>
      </c>
      <c r="K126" s="1015" t="s">
        <v>118</v>
      </c>
      <c r="L126" s="1010"/>
      <c r="M126" s="1016"/>
    </row>
    <row r="127" spans="1:13">
      <c r="A127" s="168" t="s">
        <v>27</v>
      </c>
      <c r="B127" s="607">
        <v>52327</v>
      </c>
      <c r="C127" s="14">
        <v>3180.7477840451247</v>
      </c>
      <c r="D127" s="61">
        <v>3498.9526854219948</v>
      </c>
      <c r="E127" s="81">
        <v>3994.2303459119498</v>
      </c>
      <c r="F127" s="489">
        <v>5207</v>
      </c>
      <c r="G127" s="80">
        <v>3174.7117117117118</v>
      </c>
      <c r="H127" s="14">
        <v>3557.5402298850577</v>
      </c>
      <c r="I127" s="81">
        <v>4226.6160714285716</v>
      </c>
      <c r="J127" s="605">
        <v>47120</v>
      </c>
      <c r="K127" s="14">
        <v>3181.3407079646017</v>
      </c>
      <c r="L127" s="14">
        <v>3493.5351075877688</v>
      </c>
      <c r="M127" s="14">
        <v>3969.5518783542038</v>
      </c>
    </row>
    <row r="128" spans="1:13">
      <c r="A128" s="169" t="s">
        <v>28</v>
      </c>
      <c r="B128" s="606">
        <v>49825</v>
      </c>
      <c r="C128" s="17">
        <v>2907.335511982571</v>
      </c>
      <c r="D128" s="53">
        <v>3341.5887656033287</v>
      </c>
      <c r="E128" s="84">
        <v>3892.0629575402636</v>
      </c>
      <c r="F128" s="606">
        <v>5166</v>
      </c>
      <c r="G128" s="17">
        <v>2993.787037037037</v>
      </c>
      <c r="H128" s="17">
        <v>3530.1</v>
      </c>
      <c r="I128" s="84">
        <v>4372.6698113207549</v>
      </c>
      <c r="J128" s="606">
        <v>44659</v>
      </c>
      <c r="K128" s="17">
        <v>2900.3104371097234</v>
      </c>
      <c r="L128" s="17">
        <v>3330.2536087605772</v>
      </c>
      <c r="M128" s="17">
        <v>3844.2171916010498</v>
      </c>
    </row>
    <row r="129" spans="1:13">
      <c r="A129" s="170" t="s">
        <v>29</v>
      </c>
      <c r="B129" s="607">
        <v>23537</v>
      </c>
      <c r="C129" s="14">
        <v>2857.589877835951</v>
      </c>
      <c r="D129" s="61">
        <v>3313.8973288814691</v>
      </c>
      <c r="E129" s="81">
        <v>3809.4555369127515</v>
      </c>
      <c r="F129" s="607">
        <v>4101</v>
      </c>
      <c r="G129" s="14">
        <v>2820.8651685393256</v>
      </c>
      <c r="H129" s="61">
        <v>3250.3091603053435</v>
      </c>
      <c r="I129" s="81">
        <v>3618.9734513274338</v>
      </c>
      <c r="J129" s="607">
        <v>19436</v>
      </c>
      <c r="K129" s="14">
        <v>2864.7250530785564</v>
      </c>
      <c r="L129" s="61">
        <v>3336.5991379310344</v>
      </c>
      <c r="M129" s="14">
        <v>3834.3447653429603</v>
      </c>
    </row>
    <row r="130" spans="1:13">
      <c r="A130" s="169" t="s">
        <v>30</v>
      </c>
      <c r="B130" s="606">
        <v>7354</v>
      </c>
      <c r="C130" s="17">
        <v>2709.6530054644809</v>
      </c>
      <c r="D130" s="53">
        <v>3188.9408602150538</v>
      </c>
      <c r="E130" s="84">
        <v>3795.1428571428573</v>
      </c>
      <c r="F130" s="606">
        <v>1596</v>
      </c>
      <c r="G130" s="17">
        <v>2619.7307692307691</v>
      </c>
      <c r="H130" s="17">
        <v>3062.4047619047619</v>
      </c>
      <c r="I130" s="84">
        <v>3562.5689655172414</v>
      </c>
      <c r="J130" s="606">
        <v>5758</v>
      </c>
      <c r="K130" s="17">
        <v>2737.626865671642</v>
      </c>
      <c r="L130" s="17">
        <v>3226.9084507042253</v>
      </c>
      <c r="M130" s="17">
        <v>3864.0245901639346</v>
      </c>
    </row>
    <row r="131" spans="1:13">
      <c r="A131" s="170" t="s">
        <v>31</v>
      </c>
      <c r="B131" s="607">
        <v>2723</v>
      </c>
      <c r="C131" s="14">
        <v>2900.2093023255816</v>
      </c>
      <c r="D131" s="61">
        <v>3383.6349206349205</v>
      </c>
      <c r="E131" s="81">
        <v>3849.5625</v>
      </c>
      <c r="F131" s="607">
        <v>538</v>
      </c>
      <c r="G131" s="14">
        <v>2879.6666666666665</v>
      </c>
      <c r="H131" s="61">
        <v>3440.9761904761904</v>
      </c>
      <c r="I131" s="81">
        <v>3961.2142857142858</v>
      </c>
      <c r="J131" s="607">
        <v>2185</v>
      </c>
      <c r="K131" s="14">
        <v>2904.1290322580644</v>
      </c>
      <c r="L131" s="61">
        <v>3372.433962264151</v>
      </c>
      <c r="M131" s="14">
        <v>3823.546875</v>
      </c>
    </row>
    <row r="132" spans="1:13">
      <c r="A132" s="169" t="s">
        <v>32</v>
      </c>
      <c r="B132" s="606">
        <v>8782</v>
      </c>
      <c r="C132" s="17">
        <v>2913.6880733944954</v>
      </c>
      <c r="D132" s="53">
        <v>3338.3342245989306</v>
      </c>
      <c r="E132" s="84">
        <v>3895.1629213483147</v>
      </c>
      <c r="F132" s="606">
        <v>1655</v>
      </c>
      <c r="G132" s="17">
        <v>2986.0769230769229</v>
      </c>
      <c r="H132" s="17">
        <v>3385.5</v>
      </c>
      <c r="I132" s="84">
        <v>3868.625</v>
      </c>
      <c r="J132" s="606">
        <v>7127</v>
      </c>
      <c r="K132" s="17">
        <v>2898.611510791367</v>
      </c>
      <c r="L132" s="17">
        <v>3327.9752475247524</v>
      </c>
      <c r="M132" s="17">
        <v>3901.8319672131147</v>
      </c>
    </row>
    <row r="133" spans="1:13">
      <c r="A133" s="170" t="s">
        <v>33</v>
      </c>
      <c r="B133" s="607">
        <v>25032</v>
      </c>
      <c r="C133" s="14">
        <v>3159.1575875486383</v>
      </c>
      <c r="D133" s="61">
        <v>3545.8589108910892</v>
      </c>
      <c r="E133" s="81">
        <v>4160.8197674418607</v>
      </c>
      <c r="F133" s="607">
        <v>3812</v>
      </c>
      <c r="G133" s="14">
        <v>3220.8703703703704</v>
      </c>
      <c r="H133" s="14">
        <v>3592.6296296296296</v>
      </c>
      <c r="I133" s="81">
        <v>4262.0384615384619</v>
      </c>
      <c r="J133" s="607">
        <v>21220</v>
      </c>
      <c r="K133" s="14">
        <v>3145.8846153846152</v>
      </c>
      <c r="L133" s="14">
        <v>3537.7699386503068</v>
      </c>
      <c r="M133" s="14">
        <v>4147.0048543689318</v>
      </c>
    </row>
    <row r="134" spans="1:13">
      <c r="A134" s="169" t="s">
        <v>34</v>
      </c>
      <c r="B134" s="606">
        <v>5223</v>
      </c>
      <c r="C134" s="17">
        <v>2442.0570175438597</v>
      </c>
      <c r="D134" s="53">
        <v>2832.4602272727275</v>
      </c>
      <c r="E134" s="84">
        <v>3322.7355769230771</v>
      </c>
      <c r="F134" s="606">
        <v>880</v>
      </c>
      <c r="G134" s="17">
        <v>2464.1363636363635</v>
      </c>
      <c r="H134" s="17">
        <v>2832.1666666666665</v>
      </c>
      <c r="I134" s="84">
        <v>3283.8333333333335</v>
      </c>
      <c r="J134" s="606">
        <v>4343</v>
      </c>
      <c r="K134" s="17">
        <v>2436.153409090909</v>
      </c>
      <c r="L134" s="17">
        <v>2832.5205479452056</v>
      </c>
      <c r="M134" s="17">
        <v>3328.5913978494623</v>
      </c>
    </row>
    <row r="135" spans="1:13">
      <c r="A135" s="170" t="s">
        <v>35</v>
      </c>
      <c r="B135" s="607">
        <v>21745</v>
      </c>
      <c r="C135" s="14">
        <v>2997.6486175115206</v>
      </c>
      <c r="D135" s="61">
        <v>3414.1238532110092</v>
      </c>
      <c r="E135" s="81">
        <v>4054.1426380368098</v>
      </c>
      <c r="F135" s="607">
        <v>3924</v>
      </c>
      <c r="G135" s="14">
        <v>3050.9854368932038</v>
      </c>
      <c r="H135" s="14">
        <v>3570.3924731182797</v>
      </c>
      <c r="I135" s="81">
        <v>4394.7857142857147</v>
      </c>
      <c r="J135" s="607">
        <v>17821</v>
      </c>
      <c r="K135" s="14">
        <v>2986.3286908077994</v>
      </c>
      <c r="L135" s="14">
        <v>3390.9085872576179</v>
      </c>
      <c r="M135" s="14">
        <v>3994.5061475409834</v>
      </c>
    </row>
    <row r="136" spans="1:13">
      <c r="A136" s="169" t="s">
        <v>36</v>
      </c>
      <c r="B136" s="606">
        <v>85311</v>
      </c>
      <c r="C136" s="17">
        <v>3072.6046186144158</v>
      </c>
      <c r="D136" s="53">
        <v>3470.9965357967667</v>
      </c>
      <c r="E136" s="84">
        <v>4078.0124455507157</v>
      </c>
      <c r="F136" s="606">
        <v>11095</v>
      </c>
      <c r="G136" s="17">
        <v>3140.8894472361808</v>
      </c>
      <c r="H136" s="17">
        <v>3597.4101123595506</v>
      </c>
      <c r="I136" s="84">
        <v>4446.8785046728972</v>
      </c>
      <c r="J136" s="606">
        <v>74216</v>
      </c>
      <c r="K136" s="17">
        <v>3062.4236883942767</v>
      </c>
      <c r="L136" s="17">
        <v>3458.9253127299485</v>
      </c>
      <c r="M136" s="17">
        <v>4040.462121212121</v>
      </c>
    </row>
    <row r="137" spans="1:13">
      <c r="A137" s="170" t="s">
        <v>37</v>
      </c>
      <c r="B137" s="607">
        <v>18208</v>
      </c>
      <c r="C137" s="14">
        <v>3264.7357059509918</v>
      </c>
      <c r="D137" s="61">
        <v>3574.3738738738739</v>
      </c>
      <c r="E137" s="81">
        <v>4145.9767726161372</v>
      </c>
      <c r="F137" s="607">
        <v>2443</v>
      </c>
      <c r="G137" s="14">
        <v>3268.5397727272725</v>
      </c>
      <c r="H137" s="14">
        <v>3689.8518518518517</v>
      </c>
      <c r="I137" s="81">
        <v>4383</v>
      </c>
      <c r="J137" s="607">
        <v>15765</v>
      </c>
      <c r="K137" s="14">
        <v>3264.300390117035</v>
      </c>
      <c r="L137" s="14">
        <v>3565.6912181303114</v>
      </c>
      <c r="M137" s="14">
        <v>4124.1788617886177</v>
      </c>
    </row>
    <row r="138" spans="1:13">
      <c r="A138" s="169" t="s">
        <v>38</v>
      </c>
      <c r="B138" s="606">
        <v>4966</v>
      </c>
      <c r="C138" s="17">
        <v>3186.6111111111113</v>
      </c>
      <c r="D138" s="53">
        <v>3500.310606060606</v>
      </c>
      <c r="E138" s="84">
        <v>4042.5454545454545</v>
      </c>
      <c r="F138" s="606">
        <v>646</v>
      </c>
      <c r="G138" s="17">
        <v>3275.5</v>
      </c>
      <c r="H138" s="17">
        <v>3709.195652173913</v>
      </c>
      <c r="I138" s="84">
        <v>4375.5</v>
      </c>
      <c r="J138" s="606">
        <v>4320</v>
      </c>
      <c r="K138" s="17">
        <v>3171.7</v>
      </c>
      <c r="L138" s="17">
        <v>3484.7975206611573</v>
      </c>
      <c r="M138" s="17">
        <v>3984.6666666666665</v>
      </c>
    </row>
    <row r="139" spans="1:13">
      <c r="A139" s="170" t="s">
        <v>39</v>
      </c>
      <c r="B139" s="607">
        <v>9889</v>
      </c>
      <c r="C139" s="14">
        <v>2882.3326271186443</v>
      </c>
      <c r="D139" s="61">
        <v>3344.6119691119693</v>
      </c>
      <c r="E139" s="81">
        <v>3956.1469298245615</v>
      </c>
      <c r="F139" s="607">
        <v>1711</v>
      </c>
      <c r="G139" s="14">
        <v>2760.7272727272725</v>
      </c>
      <c r="H139" s="61">
        <v>3197.765625</v>
      </c>
      <c r="I139" s="81">
        <v>3755.8571428571427</v>
      </c>
      <c r="J139" s="607">
        <v>8178</v>
      </c>
      <c r="K139" s="14">
        <v>2906.8432835820895</v>
      </c>
      <c r="L139" s="61">
        <v>3373.0531914893618</v>
      </c>
      <c r="M139" s="14">
        <v>3977.0776699029125</v>
      </c>
    </row>
    <row r="140" spans="1:13">
      <c r="A140" s="169" t="s">
        <v>40</v>
      </c>
      <c r="B140" s="606">
        <v>5977</v>
      </c>
      <c r="C140" s="17">
        <v>2748.8274647887324</v>
      </c>
      <c r="D140" s="53">
        <v>3236.4375</v>
      </c>
      <c r="E140" s="84">
        <v>3867.6875</v>
      </c>
      <c r="F140" s="606">
        <v>1043</v>
      </c>
      <c r="G140" s="17">
        <v>2630.8571428571427</v>
      </c>
      <c r="H140" s="17">
        <v>3126.125</v>
      </c>
      <c r="I140" s="84">
        <v>3640.6785714285716</v>
      </c>
      <c r="J140" s="606">
        <v>4934</v>
      </c>
      <c r="K140" s="17">
        <v>2775.2916666666665</v>
      </c>
      <c r="L140" s="17">
        <v>3267.3</v>
      </c>
      <c r="M140" s="17">
        <v>3918.6451612903224</v>
      </c>
    </row>
    <row r="141" spans="1:13">
      <c r="A141" s="170" t="s">
        <v>41</v>
      </c>
      <c r="B141" s="607">
        <v>10934</v>
      </c>
      <c r="C141" s="14">
        <v>2850.3863636363635</v>
      </c>
      <c r="D141" s="61">
        <v>3308.6690140845071</v>
      </c>
      <c r="E141" s="81">
        <v>3823.6104651162791</v>
      </c>
      <c r="F141" s="607">
        <v>2775</v>
      </c>
      <c r="G141" s="14">
        <v>2881.9144736842104</v>
      </c>
      <c r="H141" s="14">
        <v>3348.1027397260273</v>
      </c>
      <c r="I141" s="81">
        <v>3957.0625</v>
      </c>
      <c r="J141" s="607">
        <v>8159</v>
      </c>
      <c r="K141" s="14">
        <v>2836.1398809523807</v>
      </c>
      <c r="L141" s="14">
        <v>3298.0215517241381</v>
      </c>
      <c r="M141" s="14">
        <v>3780.7951388888887</v>
      </c>
    </row>
    <row r="142" spans="1:13">
      <c r="A142" s="385" t="s">
        <v>42</v>
      </c>
      <c r="B142" s="633">
        <v>6885</v>
      </c>
      <c r="C142" s="387">
        <v>2755.8125</v>
      </c>
      <c r="D142" s="386">
        <v>3197.0639810426542</v>
      </c>
      <c r="E142" s="388">
        <v>3702.2523364485983</v>
      </c>
      <c r="F142" s="633">
        <v>1050</v>
      </c>
      <c r="G142" s="387">
        <v>2693</v>
      </c>
      <c r="H142" s="386">
        <v>3072.1666666666665</v>
      </c>
      <c r="I142" s="388">
        <v>3520.1428571428573</v>
      </c>
      <c r="J142" s="633">
        <v>5835</v>
      </c>
      <c r="K142" s="387">
        <v>2766.3088235294117</v>
      </c>
      <c r="L142" s="386">
        <v>3218.8701657458564</v>
      </c>
      <c r="M142" s="387">
        <v>3728.234375</v>
      </c>
    </row>
    <row r="143" spans="1:13">
      <c r="A143" s="640" t="s">
        <v>45</v>
      </c>
      <c r="B143" s="641">
        <v>338719</v>
      </c>
      <c r="C143" s="642">
        <v>2989.0383576874206</v>
      </c>
      <c r="D143" s="643">
        <v>3426.1803049310047</v>
      </c>
      <c r="E143" s="644">
        <v>3986.0982772934826</v>
      </c>
      <c r="F143" s="645">
        <v>47642</v>
      </c>
      <c r="G143" s="646">
        <v>2981.5</v>
      </c>
      <c r="H143" s="647">
        <v>3459.5151515151515</v>
      </c>
      <c r="I143" s="648">
        <v>4146.9173228346453</v>
      </c>
      <c r="J143" s="645">
        <v>291077</v>
      </c>
      <c r="K143" s="646">
        <v>2990.2551189817377</v>
      </c>
      <c r="L143" s="647">
        <v>3421.2918326693225</v>
      </c>
      <c r="M143" s="648">
        <v>3962.3766482857827</v>
      </c>
    </row>
    <row r="144" spans="1:13">
      <c r="A144" s="1019" t="s">
        <v>157</v>
      </c>
      <c r="B144" s="1019"/>
      <c r="C144" s="1019"/>
      <c r="D144" s="1019"/>
      <c r="E144" s="1019"/>
      <c r="F144" s="1019"/>
      <c r="G144" s="1019"/>
      <c r="H144" s="1019"/>
      <c r="I144" s="1019"/>
      <c r="J144" s="1019"/>
      <c r="K144" s="1019"/>
      <c r="L144" s="1019"/>
      <c r="M144" s="1019"/>
    </row>
    <row r="145" spans="1:13">
      <c r="A145" s="1017" t="s">
        <v>279</v>
      </c>
      <c r="B145" s="1017"/>
      <c r="C145" s="1017"/>
      <c r="D145" s="1017"/>
      <c r="E145" s="1017"/>
      <c r="F145" s="1017"/>
      <c r="G145" s="1017"/>
      <c r="H145" s="1017"/>
      <c r="I145" s="1017"/>
      <c r="J145" s="1017"/>
      <c r="K145" s="1017"/>
      <c r="L145" s="1017"/>
      <c r="M145" s="1017"/>
    </row>
    <row r="146" spans="1:13">
      <c r="A146" s="1017" t="s">
        <v>399</v>
      </c>
      <c r="B146" s="1017"/>
      <c r="C146" s="1017"/>
      <c r="D146" s="1017"/>
      <c r="E146" s="1017"/>
      <c r="F146" s="1017"/>
      <c r="G146" s="1017"/>
      <c r="H146" s="1017"/>
      <c r="I146" s="1017"/>
      <c r="J146" s="1017"/>
      <c r="K146" s="1017"/>
      <c r="L146" s="1017"/>
      <c r="M146" s="1017"/>
    </row>
    <row r="149" spans="1:13">
      <c r="B149" s="85"/>
      <c r="C149" s="85"/>
      <c r="D149" s="85"/>
      <c r="E149" s="85"/>
      <c r="F149" s="85"/>
      <c r="G149" s="85"/>
      <c r="H149" s="85"/>
      <c r="I149" s="85"/>
      <c r="J149" s="85"/>
      <c r="K149" s="85"/>
      <c r="L149" s="85"/>
      <c r="M149" s="85"/>
    </row>
    <row r="150" spans="1:13">
      <c r="B150" s="85"/>
      <c r="C150" s="85"/>
      <c r="D150" s="85"/>
      <c r="E150" s="85"/>
      <c r="F150" s="85"/>
      <c r="G150" s="85"/>
      <c r="H150" s="85"/>
      <c r="I150" s="85"/>
      <c r="J150" s="85"/>
      <c r="K150" s="85"/>
      <c r="L150" s="85"/>
      <c r="M150" s="85"/>
    </row>
    <row r="151" spans="1:13">
      <c r="B151" s="85"/>
      <c r="C151" s="85"/>
      <c r="D151" s="85"/>
      <c r="E151" s="85"/>
      <c r="F151" s="85"/>
      <c r="G151" s="85"/>
      <c r="H151" s="85"/>
      <c r="I151" s="85"/>
      <c r="J151" s="85"/>
      <c r="K151" s="85"/>
      <c r="L151" s="85"/>
      <c r="M151" s="85"/>
    </row>
    <row r="152" spans="1:13">
      <c r="B152" s="85"/>
      <c r="C152" s="85"/>
      <c r="D152" s="85"/>
      <c r="E152" s="85"/>
      <c r="F152" s="85"/>
      <c r="G152" s="85"/>
      <c r="H152" s="85"/>
      <c r="I152" s="85"/>
      <c r="J152" s="85"/>
      <c r="K152" s="85"/>
      <c r="L152" s="85"/>
      <c r="M152" s="85"/>
    </row>
    <row r="153" spans="1:13">
      <c r="B153" s="85"/>
      <c r="C153" s="85"/>
      <c r="D153" s="85"/>
      <c r="E153" s="85"/>
      <c r="F153" s="85"/>
      <c r="G153" s="85"/>
      <c r="H153" s="85"/>
      <c r="I153" s="85"/>
      <c r="J153" s="85"/>
      <c r="K153" s="85"/>
      <c r="L153" s="85"/>
      <c r="M153" s="85"/>
    </row>
    <row r="154" spans="1:13">
      <c r="B154" s="85"/>
      <c r="C154" s="85"/>
      <c r="D154" s="85"/>
      <c r="E154" s="85"/>
      <c r="F154" s="85"/>
      <c r="G154" s="85"/>
      <c r="H154" s="85"/>
      <c r="I154" s="85"/>
      <c r="J154" s="85"/>
      <c r="K154" s="85"/>
      <c r="L154" s="85"/>
      <c r="M154" s="85"/>
    </row>
    <row r="155" spans="1:13">
      <c r="B155" s="85"/>
      <c r="C155" s="85"/>
      <c r="D155" s="85"/>
      <c r="E155" s="85"/>
      <c r="F155" s="85"/>
      <c r="G155" s="85"/>
      <c r="H155" s="85"/>
      <c r="I155" s="85"/>
      <c r="J155" s="85"/>
      <c r="K155" s="85"/>
      <c r="L155" s="85"/>
      <c r="M155" s="85"/>
    </row>
    <row r="156" spans="1:13">
      <c r="B156" s="85"/>
      <c r="C156" s="85"/>
      <c r="D156" s="85"/>
      <c r="E156" s="85"/>
      <c r="F156" s="85"/>
      <c r="G156" s="85"/>
      <c r="H156" s="85"/>
      <c r="I156" s="85"/>
      <c r="J156" s="85"/>
      <c r="K156" s="85"/>
      <c r="L156" s="85"/>
      <c r="M156" s="85"/>
    </row>
    <row r="157" spans="1:13">
      <c r="B157" s="85"/>
      <c r="C157" s="85"/>
      <c r="D157" s="85"/>
      <c r="E157" s="85"/>
      <c r="F157" s="85"/>
      <c r="G157" s="85"/>
      <c r="H157" s="85"/>
      <c r="I157" s="85"/>
      <c r="J157" s="85"/>
      <c r="K157" s="85"/>
      <c r="L157" s="85"/>
      <c r="M157" s="85"/>
    </row>
    <row r="158" spans="1:13">
      <c r="B158" s="85"/>
      <c r="C158" s="85"/>
      <c r="D158" s="85"/>
      <c r="E158" s="85"/>
      <c r="F158" s="85"/>
      <c r="G158" s="85"/>
      <c r="H158" s="85"/>
      <c r="I158" s="85"/>
      <c r="J158" s="85"/>
      <c r="K158" s="85"/>
      <c r="L158" s="85"/>
      <c r="M158" s="85"/>
    </row>
    <row r="159" spans="1:13">
      <c r="B159" s="85"/>
      <c r="C159" s="85"/>
      <c r="D159" s="85"/>
      <c r="E159" s="85"/>
      <c r="F159" s="85"/>
      <c r="G159" s="85"/>
      <c r="H159" s="85"/>
      <c r="I159" s="85"/>
      <c r="J159" s="85"/>
      <c r="K159" s="85"/>
      <c r="L159" s="85"/>
      <c r="M159" s="85"/>
    </row>
    <row r="160" spans="1:13">
      <c r="B160" s="85"/>
      <c r="C160" s="85"/>
      <c r="D160" s="85"/>
      <c r="E160" s="85"/>
      <c r="F160" s="85"/>
      <c r="G160" s="85"/>
      <c r="H160" s="85"/>
      <c r="I160" s="85"/>
      <c r="J160" s="85"/>
      <c r="K160" s="85"/>
      <c r="L160" s="85"/>
      <c r="M160" s="85"/>
    </row>
    <row r="161" spans="2:13">
      <c r="B161" s="85"/>
      <c r="C161" s="85"/>
      <c r="D161" s="85"/>
      <c r="E161" s="85"/>
      <c r="F161" s="85"/>
      <c r="G161" s="85"/>
      <c r="H161" s="85"/>
      <c r="I161" s="85"/>
      <c r="J161" s="85"/>
      <c r="K161" s="85"/>
      <c r="L161" s="85"/>
      <c r="M161" s="85"/>
    </row>
    <row r="162" spans="2:13">
      <c r="B162" s="85"/>
      <c r="C162" s="85"/>
      <c r="D162" s="85"/>
      <c r="E162" s="85"/>
      <c r="F162" s="85"/>
      <c r="G162" s="85"/>
      <c r="H162" s="85"/>
      <c r="I162" s="85"/>
      <c r="J162" s="85"/>
      <c r="K162" s="85"/>
      <c r="L162" s="85"/>
      <c r="M162" s="85"/>
    </row>
    <row r="163" spans="2:13">
      <c r="B163" s="85"/>
      <c r="C163" s="85"/>
      <c r="D163" s="85"/>
      <c r="E163" s="85"/>
      <c r="F163" s="85"/>
      <c r="G163" s="85"/>
      <c r="H163" s="85"/>
      <c r="I163" s="85"/>
      <c r="J163" s="85"/>
      <c r="K163" s="85"/>
      <c r="L163" s="85"/>
      <c r="M163" s="85"/>
    </row>
    <row r="164" spans="2:13">
      <c r="B164" s="85"/>
      <c r="C164" s="85"/>
      <c r="D164" s="85"/>
      <c r="E164" s="85"/>
      <c r="F164" s="85"/>
      <c r="G164" s="85"/>
      <c r="H164" s="85"/>
      <c r="I164" s="85"/>
      <c r="J164" s="85"/>
      <c r="K164" s="85"/>
      <c r="L164" s="85"/>
      <c r="M164" s="85"/>
    </row>
    <row r="165" spans="2:13">
      <c r="B165" s="85"/>
      <c r="C165" s="85"/>
      <c r="D165" s="85"/>
      <c r="E165" s="85"/>
      <c r="F165" s="85"/>
      <c r="G165" s="85"/>
      <c r="H165" s="85"/>
      <c r="I165" s="85"/>
      <c r="J165" s="85"/>
      <c r="K165" s="85"/>
      <c r="L165" s="85"/>
      <c r="M165" s="85"/>
    </row>
  </sheetData>
  <mergeCells count="95">
    <mergeCell ref="A90:M90"/>
    <mergeCell ref="F124:F125"/>
    <mergeCell ref="G124:I124"/>
    <mergeCell ref="J124:J125"/>
    <mergeCell ref="K124:M124"/>
    <mergeCell ref="B93:M93"/>
    <mergeCell ref="B94:E94"/>
    <mergeCell ref="F94:I94"/>
    <mergeCell ref="J94:M94"/>
    <mergeCell ref="B95:B96"/>
    <mergeCell ref="C95:E95"/>
    <mergeCell ref="F95:F96"/>
    <mergeCell ref="G95:I95"/>
    <mergeCell ref="J95:J96"/>
    <mergeCell ref="K95:M95"/>
    <mergeCell ref="C97:E97"/>
    <mergeCell ref="C126:E126"/>
    <mergeCell ref="G126:I126"/>
    <mergeCell ref="K126:M126"/>
    <mergeCell ref="A145:M145"/>
    <mergeCell ref="A146:M146"/>
    <mergeCell ref="A88:M88"/>
    <mergeCell ref="A115:M115"/>
    <mergeCell ref="A117:M117"/>
    <mergeCell ref="A116:M116"/>
    <mergeCell ref="A144:M144"/>
    <mergeCell ref="A119:M119"/>
    <mergeCell ref="A121:M121"/>
    <mergeCell ref="A122:A126"/>
    <mergeCell ref="B122:M122"/>
    <mergeCell ref="B123:E123"/>
    <mergeCell ref="F123:I123"/>
    <mergeCell ref="J123:M123"/>
    <mergeCell ref="B124:B125"/>
    <mergeCell ref="C124:E124"/>
    <mergeCell ref="A92:M92"/>
    <mergeCell ref="A93:A97"/>
    <mergeCell ref="J66:J67"/>
    <mergeCell ref="K66:M66"/>
    <mergeCell ref="C68:E68"/>
    <mergeCell ref="G68:I68"/>
    <mergeCell ref="K68:M68"/>
    <mergeCell ref="A57:M57"/>
    <mergeCell ref="A58:M58"/>
    <mergeCell ref="A59:M59"/>
    <mergeCell ref="A86:M86"/>
    <mergeCell ref="A87:M87"/>
    <mergeCell ref="A61:M61"/>
    <mergeCell ref="A63:M63"/>
    <mergeCell ref="A64:A68"/>
    <mergeCell ref="B64:M64"/>
    <mergeCell ref="B65:E65"/>
    <mergeCell ref="F65:I65"/>
    <mergeCell ref="J65:M65"/>
    <mergeCell ref="B66:B67"/>
    <mergeCell ref="C66:E66"/>
    <mergeCell ref="F66:F67"/>
    <mergeCell ref="G66:I66"/>
    <mergeCell ref="G97:I97"/>
    <mergeCell ref="K97:M97"/>
    <mergeCell ref="A35:A39"/>
    <mergeCell ref="B35:M35"/>
    <mergeCell ref="B36:E36"/>
    <mergeCell ref="F36:I36"/>
    <mergeCell ref="J36:M36"/>
    <mergeCell ref="B37:B38"/>
    <mergeCell ref="C37:E37"/>
    <mergeCell ref="F37:F38"/>
    <mergeCell ref="G37:I37"/>
    <mergeCell ref="J37:J38"/>
    <mergeCell ref="K37:M37"/>
    <mergeCell ref="C39:E39"/>
    <mergeCell ref="G39:I39"/>
    <mergeCell ref="K39:M39"/>
    <mergeCell ref="A32:M32"/>
    <mergeCell ref="A34:M34"/>
    <mergeCell ref="A28:M28"/>
    <mergeCell ref="A29:M29"/>
    <mergeCell ref="A30:M30"/>
    <mergeCell ref="A3:M3"/>
    <mergeCell ref="A5:M5"/>
    <mergeCell ref="A6:A10"/>
    <mergeCell ref="B6:M6"/>
    <mergeCell ref="B7:E7"/>
    <mergeCell ref="F7:I7"/>
    <mergeCell ref="J7:M7"/>
    <mergeCell ref="B8:B9"/>
    <mergeCell ref="C8:E8"/>
    <mergeCell ref="F8:F9"/>
    <mergeCell ref="G8:I8"/>
    <mergeCell ref="J8:J9"/>
    <mergeCell ref="K8:M8"/>
    <mergeCell ref="C10:E10"/>
    <mergeCell ref="G10:I10"/>
    <mergeCell ref="K10:M10"/>
  </mergeCells>
  <hyperlinks>
    <hyperlink ref="A1" location="Inhalt!A9" display="Zurück zum Inhalt" xr:uid="{00000000-0004-0000-1200-000000000000}"/>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153"/>
  <sheetViews>
    <sheetView zoomScale="80" zoomScaleNormal="80" workbookViewId="0"/>
  </sheetViews>
  <sheetFormatPr baseColWidth="10" defaultColWidth="10.58203125" defaultRowHeight="14.5"/>
  <cols>
    <col min="1" max="1" width="23.5" style="377" customWidth="1"/>
    <col min="2" max="17" width="11.08203125" style="377" customWidth="1"/>
    <col min="18" max="16384" width="10.58203125" style="377"/>
  </cols>
  <sheetData>
    <row r="1" spans="1:17">
      <c r="A1" s="736" t="s">
        <v>163</v>
      </c>
      <c r="C1" s="380"/>
      <c r="E1" s="380"/>
      <c r="F1" s="380"/>
      <c r="H1" s="380"/>
    </row>
    <row r="3" spans="1:17" s="739" customFormat="1" ht="23.5">
      <c r="A3" s="839">
        <v>2023</v>
      </c>
      <c r="B3" s="839"/>
      <c r="C3" s="839"/>
      <c r="D3" s="839"/>
      <c r="E3" s="839"/>
      <c r="F3" s="839"/>
      <c r="G3" s="839"/>
      <c r="H3" s="839"/>
      <c r="I3" s="839"/>
      <c r="J3" s="839"/>
      <c r="K3" s="839"/>
      <c r="L3" s="839"/>
      <c r="M3" s="839"/>
      <c r="N3" s="839"/>
      <c r="O3" s="839"/>
      <c r="P3" s="839"/>
      <c r="Q3" s="839"/>
    </row>
    <row r="4" spans="1:17" s="739" customFormat="1"/>
    <row r="5" spans="1:17" s="739" customFormat="1" ht="32.15" customHeight="1">
      <c r="A5" s="998" t="s">
        <v>395</v>
      </c>
      <c r="B5" s="998"/>
      <c r="C5" s="998"/>
      <c r="D5" s="998"/>
      <c r="E5" s="998"/>
      <c r="F5" s="998"/>
      <c r="G5" s="998"/>
      <c r="H5" s="998"/>
      <c r="I5" s="998"/>
      <c r="J5" s="998"/>
      <c r="K5" s="998"/>
      <c r="L5" s="998"/>
      <c r="M5" s="998"/>
      <c r="N5" s="998"/>
      <c r="O5" s="998"/>
      <c r="P5" s="998"/>
      <c r="Q5" s="998"/>
    </row>
    <row r="6" spans="1:17" s="739" customFormat="1">
      <c r="A6" s="911" t="s">
        <v>47</v>
      </c>
      <c r="B6" s="999" t="s">
        <v>119</v>
      </c>
      <c r="C6" s="1000"/>
      <c r="D6" s="1000"/>
      <c r="E6" s="1000"/>
      <c r="F6" s="1000"/>
      <c r="G6" s="1000"/>
      <c r="H6" s="1000"/>
      <c r="I6" s="1000"/>
      <c r="J6" s="1000"/>
      <c r="K6" s="1000"/>
      <c r="L6" s="1000"/>
      <c r="M6" s="1000"/>
      <c r="N6" s="1000"/>
      <c r="O6" s="1000"/>
      <c r="P6" s="1000"/>
      <c r="Q6" s="1001"/>
    </row>
    <row r="7" spans="1:17" s="739" customFormat="1">
      <c r="A7" s="912"/>
      <c r="B7" s="999" t="s">
        <v>48</v>
      </c>
      <c r="C7" s="1000"/>
      <c r="D7" s="1000"/>
      <c r="E7" s="1002"/>
      <c r="F7" s="999" t="s">
        <v>120</v>
      </c>
      <c r="G7" s="1000"/>
      <c r="H7" s="1000"/>
      <c r="I7" s="1000"/>
      <c r="J7" s="999" t="s">
        <v>121</v>
      </c>
      <c r="K7" s="1000"/>
      <c r="L7" s="1000"/>
      <c r="M7" s="1002"/>
      <c r="N7" s="999" t="s">
        <v>59</v>
      </c>
      <c r="O7" s="1000"/>
      <c r="P7" s="1000"/>
      <c r="Q7" s="1001"/>
    </row>
    <row r="8" spans="1:17" s="739" customFormat="1">
      <c r="A8" s="912"/>
      <c r="B8" s="1020" t="s">
        <v>48</v>
      </c>
      <c r="C8" s="1005" t="s">
        <v>50</v>
      </c>
      <c r="D8" s="1006"/>
      <c r="E8" s="1007"/>
      <c r="F8" s="1020" t="s">
        <v>48</v>
      </c>
      <c r="G8" s="1005" t="s">
        <v>50</v>
      </c>
      <c r="H8" s="1006"/>
      <c r="I8" s="1007"/>
      <c r="J8" s="1020" t="s">
        <v>122</v>
      </c>
      <c r="K8" s="1005" t="s">
        <v>50</v>
      </c>
      <c r="L8" s="1006"/>
      <c r="M8" s="1007"/>
      <c r="N8" s="1020" t="s">
        <v>48</v>
      </c>
      <c r="O8" s="1005" t="s">
        <v>50</v>
      </c>
      <c r="P8" s="1006"/>
      <c r="Q8" s="1009"/>
    </row>
    <row r="9" spans="1:17" s="739" customFormat="1" ht="58">
      <c r="A9" s="912"/>
      <c r="B9" s="1021"/>
      <c r="C9" s="638" t="s">
        <v>115</v>
      </c>
      <c r="D9" s="740" t="s">
        <v>116</v>
      </c>
      <c r="E9" s="663" t="s">
        <v>117</v>
      </c>
      <c r="F9" s="1021"/>
      <c r="G9" s="638" t="s">
        <v>115</v>
      </c>
      <c r="H9" s="664" t="s">
        <v>116</v>
      </c>
      <c r="I9" s="741" t="s">
        <v>117</v>
      </c>
      <c r="J9" s="1021"/>
      <c r="K9" s="638" t="s">
        <v>115</v>
      </c>
      <c r="L9" s="664" t="s">
        <v>116</v>
      </c>
      <c r="M9" s="741" t="s">
        <v>117</v>
      </c>
      <c r="N9" s="1021"/>
      <c r="O9" s="638" t="s">
        <v>115</v>
      </c>
      <c r="P9" s="740" t="s">
        <v>116</v>
      </c>
      <c r="Q9" s="664" t="s">
        <v>117</v>
      </c>
    </row>
    <row r="10" spans="1:17" s="739" customFormat="1" ht="15" thickBot="1">
      <c r="A10" s="913"/>
      <c r="B10" s="634" t="s">
        <v>49</v>
      </c>
      <c r="C10" s="1010" t="s">
        <v>118</v>
      </c>
      <c r="D10" s="1010"/>
      <c r="E10" s="1011"/>
      <c r="F10" s="634" t="s">
        <v>49</v>
      </c>
      <c r="G10" s="1010" t="s">
        <v>118</v>
      </c>
      <c r="H10" s="1010"/>
      <c r="I10" s="1011"/>
      <c r="J10" s="634" t="s">
        <v>49</v>
      </c>
      <c r="K10" s="1010" t="s">
        <v>118</v>
      </c>
      <c r="L10" s="1010"/>
      <c r="M10" s="1011"/>
      <c r="N10" s="634" t="s">
        <v>49</v>
      </c>
      <c r="O10" s="1010" t="s">
        <v>118</v>
      </c>
      <c r="P10" s="1010"/>
      <c r="Q10" s="1016"/>
    </row>
    <row r="11" spans="1:17" s="739" customFormat="1">
      <c r="A11" s="168" t="s">
        <v>27</v>
      </c>
      <c r="B11" s="605">
        <v>57135</v>
      </c>
      <c r="C11" s="14">
        <v>3494.1014115898961</v>
      </c>
      <c r="D11" s="61">
        <v>3862.9320987654319</v>
      </c>
      <c r="E11" s="81">
        <v>4370.3793634496924</v>
      </c>
      <c r="F11" s="605">
        <v>7905</v>
      </c>
      <c r="G11" s="14">
        <v>3365.1022727272725</v>
      </c>
      <c r="H11" s="14">
        <v>3627.0455531453363</v>
      </c>
      <c r="I11" s="81">
        <v>3756.4576023391814</v>
      </c>
      <c r="J11" s="605">
        <v>41570</v>
      </c>
      <c r="K11" s="14">
        <v>3492.2643923240939</v>
      </c>
      <c r="L11" s="14">
        <v>3886.1905710491369</v>
      </c>
      <c r="M11" s="81">
        <v>4316.0877976190477</v>
      </c>
      <c r="N11" s="605">
        <v>7660</v>
      </c>
      <c r="O11" s="14">
        <v>3923.3070175438597</v>
      </c>
      <c r="P11" s="61">
        <v>4557.6153846153848</v>
      </c>
      <c r="Q11" s="14">
        <v>5213.7947976878613</v>
      </c>
    </row>
    <row r="12" spans="1:17" s="739" customFormat="1">
      <c r="A12" s="169" t="s">
        <v>28</v>
      </c>
      <c r="B12" s="606">
        <v>54067</v>
      </c>
      <c r="C12" s="17">
        <v>3261.7589445438284</v>
      </c>
      <c r="D12" s="53">
        <v>3748.8077459874389</v>
      </c>
      <c r="E12" s="84">
        <v>4339.2006578947367</v>
      </c>
      <c r="F12" s="606">
        <v>9682</v>
      </c>
      <c r="G12" s="17">
        <v>3082.7236180904524</v>
      </c>
      <c r="H12" s="17">
        <v>3392.4939577039277</v>
      </c>
      <c r="I12" s="84">
        <v>3687.8509369676322</v>
      </c>
      <c r="J12" s="606">
        <v>37725</v>
      </c>
      <c r="K12" s="17">
        <v>3333.0440528634363</v>
      </c>
      <c r="L12" s="17">
        <v>3821.3688699360341</v>
      </c>
      <c r="M12" s="84">
        <v>4362.3391238670692</v>
      </c>
      <c r="N12" s="606">
        <v>6660</v>
      </c>
      <c r="O12" s="17">
        <v>3640.6785714285716</v>
      </c>
      <c r="P12" s="53">
        <v>4480.5</v>
      </c>
      <c r="Q12" s="17">
        <v>5357.2901234567898</v>
      </c>
    </row>
    <row r="13" spans="1:17" s="739" customFormat="1">
      <c r="A13" s="170" t="s">
        <v>29</v>
      </c>
      <c r="B13" s="607">
        <v>23869</v>
      </c>
      <c r="C13" s="14">
        <v>3218.7910839160841</v>
      </c>
      <c r="D13" s="61">
        <v>3700.3978201634877</v>
      </c>
      <c r="E13" s="81">
        <v>4250.3456790123455</v>
      </c>
      <c r="F13" s="607">
        <v>1484</v>
      </c>
      <c r="G13" s="14">
        <v>2801.4615384615386</v>
      </c>
      <c r="H13" s="61">
        <v>3107.6428571428573</v>
      </c>
      <c r="I13" s="81">
        <v>3380.091836734694</v>
      </c>
      <c r="J13" s="607">
        <v>16185</v>
      </c>
      <c r="K13" s="14">
        <v>3185.0448369565215</v>
      </c>
      <c r="L13" s="61">
        <v>3613.9615384615386</v>
      </c>
      <c r="M13" s="81">
        <v>4016.9737654320988</v>
      </c>
      <c r="N13" s="607">
        <v>6200</v>
      </c>
      <c r="O13" s="14">
        <v>3722.3446601941746</v>
      </c>
      <c r="P13" s="61">
        <v>4347.7222222222226</v>
      </c>
      <c r="Q13" s="14">
        <v>4739.3364779874209</v>
      </c>
    </row>
    <row r="14" spans="1:17" s="739" customFormat="1">
      <c r="A14" s="169" t="s">
        <v>30</v>
      </c>
      <c r="B14" s="606">
        <v>7669</v>
      </c>
      <c r="C14" s="17">
        <v>3229.7317708333335</v>
      </c>
      <c r="D14" s="53">
        <v>3704.1026200873362</v>
      </c>
      <c r="E14" s="84">
        <v>4291.260869565217</v>
      </c>
      <c r="F14" s="606">
        <v>586</v>
      </c>
      <c r="G14" s="17">
        <v>2881.3823529411766</v>
      </c>
      <c r="H14" s="17">
        <v>3211.4375</v>
      </c>
      <c r="I14" s="84">
        <v>3464.2096774193546</v>
      </c>
      <c r="J14" s="606">
        <v>5163</v>
      </c>
      <c r="K14" s="17">
        <v>3229.5111940298507</v>
      </c>
      <c r="L14" s="17">
        <v>3668.5059523809523</v>
      </c>
      <c r="M14" s="84">
        <v>4150.6168224299063</v>
      </c>
      <c r="N14" s="606">
        <v>1920</v>
      </c>
      <c r="O14" s="17">
        <v>3503.9482758620688</v>
      </c>
      <c r="P14" s="53">
        <v>4186.0555555555557</v>
      </c>
      <c r="Q14" s="17">
        <v>4829.0714285714284</v>
      </c>
    </row>
    <row r="15" spans="1:17" s="739" customFormat="1">
      <c r="A15" s="170" t="s">
        <v>31</v>
      </c>
      <c r="B15" s="607">
        <v>3033</v>
      </c>
      <c r="C15" s="14">
        <v>3274.6883116883118</v>
      </c>
      <c r="D15" s="61">
        <v>3754.0447761194032</v>
      </c>
      <c r="E15" s="81">
        <v>4235.0930232558139</v>
      </c>
      <c r="F15" s="607">
        <v>306</v>
      </c>
      <c r="G15" s="14" t="s">
        <v>111</v>
      </c>
      <c r="H15" s="61" t="s">
        <v>111</v>
      </c>
      <c r="I15" s="81" t="s">
        <v>111</v>
      </c>
      <c r="J15" s="607">
        <v>2231</v>
      </c>
      <c r="K15" s="14">
        <v>3291.3482142857142</v>
      </c>
      <c r="L15" s="61">
        <v>3749.0294117647059</v>
      </c>
      <c r="M15" s="81">
        <v>4135.75</v>
      </c>
      <c r="N15" s="607">
        <v>496</v>
      </c>
      <c r="O15" s="14" t="s">
        <v>111</v>
      </c>
      <c r="P15" s="61" t="s">
        <v>111</v>
      </c>
      <c r="Q15" s="14" t="s">
        <v>111</v>
      </c>
    </row>
    <row r="16" spans="1:17" s="739" customFormat="1">
      <c r="A16" s="169" t="s">
        <v>32</v>
      </c>
      <c r="B16" s="606">
        <v>9641</v>
      </c>
      <c r="C16" s="17">
        <v>3196.6158192090397</v>
      </c>
      <c r="D16" s="53">
        <v>3639.5384615384614</v>
      </c>
      <c r="E16" s="84">
        <v>4193.5343511450383</v>
      </c>
      <c r="F16" s="606">
        <v>972</v>
      </c>
      <c r="G16" s="17">
        <v>2810.1774193548385</v>
      </c>
      <c r="H16" s="17">
        <v>3171.0128205128203</v>
      </c>
      <c r="I16" s="84">
        <v>3411.8636363636365</v>
      </c>
      <c r="J16" s="606">
        <v>7181</v>
      </c>
      <c r="K16" s="17">
        <v>3226.828125</v>
      </c>
      <c r="L16" s="17">
        <v>3636.8707165109035</v>
      </c>
      <c r="M16" s="84">
        <v>4073.9504132231405</v>
      </c>
      <c r="N16" s="606">
        <v>1488</v>
      </c>
      <c r="O16" s="17">
        <v>3706.5</v>
      </c>
      <c r="P16" s="53">
        <v>4351.333333333333</v>
      </c>
      <c r="Q16" s="17">
        <v>4870.8125</v>
      </c>
    </row>
    <row r="17" spans="1:17" s="739" customFormat="1">
      <c r="A17" s="170" t="s">
        <v>33</v>
      </c>
      <c r="B17" s="607">
        <v>27464</v>
      </c>
      <c r="C17" s="14">
        <v>3471.3258527827647</v>
      </c>
      <c r="D17" s="61">
        <v>3906.3998808104889</v>
      </c>
      <c r="E17" s="81">
        <v>4517.5329670329675</v>
      </c>
      <c r="F17" s="607">
        <v>2416</v>
      </c>
      <c r="G17" s="14">
        <v>3111.4375</v>
      </c>
      <c r="H17" s="14">
        <v>3575.687969924812</v>
      </c>
      <c r="I17" s="81">
        <v>3736.8425925925926</v>
      </c>
      <c r="J17" s="607">
        <v>20562</v>
      </c>
      <c r="K17" s="14">
        <v>3473.15625</v>
      </c>
      <c r="L17" s="14">
        <v>3900.0840266222963</v>
      </c>
      <c r="M17" s="81">
        <v>4419.9377990430621</v>
      </c>
      <c r="N17" s="607">
        <v>4486</v>
      </c>
      <c r="O17" s="14">
        <v>3882.021739130435</v>
      </c>
      <c r="P17" s="61">
        <v>4652.1129032258068</v>
      </c>
      <c r="Q17" s="14">
        <v>5264.911764705882</v>
      </c>
    </row>
    <row r="18" spans="1:17" s="739" customFormat="1">
      <c r="A18" s="169" t="s">
        <v>34</v>
      </c>
      <c r="B18" s="606">
        <v>5280</v>
      </c>
      <c r="C18" s="17">
        <v>3111.3695652173915</v>
      </c>
      <c r="D18" s="53">
        <v>3567.8202614379084</v>
      </c>
      <c r="E18" s="84">
        <v>4112.8456790123455</v>
      </c>
      <c r="F18" s="606">
        <v>483</v>
      </c>
      <c r="G18" s="17" t="s">
        <v>111</v>
      </c>
      <c r="H18" s="17" t="s">
        <v>111</v>
      </c>
      <c r="I18" s="84" t="s">
        <v>111</v>
      </c>
      <c r="J18" s="606">
        <v>3434</v>
      </c>
      <c r="K18" s="17">
        <v>3122.3253968253966</v>
      </c>
      <c r="L18" s="17">
        <v>3568.6372549019607</v>
      </c>
      <c r="M18" s="84">
        <v>4035.4358974358975</v>
      </c>
      <c r="N18" s="606">
        <v>1363</v>
      </c>
      <c r="O18" s="17">
        <v>3244.4814814814813</v>
      </c>
      <c r="P18" s="53">
        <v>3856.9814814814813</v>
      </c>
      <c r="Q18" s="17">
        <v>4518.6451612903229</v>
      </c>
    </row>
    <row r="19" spans="1:17" s="739" customFormat="1">
      <c r="A19" s="170" t="s">
        <v>35</v>
      </c>
      <c r="B19" s="607">
        <v>25179</v>
      </c>
      <c r="C19" s="14">
        <v>3369.8599717114566</v>
      </c>
      <c r="D19" s="61">
        <v>3771.1906729634002</v>
      </c>
      <c r="E19" s="81">
        <v>4371.0901856763921</v>
      </c>
      <c r="F19" s="607">
        <v>3339</v>
      </c>
      <c r="G19" s="14">
        <v>3176.3254716981132</v>
      </c>
      <c r="H19" s="14">
        <v>3408.5769230769229</v>
      </c>
      <c r="I19" s="81">
        <v>3596.6099585062238</v>
      </c>
      <c r="J19" s="607">
        <v>17723</v>
      </c>
      <c r="K19" s="14">
        <v>3407.6468609865469</v>
      </c>
      <c r="L19" s="14">
        <v>3800.8032928942807</v>
      </c>
      <c r="M19" s="81">
        <v>4291.9325842696626</v>
      </c>
      <c r="N19" s="607">
        <v>4117</v>
      </c>
      <c r="O19" s="14">
        <v>3751.4469696969695</v>
      </c>
      <c r="P19" s="61">
        <v>4507.5895522388064</v>
      </c>
      <c r="Q19" s="14">
        <v>5226.5670731707314</v>
      </c>
    </row>
    <row r="20" spans="1:17" s="739" customFormat="1">
      <c r="A20" s="169" t="s">
        <v>36</v>
      </c>
      <c r="B20" s="606">
        <v>92860</v>
      </c>
      <c r="C20" s="17">
        <v>3369.7567567567567</v>
      </c>
      <c r="D20" s="53">
        <v>3781.3125305922663</v>
      </c>
      <c r="E20" s="84">
        <v>4374.2919463087246</v>
      </c>
      <c r="F20" s="606">
        <v>10328</v>
      </c>
      <c r="G20" s="17">
        <v>3060.5</v>
      </c>
      <c r="H20" s="17">
        <v>3487.6495327102803</v>
      </c>
      <c r="I20" s="84">
        <v>3653.8844189016604</v>
      </c>
      <c r="J20" s="606">
        <v>67496</v>
      </c>
      <c r="K20" s="17">
        <v>3381.2968127490039</v>
      </c>
      <c r="L20" s="17">
        <v>3783.1622247972191</v>
      </c>
      <c r="M20" s="84">
        <v>4270.4594731509624</v>
      </c>
      <c r="N20" s="606">
        <v>15036</v>
      </c>
      <c r="O20" s="17">
        <v>3814.3095238095239</v>
      </c>
      <c r="P20" s="53">
        <v>4491.5518053375199</v>
      </c>
      <c r="Q20" s="17">
        <v>5141.0405405405409</v>
      </c>
    </row>
    <row r="21" spans="1:17" s="739" customFormat="1">
      <c r="A21" s="170" t="s">
        <v>37</v>
      </c>
      <c r="B21" s="607">
        <v>19793</v>
      </c>
      <c r="C21" s="14">
        <v>3560.6748021108178</v>
      </c>
      <c r="D21" s="61">
        <v>3904.5159189580318</v>
      </c>
      <c r="E21" s="81">
        <v>4467.375</v>
      </c>
      <c r="F21" s="607">
        <v>1765</v>
      </c>
      <c r="G21" s="14">
        <v>3188.757575757576</v>
      </c>
      <c r="H21" s="14">
        <v>3580.5251256281408</v>
      </c>
      <c r="I21" s="81">
        <v>3698.6119791666665</v>
      </c>
      <c r="J21" s="607">
        <v>14865</v>
      </c>
      <c r="K21" s="14">
        <v>3564.065340909091</v>
      </c>
      <c r="L21" s="14">
        <v>3895.8098106712564</v>
      </c>
      <c r="M21" s="81">
        <v>4366.3141210374642</v>
      </c>
      <c r="N21" s="607">
        <v>3163</v>
      </c>
      <c r="O21" s="14">
        <v>3989.6447368421054</v>
      </c>
      <c r="P21" s="61">
        <v>4584.5625</v>
      </c>
      <c r="Q21" s="14">
        <v>5205.1875</v>
      </c>
    </row>
    <row r="22" spans="1:17" s="739" customFormat="1">
      <c r="A22" s="169" t="s">
        <v>38</v>
      </c>
      <c r="B22" s="606">
        <v>5830</v>
      </c>
      <c r="C22" s="17">
        <v>3442.1666666666665</v>
      </c>
      <c r="D22" s="53">
        <v>3801.3888888888887</v>
      </c>
      <c r="E22" s="84">
        <v>4316.833333333333</v>
      </c>
      <c r="F22" s="606">
        <v>690</v>
      </c>
      <c r="G22" s="17">
        <v>3234.25</v>
      </c>
      <c r="H22" s="17">
        <v>3565.3936170212764</v>
      </c>
      <c r="I22" s="84">
        <v>3713.18115942029</v>
      </c>
      <c r="J22" s="606">
        <v>4376</v>
      </c>
      <c r="K22" s="17">
        <v>3453.4411764705883</v>
      </c>
      <c r="L22" s="17">
        <v>3822.9226804123709</v>
      </c>
      <c r="M22" s="84">
        <v>4276.125</v>
      </c>
      <c r="N22" s="606">
        <v>764</v>
      </c>
      <c r="O22" s="17">
        <v>3731.2692307692309</v>
      </c>
      <c r="P22" s="53">
        <v>4456.560606060606</v>
      </c>
      <c r="Q22" s="17">
        <v>5162.0384615384619</v>
      </c>
    </row>
    <row r="23" spans="1:17" s="739" customFormat="1">
      <c r="A23" s="170" t="s">
        <v>39</v>
      </c>
      <c r="B23" s="607">
        <v>9055</v>
      </c>
      <c r="C23" s="14">
        <v>3242.3452380952381</v>
      </c>
      <c r="D23" s="61">
        <v>3754.6079812206572</v>
      </c>
      <c r="E23" s="81">
        <v>4398.8156028368794</v>
      </c>
      <c r="F23" s="607">
        <v>622</v>
      </c>
      <c r="G23" s="14">
        <v>2884.3235294117649</v>
      </c>
      <c r="H23" s="61">
        <v>3210.0238095238096</v>
      </c>
      <c r="I23" s="81">
        <v>3442.1666666666665</v>
      </c>
      <c r="J23" s="607">
        <v>6045</v>
      </c>
      <c r="K23" s="14">
        <v>3214.0344827586205</v>
      </c>
      <c r="L23" s="61">
        <v>3676.8812154696134</v>
      </c>
      <c r="M23" s="81">
        <v>4232.2477876106195</v>
      </c>
      <c r="N23" s="607">
        <v>2388</v>
      </c>
      <c r="O23" s="14">
        <v>3716.2894736842104</v>
      </c>
      <c r="P23" s="61">
        <v>4282.1176470588234</v>
      </c>
      <c r="Q23" s="14">
        <v>4927.166666666667</v>
      </c>
    </row>
    <row r="24" spans="1:17" s="739" customFormat="1">
      <c r="A24" s="169" t="s">
        <v>40</v>
      </c>
      <c r="B24" s="606">
        <v>6193</v>
      </c>
      <c r="C24" s="17">
        <v>3180.4418604651164</v>
      </c>
      <c r="D24" s="53">
        <v>3645.8125</v>
      </c>
      <c r="E24" s="84">
        <v>4246.6021505376348</v>
      </c>
      <c r="F24" s="606">
        <v>528</v>
      </c>
      <c r="G24" s="17">
        <v>2909.590909090909</v>
      </c>
      <c r="H24" s="17">
        <v>3228.2777777777778</v>
      </c>
      <c r="I24" s="84">
        <v>3476.3064516129034</v>
      </c>
      <c r="J24" s="606">
        <v>4068</v>
      </c>
      <c r="K24" s="17">
        <v>3164.086956521739</v>
      </c>
      <c r="L24" s="17">
        <v>3607.9074074074074</v>
      </c>
      <c r="M24" s="84">
        <v>4096.0696202531644</v>
      </c>
      <c r="N24" s="606">
        <v>1597</v>
      </c>
      <c r="O24" s="17">
        <v>3506.3035714285716</v>
      </c>
      <c r="P24" s="53">
        <v>4166.5714285714284</v>
      </c>
      <c r="Q24" s="17">
        <v>4781.5185185185182</v>
      </c>
    </row>
    <row r="25" spans="1:17" s="739" customFormat="1">
      <c r="A25" s="170" t="s">
        <v>41</v>
      </c>
      <c r="B25" s="607">
        <v>12219</v>
      </c>
      <c r="C25" s="14">
        <v>3255.2054597701149</v>
      </c>
      <c r="D25" s="61">
        <v>3672.2462039045554</v>
      </c>
      <c r="E25" s="81">
        <v>4184.376811594203</v>
      </c>
      <c r="F25" s="607">
        <v>1201</v>
      </c>
      <c r="G25" s="14">
        <v>3050.8472222222222</v>
      </c>
      <c r="H25" s="14">
        <v>3308.4861111111113</v>
      </c>
      <c r="I25" s="81">
        <v>3558.5729166666665</v>
      </c>
      <c r="J25" s="607">
        <v>8637</v>
      </c>
      <c r="K25" s="14">
        <v>3261.190045248869</v>
      </c>
      <c r="L25" s="14">
        <v>3664.796875</v>
      </c>
      <c r="M25" s="81">
        <v>4097.4758064516127</v>
      </c>
      <c r="N25" s="607">
        <v>2381</v>
      </c>
      <c r="O25" s="14">
        <v>3518.7692307692309</v>
      </c>
      <c r="P25" s="61">
        <v>4170.2115384615381</v>
      </c>
      <c r="Q25" s="14">
        <v>4867.3103448275861</v>
      </c>
    </row>
    <row r="26" spans="1:17" s="739" customFormat="1" ht="15" thickBot="1">
      <c r="A26" s="169" t="s">
        <v>42</v>
      </c>
      <c r="B26" s="649">
        <v>6710</v>
      </c>
      <c r="C26" s="17">
        <v>3245.7743902439024</v>
      </c>
      <c r="D26" s="53">
        <v>3693.4032258064517</v>
      </c>
      <c r="E26" s="84">
        <v>4217.1000000000004</v>
      </c>
      <c r="F26" s="606">
        <v>580</v>
      </c>
      <c r="G26" s="17">
        <v>2941.6764705882351</v>
      </c>
      <c r="H26" s="53">
        <v>3200.5</v>
      </c>
      <c r="I26" s="84">
        <v>3439.1363636363635</v>
      </c>
      <c r="J26" s="606">
        <v>4388</v>
      </c>
      <c r="K26" s="17">
        <v>3224.3532110091742</v>
      </c>
      <c r="L26" s="53">
        <v>3620.0652173913045</v>
      </c>
      <c r="M26" s="84">
        <v>4089.3888888888887</v>
      </c>
      <c r="N26" s="649">
        <v>1742</v>
      </c>
      <c r="O26" s="17">
        <v>3697.5</v>
      </c>
      <c r="P26" s="53">
        <v>4157.1037735849059</v>
      </c>
      <c r="Q26" s="17">
        <v>4664.630434782609</v>
      </c>
    </row>
    <row r="27" spans="1:17" s="739" customFormat="1">
      <c r="A27" s="277" t="s">
        <v>45</v>
      </c>
      <c r="B27" s="626">
        <v>365998</v>
      </c>
      <c r="C27" s="278">
        <v>3347.8116313094365</v>
      </c>
      <c r="D27" s="279">
        <v>3784.4697142391924</v>
      </c>
      <c r="E27" s="280">
        <v>4357.3216080402008</v>
      </c>
      <c r="F27" s="626">
        <v>42887</v>
      </c>
      <c r="G27" s="631">
        <v>3075.4421296296296</v>
      </c>
      <c r="H27" s="282">
        <v>3456.0991855730076</v>
      </c>
      <c r="I27" s="283">
        <v>3675.6737288135591</v>
      </c>
      <c r="J27" s="626">
        <v>261650</v>
      </c>
      <c r="K27" s="631">
        <v>3362.7465264739017</v>
      </c>
      <c r="L27" s="282">
        <v>3789.2200407955124</v>
      </c>
      <c r="M27" s="283">
        <v>4270.2560087399852</v>
      </c>
      <c r="N27" s="626">
        <v>61461</v>
      </c>
      <c r="O27" s="278">
        <v>3745.0407542579073</v>
      </c>
      <c r="P27" s="279">
        <v>4437.0284128020903</v>
      </c>
      <c r="Q27" s="282">
        <v>5103.6087408949015</v>
      </c>
    </row>
    <row r="28" spans="1:17" s="739" customFormat="1">
      <c r="A28" s="1018" t="s">
        <v>157</v>
      </c>
      <c r="B28" s="1018"/>
      <c r="C28" s="1018"/>
      <c r="D28" s="1018"/>
      <c r="E28" s="1018"/>
      <c r="F28" s="1018"/>
      <c r="G28" s="1018"/>
      <c r="H28" s="1018"/>
      <c r="I28" s="1018"/>
      <c r="J28" s="1018"/>
      <c r="K28" s="1018"/>
      <c r="L28" s="1018"/>
      <c r="M28" s="1018"/>
      <c r="N28" s="1018"/>
      <c r="O28" s="1018"/>
      <c r="P28" s="1018"/>
      <c r="Q28" s="1018"/>
    </row>
    <row r="29" spans="1:17" s="739" customFormat="1">
      <c r="A29" s="1017" t="s">
        <v>365</v>
      </c>
      <c r="B29" s="1017"/>
      <c r="C29" s="1017"/>
      <c r="D29" s="1017"/>
      <c r="E29" s="1017"/>
      <c r="F29" s="1017"/>
      <c r="G29" s="1017"/>
      <c r="H29" s="1017"/>
      <c r="I29" s="1017"/>
      <c r="J29" s="1017"/>
      <c r="K29" s="1017"/>
      <c r="L29" s="1017"/>
      <c r="M29" s="1017"/>
      <c r="N29" s="1017"/>
      <c r="O29" s="1017"/>
      <c r="P29" s="1017"/>
      <c r="Q29" s="1017"/>
    </row>
    <row r="30" spans="1:17" s="739" customFormat="1">
      <c r="A30" s="1017" t="s">
        <v>325</v>
      </c>
      <c r="B30" s="1017"/>
      <c r="C30" s="1017"/>
      <c r="D30" s="1017"/>
      <c r="E30" s="1017"/>
      <c r="F30" s="1017"/>
      <c r="G30" s="1017"/>
      <c r="H30" s="1017"/>
      <c r="I30" s="1017"/>
      <c r="J30" s="1017"/>
      <c r="K30" s="1017"/>
      <c r="L30" s="1017"/>
      <c r="M30" s="1017"/>
      <c r="N30" s="1017"/>
      <c r="O30" s="1017"/>
      <c r="P30" s="1017"/>
      <c r="Q30" s="1017"/>
    </row>
    <row r="31" spans="1:17" s="739" customFormat="1">
      <c r="A31" s="1017" t="s">
        <v>399</v>
      </c>
      <c r="B31" s="1017"/>
      <c r="C31" s="1017"/>
      <c r="D31" s="1017"/>
      <c r="E31" s="1017"/>
      <c r="F31" s="1017"/>
      <c r="G31" s="1017"/>
      <c r="H31" s="1017"/>
      <c r="I31" s="1017"/>
      <c r="J31" s="1017"/>
      <c r="K31" s="1017"/>
      <c r="L31" s="1017"/>
      <c r="M31" s="1017"/>
      <c r="N31" s="1017"/>
      <c r="O31" s="1017"/>
      <c r="P31" s="1017"/>
      <c r="Q31" s="1017"/>
    </row>
    <row r="32" spans="1:17" s="739" customFormat="1"/>
    <row r="33" spans="1:17" ht="23.5">
      <c r="A33" s="839">
        <v>2022</v>
      </c>
      <c r="B33" s="839"/>
      <c r="C33" s="839"/>
      <c r="D33" s="839"/>
      <c r="E33" s="839"/>
      <c r="F33" s="839"/>
      <c r="G33" s="839"/>
      <c r="H33" s="839"/>
      <c r="I33" s="839"/>
      <c r="J33" s="839"/>
      <c r="K33" s="839"/>
      <c r="L33" s="839"/>
      <c r="M33" s="839"/>
      <c r="N33" s="839"/>
      <c r="O33" s="839"/>
      <c r="P33" s="839"/>
      <c r="Q33" s="839"/>
    </row>
    <row r="35" spans="1:17" ht="29.5" customHeight="1">
      <c r="A35" s="998" t="s">
        <v>396</v>
      </c>
      <c r="B35" s="998"/>
      <c r="C35" s="998"/>
      <c r="D35" s="998"/>
      <c r="E35" s="998"/>
      <c r="F35" s="998"/>
      <c r="G35" s="998"/>
      <c r="H35" s="998"/>
      <c r="I35" s="998"/>
      <c r="J35" s="998"/>
      <c r="K35" s="998"/>
      <c r="L35" s="998"/>
      <c r="M35" s="998"/>
      <c r="N35" s="998"/>
      <c r="O35" s="998"/>
      <c r="P35" s="998"/>
      <c r="Q35" s="998"/>
    </row>
    <row r="36" spans="1:17">
      <c r="A36" s="911" t="s">
        <v>47</v>
      </c>
      <c r="B36" s="999" t="s">
        <v>119</v>
      </c>
      <c r="C36" s="1000"/>
      <c r="D36" s="1000"/>
      <c r="E36" s="1000"/>
      <c r="F36" s="1000"/>
      <c r="G36" s="1000"/>
      <c r="H36" s="1000"/>
      <c r="I36" s="1000"/>
      <c r="J36" s="1000"/>
      <c r="K36" s="1000"/>
      <c r="L36" s="1000"/>
      <c r="M36" s="1000"/>
      <c r="N36" s="1000"/>
      <c r="O36" s="1000"/>
      <c r="P36" s="1000"/>
      <c r="Q36" s="1001"/>
    </row>
    <row r="37" spans="1:17">
      <c r="A37" s="912"/>
      <c r="B37" s="999" t="s">
        <v>48</v>
      </c>
      <c r="C37" s="1000"/>
      <c r="D37" s="1000"/>
      <c r="E37" s="1002"/>
      <c r="F37" s="999" t="s">
        <v>120</v>
      </c>
      <c r="G37" s="1000"/>
      <c r="H37" s="1000"/>
      <c r="I37" s="1000"/>
      <c r="J37" s="999" t="s">
        <v>121</v>
      </c>
      <c r="K37" s="1000"/>
      <c r="L37" s="1000"/>
      <c r="M37" s="1002"/>
      <c r="N37" s="999" t="s">
        <v>59</v>
      </c>
      <c r="O37" s="1000"/>
      <c r="P37" s="1000"/>
      <c r="Q37" s="1001"/>
    </row>
    <row r="38" spans="1:17">
      <c r="A38" s="912"/>
      <c r="B38" s="1020" t="s">
        <v>48</v>
      </c>
      <c r="C38" s="1005" t="s">
        <v>50</v>
      </c>
      <c r="D38" s="1006"/>
      <c r="E38" s="1007"/>
      <c r="F38" s="1020" t="s">
        <v>48</v>
      </c>
      <c r="G38" s="1005" t="s">
        <v>50</v>
      </c>
      <c r="H38" s="1006"/>
      <c r="I38" s="1007"/>
      <c r="J38" s="1020" t="s">
        <v>122</v>
      </c>
      <c r="K38" s="1005" t="s">
        <v>50</v>
      </c>
      <c r="L38" s="1006"/>
      <c r="M38" s="1007"/>
      <c r="N38" s="1020" t="s">
        <v>48</v>
      </c>
      <c r="O38" s="1005" t="s">
        <v>50</v>
      </c>
      <c r="P38" s="1006"/>
      <c r="Q38" s="1009"/>
    </row>
    <row r="39" spans="1:17" ht="60" customHeight="1">
      <c r="A39" s="912"/>
      <c r="B39" s="1021"/>
      <c r="C39" s="638" t="s">
        <v>115</v>
      </c>
      <c r="D39" s="660" t="s">
        <v>116</v>
      </c>
      <c r="E39" s="663" t="s">
        <v>117</v>
      </c>
      <c r="F39" s="1021"/>
      <c r="G39" s="638" t="s">
        <v>115</v>
      </c>
      <c r="H39" s="664" t="s">
        <v>116</v>
      </c>
      <c r="I39" s="661" t="s">
        <v>117</v>
      </c>
      <c r="J39" s="1021"/>
      <c r="K39" s="638" t="s">
        <v>115</v>
      </c>
      <c r="L39" s="664" t="s">
        <v>116</v>
      </c>
      <c r="M39" s="639" t="s">
        <v>117</v>
      </c>
      <c r="N39" s="1021"/>
      <c r="O39" s="638" t="s">
        <v>115</v>
      </c>
      <c r="P39" s="660" t="s">
        <v>116</v>
      </c>
      <c r="Q39" s="664" t="s">
        <v>117</v>
      </c>
    </row>
    <row r="40" spans="1:17" ht="14.5" customHeight="1" thickBot="1">
      <c r="A40" s="913"/>
      <c r="B40" s="634" t="s">
        <v>49</v>
      </c>
      <c r="C40" s="1010" t="s">
        <v>118</v>
      </c>
      <c r="D40" s="1010"/>
      <c r="E40" s="1011"/>
      <c r="F40" s="634" t="s">
        <v>49</v>
      </c>
      <c r="G40" s="1010" t="s">
        <v>118</v>
      </c>
      <c r="H40" s="1010"/>
      <c r="I40" s="1011"/>
      <c r="J40" s="634" t="s">
        <v>49</v>
      </c>
      <c r="K40" s="1010" t="s">
        <v>118</v>
      </c>
      <c r="L40" s="1010"/>
      <c r="M40" s="1011"/>
      <c r="N40" s="634" t="s">
        <v>49</v>
      </c>
      <c r="O40" s="1010" t="s">
        <v>118</v>
      </c>
      <c r="P40" s="1010"/>
      <c r="Q40" s="1016"/>
    </row>
    <row r="41" spans="1:17" ht="14.5" customHeight="1">
      <c r="A41" s="168" t="s">
        <v>27</v>
      </c>
      <c r="B41" s="605">
        <v>55913</v>
      </c>
      <c r="C41" s="14">
        <v>3409.066066066066</v>
      </c>
      <c r="D41" s="61">
        <v>3763.0717360114777</v>
      </c>
      <c r="E41" s="81">
        <v>4251.494318181818</v>
      </c>
      <c r="F41" s="605">
        <v>8011</v>
      </c>
      <c r="G41" s="14">
        <v>3252.1379310344828</v>
      </c>
      <c r="H41" s="14">
        <v>3555.3331015299027</v>
      </c>
      <c r="I41" s="81">
        <v>3671.7209302325582</v>
      </c>
      <c r="J41" s="605">
        <v>40373</v>
      </c>
      <c r="K41" s="14">
        <v>3410.9425837320573</v>
      </c>
      <c r="L41" s="14">
        <v>3787.4920494699645</v>
      </c>
      <c r="M41" s="81">
        <v>4180.3499267935576</v>
      </c>
      <c r="N41" s="605">
        <v>7529</v>
      </c>
      <c r="O41" s="14">
        <v>3855.459239130435</v>
      </c>
      <c r="P41" s="61">
        <v>4476.8059701492539</v>
      </c>
      <c r="Q41" s="14">
        <v>5128.8179012345681</v>
      </c>
    </row>
    <row r="42" spans="1:17" ht="14.5" customHeight="1">
      <c r="A42" s="169" t="s">
        <v>28</v>
      </c>
      <c r="B42" s="606">
        <v>53341</v>
      </c>
      <c r="C42" s="17">
        <v>3143.2196866485015</v>
      </c>
      <c r="D42" s="53">
        <v>3618.8833333333332</v>
      </c>
      <c r="E42" s="84">
        <v>4200.9020979020979</v>
      </c>
      <c r="F42" s="606">
        <v>9721</v>
      </c>
      <c r="G42" s="17">
        <v>2977.6651270207853</v>
      </c>
      <c r="H42" s="17">
        <v>3265.8780068728524</v>
      </c>
      <c r="I42" s="84">
        <v>3578.3606102635231</v>
      </c>
      <c r="J42" s="606">
        <v>37050</v>
      </c>
      <c r="K42" s="17">
        <v>3213.5</v>
      </c>
      <c r="L42" s="17">
        <v>3684.1789900811541</v>
      </c>
      <c r="M42" s="84">
        <v>4223.7717041800643</v>
      </c>
      <c r="N42" s="606">
        <v>6570</v>
      </c>
      <c r="O42" s="17">
        <v>3527.4444444444443</v>
      </c>
      <c r="P42" s="53">
        <v>4355.2619047619046</v>
      </c>
      <c r="Q42" s="17">
        <v>5246.125</v>
      </c>
    </row>
    <row r="43" spans="1:17" ht="14.5" customHeight="1">
      <c r="A43" s="170" t="s">
        <v>29</v>
      </c>
      <c r="B43" s="607">
        <v>23958</v>
      </c>
      <c r="C43" s="14">
        <v>3140.2423664122139</v>
      </c>
      <c r="D43" s="61">
        <v>3630.1723300970875</v>
      </c>
      <c r="E43" s="81">
        <v>4185.462871287129</v>
      </c>
      <c r="F43" s="607">
        <v>1333</v>
      </c>
      <c r="G43" s="14">
        <v>2669.060606060606</v>
      </c>
      <c r="H43" s="61">
        <v>3028.7786885245901</v>
      </c>
      <c r="I43" s="81">
        <v>3324.6666666666665</v>
      </c>
      <c r="J43" s="607">
        <v>16376</v>
      </c>
      <c r="K43" s="14">
        <v>3100.3563218390805</v>
      </c>
      <c r="L43" s="61">
        <v>3532.2477876106195</v>
      </c>
      <c r="M43" s="81">
        <v>3936.828125</v>
      </c>
      <c r="N43" s="607">
        <v>6249</v>
      </c>
      <c r="O43" s="14">
        <v>3646.605072463768</v>
      </c>
      <c r="P43" s="61">
        <v>4267.1977611940301</v>
      </c>
      <c r="Q43" s="14">
        <v>4672.29648241206</v>
      </c>
    </row>
    <row r="44" spans="1:17" ht="14.5" customHeight="1">
      <c r="A44" s="169" t="s">
        <v>30</v>
      </c>
      <c r="B44" s="606">
        <v>7644</v>
      </c>
      <c r="C44" s="17">
        <v>3040.556818181818</v>
      </c>
      <c r="D44" s="53">
        <v>3516.8461538461538</v>
      </c>
      <c r="E44" s="84">
        <v>4118.5327868852455</v>
      </c>
      <c r="F44" s="606">
        <v>563</v>
      </c>
      <c r="G44" s="17">
        <v>2747.375</v>
      </c>
      <c r="H44" s="17">
        <v>3068</v>
      </c>
      <c r="I44" s="84">
        <v>3350.9807692307691</v>
      </c>
      <c r="J44" s="606">
        <v>5175</v>
      </c>
      <c r="K44" s="17">
        <v>3040.5590551181103</v>
      </c>
      <c r="L44" s="17">
        <v>3485.5352112676055</v>
      </c>
      <c r="M44" s="84">
        <v>3974.2359550561796</v>
      </c>
      <c r="N44" s="606">
        <v>1906</v>
      </c>
      <c r="O44" s="17">
        <v>3272.2105263157896</v>
      </c>
      <c r="P44" s="53">
        <v>3953.7258064516127</v>
      </c>
      <c r="Q44" s="17">
        <v>4607.791666666667</v>
      </c>
    </row>
    <row r="45" spans="1:17" ht="14.5" customHeight="1">
      <c r="A45" s="170" t="s">
        <v>31</v>
      </c>
      <c r="B45" s="607">
        <v>2980</v>
      </c>
      <c r="C45" s="14">
        <v>3170.5</v>
      </c>
      <c r="D45" s="61">
        <v>3661.2526881720432</v>
      </c>
      <c r="E45" s="81">
        <v>4154.0714285714284</v>
      </c>
      <c r="F45" s="607">
        <v>287</v>
      </c>
      <c r="G45" s="14" t="s">
        <v>111</v>
      </c>
      <c r="H45" s="61" t="s">
        <v>111</v>
      </c>
      <c r="I45" s="81" t="s">
        <v>111</v>
      </c>
      <c r="J45" s="607">
        <v>2203</v>
      </c>
      <c r="K45" s="14">
        <v>3186.6363636363635</v>
      </c>
      <c r="L45" s="61">
        <v>3646.6734693877552</v>
      </c>
      <c r="M45" s="81">
        <v>4053.7142857142858</v>
      </c>
      <c r="N45" s="607">
        <v>490</v>
      </c>
      <c r="O45" s="14" t="s">
        <v>111</v>
      </c>
      <c r="P45" s="61" t="s">
        <v>111</v>
      </c>
      <c r="Q45" s="14" t="s">
        <v>111</v>
      </c>
    </row>
    <row r="46" spans="1:17" ht="14.5" customHeight="1">
      <c r="A46" s="169" t="s">
        <v>32</v>
      </c>
      <c r="B46" s="606">
        <v>9533</v>
      </c>
      <c r="C46" s="17">
        <v>3082.2087155963304</v>
      </c>
      <c r="D46" s="53">
        <v>3559.875</v>
      </c>
      <c r="E46" s="84">
        <v>4118.610795454545</v>
      </c>
      <c r="F46" s="606">
        <v>925</v>
      </c>
      <c r="G46" s="17">
        <v>2737.5833333333335</v>
      </c>
      <c r="H46" s="17">
        <v>3050.962962962963</v>
      </c>
      <c r="I46" s="84">
        <v>3314.171875</v>
      </c>
      <c r="J46" s="606">
        <v>7131</v>
      </c>
      <c r="K46" s="17">
        <v>3110.3214285714284</v>
      </c>
      <c r="L46" s="17">
        <v>3553.5147058823532</v>
      </c>
      <c r="M46" s="84">
        <v>3972.9734042553191</v>
      </c>
      <c r="N46" s="606">
        <v>1477</v>
      </c>
      <c r="O46" s="17">
        <v>3616.125</v>
      </c>
      <c r="P46" s="53">
        <v>4277.0873015873012</v>
      </c>
      <c r="Q46" s="17">
        <v>4756.0232558139533</v>
      </c>
    </row>
    <row r="47" spans="1:17" ht="14.5" customHeight="1">
      <c r="A47" s="170" t="s">
        <v>33</v>
      </c>
      <c r="B47" s="607">
        <v>27167</v>
      </c>
      <c r="C47" s="14">
        <v>3372.6662030598054</v>
      </c>
      <c r="D47" s="61">
        <v>3794.3098495212039</v>
      </c>
      <c r="E47" s="81">
        <v>4400.7358490566039</v>
      </c>
      <c r="F47" s="607">
        <v>2358</v>
      </c>
      <c r="G47" s="14">
        <v>3003.909090909091</v>
      </c>
      <c r="H47" s="14">
        <v>3472.1216216216217</v>
      </c>
      <c r="I47" s="81">
        <v>3654.2401574803148</v>
      </c>
      <c r="J47" s="607">
        <v>20314</v>
      </c>
      <c r="K47" s="14">
        <v>3372.6428571428573</v>
      </c>
      <c r="L47" s="14">
        <v>3778.4900332225911</v>
      </c>
      <c r="M47" s="81">
        <v>4293.3423236514527</v>
      </c>
      <c r="N47" s="607">
        <v>4495</v>
      </c>
      <c r="O47" s="14">
        <v>3761.7704918032787</v>
      </c>
      <c r="P47" s="61">
        <v>4552.9671052631575</v>
      </c>
      <c r="Q47" s="14">
        <v>5172.666666666667</v>
      </c>
    </row>
    <row r="48" spans="1:17" ht="14.5" customHeight="1">
      <c r="A48" s="169" t="s">
        <v>34</v>
      </c>
      <c r="B48" s="606">
        <v>5288</v>
      </c>
      <c r="C48" s="17">
        <v>2901.340336134454</v>
      </c>
      <c r="D48" s="53">
        <v>3351.1369426751594</v>
      </c>
      <c r="E48" s="84">
        <v>3874.6176470588234</v>
      </c>
      <c r="F48" s="606">
        <v>433</v>
      </c>
      <c r="G48" s="17" t="s">
        <v>111</v>
      </c>
      <c r="H48" s="17" t="s">
        <v>111</v>
      </c>
      <c r="I48" s="84" t="s">
        <v>111</v>
      </c>
      <c r="J48" s="606">
        <v>3476</v>
      </c>
      <c r="K48" s="17">
        <v>2892.3478260869565</v>
      </c>
      <c r="L48" s="17">
        <v>3337.2256637168143</v>
      </c>
      <c r="M48" s="84">
        <v>3793.9523809523807</v>
      </c>
      <c r="N48" s="606">
        <v>1379</v>
      </c>
      <c r="O48" s="17">
        <v>3069.6964285714284</v>
      </c>
      <c r="P48" s="53">
        <v>3665.6315789473683</v>
      </c>
      <c r="Q48" s="17">
        <v>4348.15625</v>
      </c>
    </row>
    <row r="49" spans="1:17" ht="14.5" customHeight="1">
      <c r="A49" s="170" t="s">
        <v>35</v>
      </c>
      <c r="B49" s="607">
        <v>24643</v>
      </c>
      <c r="C49" s="14">
        <v>3255.2954545454545</v>
      </c>
      <c r="D49" s="61">
        <v>3655.8674351585014</v>
      </c>
      <c r="E49" s="81">
        <v>4254.0120845921447</v>
      </c>
      <c r="F49" s="607">
        <v>3340</v>
      </c>
      <c r="G49" s="14">
        <v>3065.205882352941</v>
      </c>
      <c r="H49" s="14">
        <v>3347.4026548672568</v>
      </c>
      <c r="I49" s="81">
        <v>3501.7953367875648</v>
      </c>
      <c r="J49" s="607">
        <v>17181</v>
      </c>
      <c r="K49" s="14">
        <v>3280.0158959537571</v>
      </c>
      <c r="L49" s="14">
        <v>3689.7527675276751</v>
      </c>
      <c r="M49" s="81">
        <v>4163.498188405797</v>
      </c>
      <c r="N49" s="607">
        <v>4122</v>
      </c>
      <c r="O49" s="14">
        <v>3596.6206896551726</v>
      </c>
      <c r="P49" s="61">
        <v>4388.1106194690265</v>
      </c>
      <c r="Q49" s="14">
        <v>5163.8064516129034</v>
      </c>
    </row>
    <row r="50" spans="1:17" ht="14.5" customHeight="1">
      <c r="A50" s="169" t="s">
        <v>36</v>
      </c>
      <c r="B50" s="606">
        <v>91919</v>
      </c>
      <c r="C50" s="17">
        <v>3269.3279857397506</v>
      </c>
      <c r="D50" s="53">
        <v>3675.406402096593</v>
      </c>
      <c r="E50" s="84">
        <v>4242.1020471464017</v>
      </c>
      <c r="F50" s="606">
        <v>10471</v>
      </c>
      <c r="G50" s="17">
        <v>2959.5156794425088</v>
      </c>
      <c r="H50" s="17">
        <v>3354.7261904761904</v>
      </c>
      <c r="I50" s="84">
        <v>3558.4085195530724</v>
      </c>
      <c r="J50" s="606">
        <v>66226</v>
      </c>
      <c r="K50" s="17">
        <v>3272.6054718477399</v>
      </c>
      <c r="L50" s="17">
        <v>3669.7252165543791</v>
      </c>
      <c r="M50" s="84">
        <v>4141.3774373259057</v>
      </c>
      <c r="N50" s="606">
        <v>15222</v>
      </c>
      <c r="O50" s="17">
        <v>3723.8952702702704</v>
      </c>
      <c r="P50" s="53">
        <v>4375.3598130841119</v>
      </c>
      <c r="Q50" s="17">
        <v>5073.984848484848</v>
      </c>
    </row>
    <row r="51" spans="1:17" ht="14.5" customHeight="1">
      <c r="A51" s="170" t="s">
        <v>37</v>
      </c>
      <c r="B51" s="607">
        <v>19527</v>
      </c>
      <c r="C51" s="14">
        <v>3449.3164451827242</v>
      </c>
      <c r="D51" s="61">
        <v>3801.5696821515894</v>
      </c>
      <c r="E51" s="81">
        <v>4337.4803695150113</v>
      </c>
      <c r="F51" s="607">
        <v>1826</v>
      </c>
      <c r="G51" s="14">
        <v>3189.4705882352941</v>
      </c>
      <c r="H51" s="14">
        <v>3496.7809917355371</v>
      </c>
      <c r="I51" s="81">
        <v>3619.1305732484075</v>
      </c>
      <c r="J51" s="607">
        <v>14577</v>
      </c>
      <c r="K51" s="14">
        <v>3448.6179775280898</v>
      </c>
      <c r="L51" s="14">
        <v>3787.4047619047619</v>
      </c>
      <c r="M51" s="81">
        <v>4242.5744680851067</v>
      </c>
      <c r="N51" s="607">
        <v>3124</v>
      </c>
      <c r="O51" s="14">
        <v>3869.439393939394</v>
      </c>
      <c r="P51" s="61">
        <v>4484.3983050847455</v>
      </c>
      <c r="Q51" s="14">
        <v>5144.3356164383558</v>
      </c>
    </row>
    <row r="52" spans="1:17" ht="14.5" customHeight="1">
      <c r="A52" s="169" t="s">
        <v>38</v>
      </c>
      <c r="B52" s="606">
        <v>5598</v>
      </c>
      <c r="C52" s="17">
        <v>3317.1149068322979</v>
      </c>
      <c r="D52" s="53">
        <v>3657.9675324675327</v>
      </c>
      <c r="E52" s="84">
        <v>4158.2868852459014</v>
      </c>
      <c r="F52" s="606">
        <v>664</v>
      </c>
      <c r="G52" s="17">
        <v>3166.2142857142858</v>
      </c>
      <c r="H52" s="17">
        <v>3422.2391304347825</v>
      </c>
      <c r="I52" s="84">
        <v>3614.9736842105262</v>
      </c>
      <c r="J52" s="606">
        <v>4168</v>
      </c>
      <c r="K52" s="17">
        <v>3328.7608695652175</v>
      </c>
      <c r="L52" s="17">
        <v>3670.6754385964914</v>
      </c>
      <c r="M52" s="84">
        <v>4113.2777777777774</v>
      </c>
      <c r="N52" s="606">
        <v>766</v>
      </c>
      <c r="O52" s="17">
        <v>3553.625</v>
      </c>
      <c r="P52" s="53">
        <v>4333.833333333333</v>
      </c>
      <c r="Q52" s="17">
        <v>5134.590909090909</v>
      </c>
    </row>
    <row r="53" spans="1:17" ht="14.5" customHeight="1">
      <c r="A53" s="170" t="s">
        <v>39</v>
      </c>
      <c r="B53" s="607">
        <v>9014</v>
      </c>
      <c r="C53" s="14">
        <v>3108.9722222222222</v>
      </c>
      <c r="D53" s="61">
        <v>3629.5254237288136</v>
      </c>
      <c r="E53" s="81">
        <v>4262.2521367521367</v>
      </c>
      <c r="F53" s="607">
        <v>588</v>
      </c>
      <c r="G53" s="14">
        <v>2738.7352941176468</v>
      </c>
      <c r="H53" s="61">
        <v>3082.8529411764707</v>
      </c>
      <c r="I53" s="81">
        <v>3323.0806451612902</v>
      </c>
      <c r="J53" s="607">
        <v>6023</v>
      </c>
      <c r="K53" s="14">
        <v>3072.5108695652175</v>
      </c>
      <c r="L53" s="61">
        <v>3543.8431952662722</v>
      </c>
      <c r="M53" s="81">
        <v>4093.570652173913</v>
      </c>
      <c r="N53" s="607">
        <v>2403</v>
      </c>
      <c r="O53" s="14">
        <v>3548.054347826087</v>
      </c>
      <c r="P53" s="61">
        <v>4144.833333333333</v>
      </c>
      <c r="Q53" s="14">
        <v>4790.8125</v>
      </c>
    </row>
    <row r="54" spans="1:17" ht="14.5" customHeight="1">
      <c r="A54" s="169" t="s">
        <v>40</v>
      </c>
      <c r="B54" s="606">
        <v>6124</v>
      </c>
      <c r="C54" s="17">
        <v>3020.4404761904761</v>
      </c>
      <c r="D54" s="53">
        <v>3496.9516129032259</v>
      </c>
      <c r="E54" s="84">
        <v>4114.9230769230771</v>
      </c>
      <c r="F54" s="606">
        <v>550</v>
      </c>
      <c r="G54" s="17">
        <v>2748.4166666666665</v>
      </c>
      <c r="H54" s="17">
        <v>3076.586956521739</v>
      </c>
      <c r="I54" s="84">
        <v>3353.909090909091</v>
      </c>
      <c r="J54" s="606">
        <v>4025</v>
      </c>
      <c r="K54" s="17">
        <v>3010.1739130434785</v>
      </c>
      <c r="L54" s="17">
        <v>3451.1696428571427</v>
      </c>
      <c r="M54" s="84">
        <v>3947.2987804878048</v>
      </c>
      <c r="N54" s="606">
        <v>1549</v>
      </c>
      <c r="O54" s="17">
        <v>3390.0833333333335</v>
      </c>
      <c r="P54" s="53">
        <v>4030.6282051282051</v>
      </c>
      <c r="Q54" s="17">
        <v>4638.6944444444443</v>
      </c>
    </row>
    <row r="55" spans="1:17" ht="14.5" customHeight="1">
      <c r="A55" s="170" t="s">
        <v>41</v>
      </c>
      <c r="B55" s="607">
        <v>11830</v>
      </c>
      <c r="C55" s="14">
        <v>3148.5290456431535</v>
      </c>
      <c r="D55" s="61">
        <v>3577.7853185595568</v>
      </c>
      <c r="E55" s="81">
        <v>4077.7196261682243</v>
      </c>
      <c r="F55" s="607">
        <v>1128</v>
      </c>
      <c r="G55" s="14">
        <v>2921.4302325581393</v>
      </c>
      <c r="H55" s="14">
        <v>3214.0714285714284</v>
      </c>
      <c r="I55" s="81">
        <v>3446.0357142857142</v>
      </c>
      <c r="J55" s="607">
        <v>8432</v>
      </c>
      <c r="K55" s="14">
        <v>3162.1161616161617</v>
      </c>
      <c r="L55" s="14">
        <v>3572.5538720538721</v>
      </c>
      <c r="M55" s="81">
        <v>3981.1896551724139</v>
      </c>
      <c r="N55" s="607">
        <v>2270</v>
      </c>
      <c r="O55" s="14">
        <v>3396.0128205128203</v>
      </c>
      <c r="P55" s="61">
        <v>4089.7857142857142</v>
      </c>
      <c r="Q55" s="14">
        <v>4746.0357142857147</v>
      </c>
    </row>
    <row r="56" spans="1:17" ht="14.5" customHeight="1" thickBot="1">
      <c r="A56" s="169" t="s">
        <v>42</v>
      </c>
      <c r="B56" s="649">
        <v>6715</v>
      </c>
      <c r="C56" s="17">
        <v>3083.3125</v>
      </c>
      <c r="D56" s="53">
        <v>3524.2309644670049</v>
      </c>
      <c r="E56" s="84">
        <v>4061.92578125</v>
      </c>
      <c r="F56" s="606">
        <v>590</v>
      </c>
      <c r="G56" s="17">
        <v>2764.25</v>
      </c>
      <c r="H56" s="53">
        <v>3044.439393939394</v>
      </c>
      <c r="I56" s="84">
        <v>3239.3157894736842</v>
      </c>
      <c r="J56" s="606">
        <v>4353</v>
      </c>
      <c r="K56" s="17">
        <v>3067.2708333333335</v>
      </c>
      <c r="L56" s="53">
        <v>3474.9230769230771</v>
      </c>
      <c r="M56" s="84">
        <v>3935.2222222222222</v>
      </c>
      <c r="N56" s="649">
        <v>1772</v>
      </c>
      <c r="O56" s="17">
        <v>3481.4523809523807</v>
      </c>
      <c r="P56" s="53">
        <v>3964.1363636363635</v>
      </c>
      <c r="Q56" s="17">
        <v>4473.227272727273</v>
      </c>
    </row>
    <row r="57" spans="1:17" ht="14.5" customHeight="1">
      <c r="A57" s="277" t="s">
        <v>45</v>
      </c>
      <c r="B57" s="626">
        <v>361194</v>
      </c>
      <c r="C57" s="278">
        <v>3236.8879674306395</v>
      </c>
      <c r="D57" s="279">
        <v>3673.7839173405209</v>
      </c>
      <c r="E57" s="280">
        <v>4231.0111667308429</v>
      </c>
      <c r="F57" s="626">
        <v>42788</v>
      </c>
      <c r="G57" s="631">
        <v>2972.9849527085125</v>
      </c>
      <c r="H57" s="282">
        <v>3352.7774869109949</v>
      </c>
      <c r="I57" s="283">
        <v>3590.84396273737</v>
      </c>
      <c r="J57" s="626">
        <v>257083</v>
      </c>
      <c r="K57" s="631">
        <v>3249.8683162088487</v>
      </c>
      <c r="L57" s="282">
        <v>3675.3500403737457</v>
      </c>
      <c r="M57" s="283">
        <v>4138.3927222111752</v>
      </c>
      <c r="N57" s="626">
        <v>61323</v>
      </c>
      <c r="O57" s="278">
        <v>3630.8212290502793</v>
      </c>
      <c r="P57" s="279">
        <v>4326.3134805345726</v>
      </c>
      <c r="Q57" s="282">
        <v>5012.7818974918209</v>
      </c>
    </row>
    <row r="58" spans="1:17" ht="14.5" customHeight="1">
      <c r="A58" s="1018" t="s">
        <v>157</v>
      </c>
      <c r="B58" s="1018"/>
      <c r="C58" s="1018"/>
      <c r="D58" s="1018"/>
      <c r="E58" s="1018"/>
      <c r="F58" s="1018"/>
      <c r="G58" s="1018"/>
      <c r="H58" s="1018"/>
      <c r="I58" s="1018"/>
      <c r="J58" s="1018"/>
      <c r="K58" s="1018"/>
      <c r="L58" s="1018"/>
      <c r="M58" s="1018"/>
      <c r="N58" s="1018"/>
      <c r="O58" s="1018"/>
      <c r="P58" s="1018"/>
      <c r="Q58" s="1018"/>
    </row>
    <row r="59" spans="1:17" ht="14.5" customHeight="1">
      <c r="A59" s="1017" t="s">
        <v>277</v>
      </c>
      <c r="B59" s="1017"/>
      <c r="C59" s="1017"/>
      <c r="D59" s="1017"/>
      <c r="E59" s="1017"/>
      <c r="F59" s="1017"/>
      <c r="G59" s="1017"/>
      <c r="H59" s="1017"/>
      <c r="I59" s="1017"/>
      <c r="J59" s="1017"/>
      <c r="K59" s="1017"/>
      <c r="L59" s="1017"/>
      <c r="M59" s="1017"/>
      <c r="N59" s="1017"/>
      <c r="O59" s="1017"/>
      <c r="P59" s="1017"/>
      <c r="Q59" s="1017"/>
    </row>
    <row r="60" spans="1:17" ht="14.5" customHeight="1">
      <c r="A60" s="1017" t="s">
        <v>325</v>
      </c>
      <c r="B60" s="1017"/>
      <c r="C60" s="1017"/>
      <c r="D60" s="1017"/>
      <c r="E60" s="1017"/>
      <c r="F60" s="1017"/>
      <c r="G60" s="1017"/>
      <c r="H60" s="1017"/>
      <c r="I60" s="1017"/>
      <c r="J60" s="1017"/>
      <c r="K60" s="1017"/>
      <c r="L60" s="1017"/>
      <c r="M60" s="1017"/>
      <c r="N60" s="1017"/>
      <c r="O60" s="1017"/>
      <c r="P60" s="1017"/>
      <c r="Q60" s="1017"/>
    </row>
    <row r="61" spans="1:17" ht="14.5" customHeight="1">
      <c r="A61" s="1017" t="s">
        <v>399</v>
      </c>
      <c r="B61" s="1017"/>
      <c r="C61" s="1017"/>
      <c r="D61" s="1017"/>
      <c r="E61" s="1017"/>
      <c r="F61" s="1017"/>
      <c r="G61" s="1017"/>
      <c r="H61" s="1017"/>
      <c r="I61" s="1017"/>
      <c r="J61" s="1017"/>
      <c r="K61" s="1017"/>
      <c r="L61" s="1017"/>
      <c r="M61" s="1017"/>
      <c r="N61" s="1017"/>
      <c r="O61" s="1017"/>
      <c r="P61" s="1017"/>
      <c r="Q61" s="1017"/>
    </row>
    <row r="63" spans="1:17" ht="24" customHeight="1">
      <c r="A63" s="839">
        <v>2021</v>
      </c>
      <c r="B63" s="839"/>
      <c r="C63" s="839"/>
      <c r="D63" s="839"/>
      <c r="E63" s="839"/>
      <c r="F63" s="839"/>
      <c r="G63" s="839"/>
      <c r="H63" s="839"/>
      <c r="I63" s="839"/>
      <c r="J63" s="839"/>
      <c r="K63" s="839"/>
      <c r="L63" s="839"/>
      <c r="M63" s="839"/>
      <c r="N63" s="839"/>
      <c r="O63" s="839"/>
      <c r="P63" s="839"/>
      <c r="Q63" s="839"/>
    </row>
    <row r="64" spans="1:17">
      <c r="A64" s="105"/>
      <c r="C64" s="380"/>
      <c r="E64" s="380"/>
      <c r="F64" s="380"/>
      <c r="H64" s="380"/>
    </row>
    <row r="65" spans="1:17" ht="28" customHeight="1">
      <c r="A65" s="998" t="s">
        <v>369</v>
      </c>
      <c r="B65" s="998"/>
      <c r="C65" s="998"/>
      <c r="D65" s="998"/>
      <c r="E65" s="998"/>
      <c r="F65" s="998"/>
      <c r="G65" s="998"/>
      <c r="H65" s="998"/>
      <c r="I65" s="998"/>
      <c r="J65" s="998"/>
      <c r="K65" s="998"/>
      <c r="L65" s="998"/>
      <c r="M65" s="998"/>
      <c r="N65" s="998"/>
      <c r="O65" s="998"/>
      <c r="P65" s="998"/>
      <c r="Q65" s="998"/>
    </row>
    <row r="66" spans="1:17" ht="15" customHeight="1">
      <c r="A66" s="911" t="s">
        <v>47</v>
      </c>
      <c r="B66" s="999" t="s">
        <v>119</v>
      </c>
      <c r="C66" s="1000"/>
      <c r="D66" s="1000"/>
      <c r="E66" s="1000"/>
      <c r="F66" s="1000"/>
      <c r="G66" s="1000"/>
      <c r="H66" s="1000"/>
      <c r="I66" s="1000"/>
      <c r="J66" s="1000"/>
      <c r="K66" s="1000"/>
      <c r="L66" s="1000"/>
      <c r="M66" s="1000"/>
      <c r="N66" s="1000"/>
      <c r="O66" s="1000"/>
      <c r="P66" s="1000"/>
      <c r="Q66" s="1001"/>
    </row>
    <row r="67" spans="1:17" ht="14.25" customHeight="1">
      <c r="A67" s="912"/>
      <c r="B67" s="999" t="s">
        <v>48</v>
      </c>
      <c r="C67" s="1000"/>
      <c r="D67" s="1000"/>
      <c r="E67" s="1002"/>
      <c r="F67" s="999" t="s">
        <v>120</v>
      </c>
      <c r="G67" s="1000"/>
      <c r="H67" s="1000"/>
      <c r="I67" s="1000"/>
      <c r="J67" s="999" t="s">
        <v>121</v>
      </c>
      <c r="K67" s="1000"/>
      <c r="L67" s="1000"/>
      <c r="M67" s="1002"/>
      <c r="N67" s="999" t="s">
        <v>59</v>
      </c>
      <c r="O67" s="1000"/>
      <c r="P67" s="1000"/>
      <c r="Q67" s="1001"/>
    </row>
    <row r="68" spans="1:17">
      <c r="A68" s="912"/>
      <c r="B68" s="1020" t="s">
        <v>48</v>
      </c>
      <c r="C68" s="1005" t="s">
        <v>50</v>
      </c>
      <c r="D68" s="1006"/>
      <c r="E68" s="1007"/>
      <c r="F68" s="1020" t="s">
        <v>48</v>
      </c>
      <c r="G68" s="1005" t="s">
        <v>50</v>
      </c>
      <c r="H68" s="1006"/>
      <c r="I68" s="1007"/>
      <c r="J68" s="1020" t="s">
        <v>122</v>
      </c>
      <c r="K68" s="1005" t="s">
        <v>50</v>
      </c>
      <c r="L68" s="1006"/>
      <c r="M68" s="1007"/>
      <c r="N68" s="1020" t="s">
        <v>48</v>
      </c>
      <c r="O68" s="1005" t="s">
        <v>50</v>
      </c>
      <c r="P68" s="1006"/>
      <c r="Q68" s="1009"/>
    </row>
    <row r="69" spans="1:17" ht="60" customHeight="1">
      <c r="A69" s="912"/>
      <c r="B69" s="1021"/>
      <c r="C69" s="638" t="s">
        <v>115</v>
      </c>
      <c r="D69" s="660" t="s">
        <v>116</v>
      </c>
      <c r="E69" s="663" t="s">
        <v>117</v>
      </c>
      <c r="F69" s="1021"/>
      <c r="G69" s="638" t="s">
        <v>115</v>
      </c>
      <c r="H69" s="664" t="s">
        <v>116</v>
      </c>
      <c r="I69" s="661" t="s">
        <v>117</v>
      </c>
      <c r="J69" s="1021"/>
      <c r="K69" s="638" t="s">
        <v>115</v>
      </c>
      <c r="L69" s="664" t="s">
        <v>116</v>
      </c>
      <c r="M69" s="661" t="s">
        <v>117</v>
      </c>
      <c r="N69" s="1021"/>
      <c r="O69" s="638" t="s">
        <v>115</v>
      </c>
      <c r="P69" s="660" t="s">
        <v>116</v>
      </c>
      <c r="Q69" s="664" t="s">
        <v>117</v>
      </c>
    </row>
    <row r="70" spans="1:17" ht="14.5" customHeight="1" thickBot="1">
      <c r="A70" s="913"/>
      <c r="B70" s="634" t="s">
        <v>49</v>
      </c>
      <c r="C70" s="1010" t="s">
        <v>118</v>
      </c>
      <c r="D70" s="1010"/>
      <c r="E70" s="1011"/>
      <c r="F70" s="634" t="s">
        <v>49</v>
      </c>
      <c r="G70" s="1010" t="s">
        <v>118</v>
      </c>
      <c r="H70" s="1010"/>
      <c r="I70" s="1011"/>
      <c r="J70" s="634" t="s">
        <v>49</v>
      </c>
      <c r="K70" s="1010" t="s">
        <v>118</v>
      </c>
      <c r="L70" s="1010"/>
      <c r="M70" s="1011"/>
      <c r="N70" s="634" t="s">
        <v>49</v>
      </c>
      <c r="O70" s="1010" t="s">
        <v>118</v>
      </c>
      <c r="P70" s="1010"/>
      <c r="Q70" s="1016"/>
    </row>
    <row r="71" spans="1:17" ht="14.5" customHeight="1">
      <c r="A71" s="168" t="s">
        <v>27</v>
      </c>
      <c r="B71" s="605">
        <v>55176</v>
      </c>
      <c r="C71" s="14">
        <v>3278.7059380922301</v>
      </c>
      <c r="D71" s="61">
        <v>3608.3710289236606</v>
      </c>
      <c r="E71" s="81">
        <v>4096.5881934566141</v>
      </c>
      <c r="F71" s="605">
        <v>8242</v>
      </c>
      <c r="G71" s="14">
        <v>3148.195035460993</v>
      </c>
      <c r="H71" s="14">
        <v>3382.9324324324325</v>
      </c>
      <c r="I71" s="81">
        <v>3491.3357771260999</v>
      </c>
      <c r="J71" s="607">
        <v>39411</v>
      </c>
      <c r="K71" s="14">
        <v>3286.1444332998999</v>
      </c>
      <c r="L71" s="14">
        <v>3631.3696988322067</v>
      </c>
      <c r="M71" s="81">
        <v>4022.0120663650077</v>
      </c>
      <c r="N71" s="605">
        <v>7523</v>
      </c>
      <c r="O71" s="14">
        <v>3740.6909722222222</v>
      </c>
      <c r="P71" s="61">
        <v>4350.2093023255811</v>
      </c>
      <c r="Q71" s="14">
        <v>5019.25</v>
      </c>
    </row>
    <row r="72" spans="1:17" ht="14.5" customHeight="1">
      <c r="A72" s="169" t="s">
        <v>28</v>
      </c>
      <c r="B72" s="606">
        <v>52312</v>
      </c>
      <c r="C72" s="17">
        <v>3040.1437448218726</v>
      </c>
      <c r="D72" s="53">
        <v>3500.5715819613456</v>
      </c>
      <c r="E72" s="84">
        <v>4088.7179675994107</v>
      </c>
      <c r="F72" s="606">
        <v>9654</v>
      </c>
      <c r="G72" s="17">
        <v>2860.6076555023924</v>
      </c>
      <c r="H72" s="17">
        <v>3141.3256880733943</v>
      </c>
      <c r="I72" s="84">
        <v>3427.937417654809</v>
      </c>
      <c r="J72" s="606">
        <v>36108</v>
      </c>
      <c r="K72" s="17">
        <v>3118.0925925925926</v>
      </c>
      <c r="L72" s="17">
        <v>3573.9389561975768</v>
      </c>
      <c r="M72" s="84">
        <v>4110.4476439790578</v>
      </c>
      <c r="N72" s="606">
        <v>6550</v>
      </c>
      <c r="O72" s="17">
        <v>3459.031746031746</v>
      </c>
      <c r="P72" s="53">
        <v>4274.9604316546765</v>
      </c>
      <c r="Q72" s="17">
        <v>5155.7419354838712</v>
      </c>
    </row>
    <row r="73" spans="1:17" ht="14.5" customHeight="1">
      <c r="A73" s="170" t="s">
        <v>29</v>
      </c>
      <c r="B73" s="607">
        <v>23823</v>
      </c>
      <c r="C73" s="14">
        <v>3059.4749999999999</v>
      </c>
      <c r="D73" s="61">
        <v>3570.8423566878982</v>
      </c>
      <c r="E73" s="81">
        <v>4164.3771186440681</v>
      </c>
      <c r="F73" s="607">
        <v>1229</v>
      </c>
      <c r="G73" s="14">
        <v>2599</v>
      </c>
      <c r="H73" s="61">
        <v>2940.1739130434785</v>
      </c>
      <c r="I73" s="81">
        <v>3240.6785714285716</v>
      </c>
      <c r="J73" s="607">
        <v>16451</v>
      </c>
      <c r="K73" s="14">
        <v>3010.0027247956405</v>
      </c>
      <c r="L73" s="61">
        <v>3454.306818181818</v>
      </c>
      <c r="M73" s="81">
        <v>3898.2435530085959</v>
      </c>
      <c r="N73" s="607">
        <v>6143</v>
      </c>
      <c r="O73" s="14">
        <v>3596.8815789473683</v>
      </c>
      <c r="P73" s="61">
        <v>4249.5458015267177</v>
      </c>
      <c r="Q73" s="14">
        <v>4628.4034229828849</v>
      </c>
    </row>
    <row r="74" spans="1:17" ht="14.5" customHeight="1">
      <c r="A74" s="169" t="s">
        <v>30</v>
      </c>
      <c r="B74" s="606">
        <v>7381</v>
      </c>
      <c r="C74" s="17">
        <v>2901.5761589403974</v>
      </c>
      <c r="D74" s="53">
        <v>3348.8072916666665</v>
      </c>
      <c r="E74" s="84">
        <v>3958.6521739130435</v>
      </c>
      <c r="F74" s="606">
        <v>506</v>
      </c>
      <c r="G74" s="17">
        <v>2585.5</v>
      </c>
      <c r="H74" s="17">
        <v>2938.8333333333335</v>
      </c>
      <c r="I74" s="84">
        <v>3170.03125</v>
      </c>
      <c r="J74" s="606">
        <v>5021</v>
      </c>
      <c r="K74" s="17">
        <v>2884.3541666666665</v>
      </c>
      <c r="L74" s="17">
        <v>3315.155172413793</v>
      </c>
      <c r="M74" s="84">
        <v>3823.3932584269664</v>
      </c>
      <c r="N74" s="606">
        <v>1854</v>
      </c>
      <c r="O74" s="17">
        <v>3134.4285714285716</v>
      </c>
      <c r="P74" s="53">
        <v>3820.7380952380954</v>
      </c>
      <c r="Q74" s="17">
        <v>4459.25</v>
      </c>
    </row>
    <row r="75" spans="1:17" ht="14.5" customHeight="1">
      <c r="A75" s="170" t="s">
        <v>31</v>
      </c>
      <c r="B75" s="607">
        <v>2774</v>
      </c>
      <c r="C75" s="14">
        <v>3082.2796610169494</v>
      </c>
      <c r="D75" s="61">
        <v>3533.9951456310678</v>
      </c>
      <c r="E75" s="81">
        <v>4039.086956521739</v>
      </c>
      <c r="F75" s="607">
        <v>251</v>
      </c>
      <c r="G75" s="14" t="s">
        <v>111</v>
      </c>
      <c r="H75" s="61" t="s">
        <v>111</v>
      </c>
      <c r="I75" s="81" t="s">
        <v>111</v>
      </c>
      <c r="J75" s="607">
        <v>2056</v>
      </c>
      <c r="K75" s="14">
        <v>3086.8636363636365</v>
      </c>
      <c r="L75" s="61">
        <v>3516.6111111111113</v>
      </c>
      <c r="M75" s="81">
        <v>3922.5588235294117</v>
      </c>
      <c r="N75" s="607">
        <v>467</v>
      </c>
      <c r="O75" s="14" t="s">
        <v>111</v>
      </c>
      <c r="P75" s="61" t="s">
        <v>111</v>
      </c>
      <c r="Q75" s="14" t="s">
        <v>111</v>
      </c>
    </row>
    <row r="76" spans="1:17" ht="14.5" customHeight="1">
      <c r="A76" s="169" t="s">
        <v>32</v>
      </c>
      <c r="B76" s="606">
        <v>9262</v>
      </c>
      <c r="C76" s="17">
        <v>3020.0812807881775</v>
      </c>
      <c r="D76" s="53">
        <v>3437.6084337349398</v>
      </c>
      <c r="E76" s="84">
        <v>4018.7971014492755</v>
      </c>
      <c r="F76" s="606">
        <v>875</v>
      </c>
      <c r="G76" s="17">
        <v>2634</v>
      </c>
      <c r="H76" s="17">
        <v>2931</v>
      </c>
      <c r="I76" s="84">
        <v>3163.284090909091</v>
      </c>
      <c r="J76" s="606">
        <v>6963</v>
      </c>
      <c r="K76" s="17">
        <v>3051.9303482587065</v>
      </c>
      <c r="L76" s="17">
        <v>3432.1532258064517</v>
      </c>
      <c r="M76" s="84">
        <v>3887.3333333333335</v>
      </c>
      <c r="N76" s="606">
        <v>1424</v>
      </c>
      <c r="O76" s="17">
        <v>3606.2692307692309</v>
      </c>
      <c r="P76" s="53">
        <v>4193.5232558139533</v>
      </c>
      <c r="Q76" s="17">
        <v>4738</v>
      </c>
    </row>
    <row r="77" spans="1:17" ht="14.5" customHeight="1">
      <c r="A77" s="170" t="s">
        <v>33</v>
      </c>
      <c r="B77" s="607">
        <v>26580</v>
      </c>
      <c r="C77" s="14">
        <v>3260.3440545808967</v>
      </c>
      <c r="D77" s="61">
        <v>3659.5384615384614</v>
      </c>
      <c r="E77" s="81">
        <v>4278.7366071428569</v>
      </c>
      <c r="F77" s="607">
        <v>2450</v>
      </c>
      <c r="G77" s="14">
        <v>2818.2083333333335</v>
      </c>
      <c r="H77" s="14">
        <v>3359.0585585585586</v>
      </c>
      <c r="I77" s="81">
        <v>3498.6117824773414</v>
      </c>
      <c r="J77" s="607">
        <v>19693</v>
      </c>
      <c r="K77" s="14">
        <v>3253.8559113300494</v>
      </c>
      <c r="L77" s="14">
        <v>3647.7938144329896</v>
      </c>
      <c r="M77" s="81">
        <v>4162.2369186046508</v>
      </c>
      <c r="N77" s="607">
        <v>4437</v>
      </c>
      <c r="O77" s="14">
        <v>3714.8656716417909</v>
      </c>
      <c r="P77" s="61">
        <v>4450.2863247863252</v>
      </c>
      <c r="Q77" s="14">
        <v>5086.7804878048782</v>
      </c>
    </row>
    <row r="78" spans="1:17" ht="14.5" customHeight="1">
      <c r="A78" s="169" t="s">
        <v>34</v>
      </c>
      <c r="B78" s="606">
        <v>5310</v>
      </c>
      <c r="C78" s="17">
        <v>2780.4568965517242</v>
      </c>
      <c r="D78" s="53">
        <v>3207.5270270270271</v>
      </c>
      <c r="E78" s="84">
        <v>3695.0488721804513</v>
      </c>
      <c r="F78" s="606">
        <v>417</v>
      </c>
      <c r="G78" s="17" t="s">
        <v>111</v>
      </c>
      <c r="H78" s="17" t="s">
        <v>111</v>
      </c>
      <c r="I78" s="84" t="s">
        <v>111</v>
      </c>
      <c r="J78" s="606">
        <v>3490</v>
      </c>
      <c r="K78" s="17">
        <v>2773.7638888888887</v>
      </c>
      <c r="L78" s="17">
        <v>3188.9955752212391</v>
      </c>
      <c r="M78" s="84">
        <v>3626.2462686567164</v>
      </c>
      <c r="N78" s="606">
        <v>1403</v>
      </c>
      <c r="O78" s="17">
        <v>2894.060606060606</v>
      </c>
      <c r="P78" s="53">
        <v>3499.6935483870966</v>
      </c>
      <c r="Q78" s="17">
        <v>4098.9375</v>
      </c>
    </row>
    <row r="79" spans="1:17" ht="14.5" customHeight="1">
      <c r="A79" s="170" t="s">
        <v>35</v>
      </c>
      <c r="B79" s="607">
        <v>23665</v>
      </c>
      <c r="C79" s="14">
        <v>3131.7165775401068</v>
      </c>
      <c r="D79" s="61">
        <v>3520.7309985096872</v>
      </c>
      <c r="E79" s="81">
        <v>4143.3191489361698</v>
      </c>
      <c r="F79" s="607">
        <v>3233</v>
      </c>
      <c r="G79" s="14">
        <v>2958.9635416666665</v>
      </c>
      <c r="H79" s="14">
        <v>3187.2805755395684</v>
      </c>
      <c r="I79" s="81">
        <v>3348.1996527777778</v>
      </c>
      <c r="J79" s="607">
        <v>16342</v>
      </c>
      <c r="K79" s="14">
        <v>3161.3957219251338</v>
      </c>
      <c r="L79" s="14">
        <v>3554.6379310344828</v>
      </c>
      <c r="M79" s="81">
        <v>4039.2651821862346</v>
      </c>
      <c r="N79" s="607">
        <v>4090</v>
      </c>
      <c r="O79" s="14">
        <v>3507.8529411764707</v>
      </c>
      <c r="P79" s="61">
        <v>4313</v>
      </c>
      <c r="Q79" s="14">
        <v>5104.2162162162158</v>
      </c>
    </row>
    <row r="80" spans="1:17" ht="14.5" customHeight="1">
      <c r="A80" s="169" t="s">
        <v>36</v>
      </c>
      <c r="B80" s="606">
        <v>90625</v>
      </c>
      <c r="C80" s="17">
        <v>3169.9137168141592</v>
      </c>
      <c r="D80" s="53">
        <v>3559.6303729006545</v>
      </c>
      <c r="E80" s="84">
        <v>4137.7621391076118</v>
      </c>
      <c r="F80" s="606">
        <v>10735</v>
      </c>
      <c r="G80" s="17">
        <v>2798.5402542372881</v>
      </c>
      <c r="H80" s="17">
        <v>3259.0431654676258</v>
      </c>
      <c r="I80" s="84">
        <v>3414.653363740023</v>
      </c>
      <c r="J80" s="606">
        <v>64539</v>
      </c>
      <c r="K80" s="17">
        <v>3182.9428320140723</v>
      </c>
      <c r="L80" s="17">
        <v>3559.4199862637361</v>
      </c>
      <c r="M80" s="84">
        <v>4024.7525298988039</v>
      </c>
      <c r="N80" s="606">
        <v>15351</v>
      </c>
      <c r="O80" s="17">
        <v>3640.5906735751296</v>
      </c>
      <c r="P80" s="53">
        <v>4256.5119047619046</v>
      </c>
      <c r="Q80" s="17">
        <v>4965.4444444444443</v>
      </c>
    </row>
    <row r="81" spans="1:17" ht="14.5" customHeight="1">
      <c r="A81" s="170" t="s">
        <v>37</v>
      </c>
      <c r="B81" s="607">
        <v>19139</v>
      </c>
      <c r="C81" s="14">
        <v>3348.0030266343824</v>
      </c>
      <c r="D81" s="61">
        <v>3668.3527980535282</v>
      </c>
      <c r="E81" s="81">
        <v>4238.8196721311479</v>
      </c>
      <c r="F81" s="607">
        <v>1881</v>
      </c>
      <c r="G81" s="14">
        <v>3094.0344827586205</v>
      </c>
      <c r="H81" s="14">
        <v>3370.7380952380954</v>
      </c>
      <c r="I81" s="81">
        <v>3480.8807947019868</v>
      </c>
      <c r="J81" s="607">
        <v>14144</v>
      </c>
      <c r="K81" s="14">
        <v>3350.1509598603839</v>
      </c>
      <c r="L81" s="14">
        <v>3661.4570041608877</v>
      </c>
      <c r="M81" s="81">
        <v>4133.8904109589039</v>
      </c>
      <c r="N81" s="607">
        <v>3114</v>
      </c>
      <c r="O81" s="14">
        <v>3796.5526315789475</v>
      </c>
      <c r="P81" s="61">
        <v>4369.1915887850464</v>
      </c>
      <c r="Q81" s="14">
        <v>5052.9509803921565</v>
      </c>
    </row>
    <row r="82" spans="1:17" ht="14.5" customHeight="1">
      <c r="A82" s="169" t="s">
        <v>38</v>
      </c>
      <c r="B82" s="606">
        <v>5354</v>
      </c>
      <c r="C82" s="17">
        <v>3236.3455882352941</v>
      </c>
      <c r="D82" s="53">
        <v>3581.659420289855</v>
      </c>
      <c r="E82" s="84">
        <v>4086.7359550561796</v>
      </c>
      <c r="F82" s="606">
        <v>646</v>
      </c>
      <c r="G82" s="17">
        <v>3097.7222222222222</v>
      </c>
      <c r="H82" s="17">
        <v>3345.0783132530119</v>
      </c>
      <c r="I82" s="84">
        <v>3536.9583333333335</v>
      </c>
      <c r="J82" s="606">
        <v>3930</v>
      </c>
      <c r="K82" s="17">
        <v>3234.8457943925232</v>
      </c>
      <c r="L82" s="17">
        <v>3585.9545454545455</v>
      </c>
      <c r="M82" s="84">
        <v>4020.6923076923076</v>
      </c>
      <c r="N82" s="606">
        <v>778</v>
      </c>
      <c r="O82" s="17">
        <v>3514.3888888888887</v>
      </c>
      <c r="P82" s="53">
        <v>4272.375</v>
      </c>
      <c r="Q82" s="17">
        <v>5073.416666666667</v>
      </c>
    </row>
    <row r="83" spans="1:17" ht="14.5" customHeight="1">
      <c r="A83" s="170" t="s">
        <v>39</v>
      </c>
      <c r="B83" s="607">
        <v>9303</v>
      </c>
      <c r="C83" s="14">
        <v>2997.0073529411766</v>
      </c>
      <c r="D83" s="61">
        <v>3496.0818965517242</v>
      </c>
      <c r="E83" s="81">
        <v>4147.25</v>
      </c>
      <c r="F83" s="607">
        <v>577</v>
      </c>
      <c r="G83" s="14">
        <v>2639.1904761904761</v>
      </c>
      <c r="H83" s="61">
        <v>2999.413043478261</v>
      </c>
      <c r="I83" s="81">
        <v>3205.1052631578946</v>
      </c>
      <c r="J83" s="607">
        <v>6259</v>
      </c>
      <c r="K83" s="14">
        <v>2955.6136363636365</v>
      </c>
      <c r="L83" s="61">
        <v>3407.0277777777778</v>
      </c>
      <c r="M83" s="81">
        <v>3969.989247311828</v>
      </c>
      <c r="N83" s="607">
        <v>2467</v>
      </c>
      <c r="O83" s="14">
        <v>3441.4375</v>
      </c>
      <c r="P83" s="61">
        <v>4015.5862068965516</v>
      </c>
      <c r="Q83" s="14">
        <v>4632.565217391304</v>
      </c>
    </row>
    <row r="84" spans="1:17" ht="14.5" customHeight="1">
      <c r="A84" s="169" t="s">
        <v>40</v>
      </c>
      <c r="B84" s="606">
        <v>6217</v>
      </c>
      <c r="C84" s="17">
        <v>2913.5555555555557</v>
      </c>
      <c r="D84" s="53">
        <v>3352.1768292682927</v>
      </c>
      <c r="E84" s="84">
        <v>3978.8088235294117</v>
      </c>
      <c r="F84" s="606">
        <v>515</v>
      </c>
      <c r="G84" s="17">
        <v>2695.6923076923076</v>
      </c>
      <c r="H84" s="17">
        <v>2979.7857142857142</v>
      </c>
      <c r="I84" s="84">
        <v>3178.3225806451615</v>
      </c>
      <c r="J84" s="606">
        <v>4135</v>
      </c>
      <c r="K84" s="17">
        <v>2892.2151162790697</v>
      </c>
      <c r="L84" s="17">
        <v>3307.4915254237289</v>
      </c>
      <c r="M84" s="84">
        <v>3812.5065789473683</v>
      </c>
      <c r="N84" s="606">
        <v>1567</v>
      </c>
      <c r="O84" s="17">
        <v>3220.8947368421054</v>
      </c>
      <c r="P84" s="53">
        <v>3889.875</v>
      </c>
      <c r="Q84" s="17">
        <v>4465.083333333333</v>
      </c>
    </row>
    <row r="85" spans="1:17" ht="14.5" customHeight="1">
      <c r="A85" s="170" t="s">
        <v>41</v>
      </c>
      <c r="B85" s="607">
        <v>11706</v>
      </c>
      <c r="C85" s="14">
        <v>3001.644366197183</v>
      </c>
      <c r="D85" s="61">
        <v>3442.5977011494251</v>
      </c>
      <c r="E85" s="81">
        <v>3947.6064814814813</v>
      </c>
      <c r="F85" s="607">
        <v>1107</v>
      </c>
      <c r="G85" s="14">
        <v>2768.8823529411766</v>
      </c>
      <c r="H85" s="14">
        <v>3054.590909090909</v>
      </c>
      <c r="I85" s="81">
        <v>3261.1132075471696</v>
      </c>
      <c r="J85" s="607">
        <v>8344</v>
      </c>
      <c r="K85" s="14">
        <v>3019.768292682927</v>
      </c>
      <c r="L85" s="14">
        <v>3436.3928571428573</v>
      </c>
      <c r="M85" s="81">
        <v>3858.0657894736842</v>
      </c>
      <c r="N85" s="607">
        <v>2255</v>
      </c>
      <c r="O85" s="14">
        <v>3272.8958333333335</v>
      </c>
      <c r="P85" s="61">
        <v>3941.5714285714284</v>
      </c>
      <c r="Q85" s="14">
        <v>4582.270833333333</v>
      </c>
    </row>
    <row r="86" spans="1:17" ht="14.5" customHeight="1" thickBot="1">
      <c r="A86" s="169" t="s">
        <v>42</v>
      </c>
      <c r="B86" s="649">
        <v>6743</v>
      </c>
      <c r="C86" s="17">
        <v>2943.5714285714284</v>
      </c>
      <c r="D86" s="53">
        <v>3390.6785714285716</v>
      </c>
      <c r="E86" s="84">
        <v>3915.127659574468</v>
      </c>
      <c r="F86" s="606">
        <v>584</v>
      </c>
      <c r="G86" s="17">
        <v>2642.1666666666665</v>
      </c>
      <c r="H86" s="53">
        <v>2883.8333333333335</v>
      </c>
      <c r="I86" s="84">
        <v>3087.537037037037</v>
      </c>
      <c r="J86" s="606">
        <v>4435</v>
      </c>
      <c r="K86" s="17">
        <v>2943.0204918032787</v>
      </c>
      <c r="L86" s="53">
        <v>3346.2207207207207</v>
      </c>
      <c r="M86" s="84">
        <v>3803.5357142857142</v>
      </c>
      <c r="N86" s="649">
        <v>1724</v>
      </c>
      <c r="O86" s="17">
        <v>3341.8793103448274</v>
      </c>
      <c r="P86" s="53">
        <v>3800.5</v>
      </c>
      <c r="Q86" s="17">
        <v>4281.6111111111113</v>
      </c>
    </row>
    <row r="87" spans="1:17" ht="14.5" customHeight="1">
      <c r="A87" s="277" t="s">
        <v>45</v>
      </c>
      <c r="B87" s="626">
        <v>355370</v>
      </c>
      <c r="C87" s="278">
        <v>3128.8058459726108</v>
      </c>
      <c r="D87" s="279">
        <v>3551.4758404264467</v>
      </c>
      <c r="E87" s="280">
        <v>4119.408167177914</v>
      </c>
      <c r="F87" s="626">
        <v>42902</v>
      </c>
      <c r="G87" s="631">
        <v>2857.2179700499169</v>
      </c>
      <c r="H87" s="282">
        <v>3234.091123066577</v>
      </c>
      <c r="I87" s="283">
        <v>3436.5170717592591</v>
      </c>
      <c r="J87" s="626">
        <v>251321</v>
      </c>
      <c r="K87" s="631">
        <v>3143.0215208034433</v>
      </c>
      <c r="L87" s="282">
        <v>3555.6033102553006</v>
      </c>
      <c r="M87" s="283">
        <v>4016.2902717127608</v>
      </c>
      <c r="N87" s="626">
        <v>61147</v>
      </c>
      <c r="O87" s="278">
        <v>3540.5476907630523</v>
      </c>
      <c r="P87" s="279">
        <v>4224.756329113924</v>
      </c>
      <c r="Q87" s="282">
        <v>4903.9354304635763</v>
      </c>
    </row>
    <row r="88" spans="1:17" ht="14.5" customHeight="1">
      <c r="A88" s="1018" t="s">
        <v>157</v>
      </c>
      <c r="B88" s="1018"/>
      <c r="C88" s="1018"/>
      <c r="D88" s="1018"/>
      <c r="E88" s="1018"/>
      <c r="F88" s="1018"/>
      <c r="G88" s="1018"/>
      <c r="H88" s="1018"/>
      <c r="I88" s="1018"/>
      <c r="J88" s="1018"/>
      <c r="K88" s="1018"/>
      <c r="L88" s="1018"/>
      <c r="M88" s="1018"/>
      <c r="N88" s="1018"/>
      <c r="O88" s="1018"/>
      <c r="P88" s="1018"/>
      <c r="Q88" s="1018"/>
    </row>
    <row r="89" spans="1:17" ht="14.5" customHeight="1">
      <c r="A89" s="1017" t="s">
        <v>278</v>
      </c>
      <c r="B89" s="1017"/>
      <c r="C89" s="1017"/>
      <c r="D89" s="1017"/>
      <c r="E89" s="1017"/>
      <c r="F89" s="1017"/>
      <c r="G89" s="1017"/>
      <c r="H89" s="1017"/>
      <c r="I89" s="1017"/>
      <c r="J89" s="1017"/>
      <c r="K89" s="1017"/>
      <c r="L89" s="1017"/>
      <c r="M89" s="1017"/>
      <c r="N89" s="1017"/>
      <c r="O89" s="1017"/>
      <c r="P89" s="1017"/>
      <c r="Q89" s="1017"/>
    </row>
    <row r="90" spans="1:17" ht="14.5" customHeight="1">
      <c r="A90" s="1017" t="s">
        <v>325</v>
      </c>
      <c r="B90" s="1017"/>
      <c r="C90" s="1017"/>
      <c r="D90" s="1017"/>
      <c r="E90" s="1017"/>
      <c r="F90" s="1017"/>
      <c r="G90" s="1017"/>
      <c r="H90" s="1017"/>
      <c r="I90" s="1017"/>
      <c r="J90" s="1017"/>
      <c r="K90" s="1017"/>
      <c r="L90" s="1017"/>
      <c r="M90" s="1017"/>
      <c r="N90" s="1017"/>
      <c r="O90" s="1017"/>
      <c r="P90" s="1017"/>
      <c r="Q90" s="1017"/>
    </row>
    <row r="91" spans="1:17" ht="14.5" customHeight="1">
      <c r="A91" s="1017" t="s">
        <v>399</v>
      </c>
      <c r="B91" s="1017"/>
      <c r="C91" s="1017"/>
      <c r="D91" s="1017"/>
      <c r="E91" s="1017"/>
      <c r="F91" s="1017"/>
      <c r="G91" s="1017"/>
      <c r="H91" s="1017"/>
      <c r="I91" s="1017"/>
      <c r="J91" s="1017"/>
      <c r="K91" s="1017"/>
      <c r="L91" s="1017"/>
      <c r="M91" s="1017"/>
      <c r="N91" s="1017"/>
      <c r="O91" s="1017"/>
      <c r="P91" s="1017"/>
      <c r="Q91" s="1017"/>
    </row>
    <row r="93" spans="1:17" ht="24" customHeight="1">
      <c r="A93" s="839">
        <v>2020</v>
      </c>
      <c r="B93" s="839"/>
      <c r="C93" s="839"/>
      <c r="D93" s="839"/>
      <c r="E93" s="839"/>
      <c r="F93" s="839"/>
      <c r="G93" s="839"/>
      <c r="H93" s="839"/>
      <c r="I93" s="839"/>
      <c r="J93" s="839"/>
      <c r="K93" s="839"/>
      <c r="L93" s="839"/>
      <c r="M93" s="839"/>
      <c r="N93" s="839"/>
      <c r="O93" s="839"/>
      <c r="P93" s="839"/>
      <c r="Q93" s="839"/>
    </row>
    <row r="94" spans="1:17">
      <c r="A94" s="105"/>
      <c r="C94" s="380"/>
      <c r="E94" s="380"/>
      <c r="F94" s="380"/>
      <c r="H94" s="380"/>
    </row>
    <row r="95" spans="1:17" ht="32.15" customHeight="1">
      <c r="A95" s="998" t="s">
        <v>370</v>
      </c>
      <c r="B95" s="998"/>
      <c r="C95" s="998"/>
      <c r="D95" s="998"/>
      <c r="E95" s="998"/>
      <c r="F95" s="998"/>
      <c r="G95" s="998"/>
      <c r="H95" s="998"/>
      <c r="I95" s="998"/>
      <c r="J95" s="998"/>
      <c r="K95" s="998"/>
      <c r="L95" s="998"/>
      <c r="M95" s="998"/>
      <c r="N95" s="998"/>
      <c r="O95" s="998"/>
      <c r="P95" s="998"/>
      <c r="Q95" s="998"/>
    </row>
    <row r="96" spans="1:17" ht="15" customHeight="1">
      <c r="A96" s="911" t="s">
        <v>47</v>
      </c>
      <c r="B96" s="999" t="s">
        <v>119</v>
      </c>
      <c r="C96" s="1000"/>
      <c r="D96" s="1000"/>
      <c r="E96" s="1000"/>
      <c r="F96" s="1000"/>
      <c r="G96" s="1000"/>
      <c r="H96" s="1000"/>
      <c r="I96" s="1000"/>
      <c r="J96" s="1000"/>
      <c r="K96" s="1000"/>
      <c r="L96" s="1000"/>
      <c r="M96" s="1000"/>
      <c r="N96" s="1000"/>
      <c r="O96" s="1000"/>
      <c r="P96" s="1000"/>
      <c r="Q96" s="1001"/>
    </row>
    <row r="97" spans="1:17" ht="14.25" customHeight="1">
      <c r="A97" s="912"/>
      <c r="B97" s="999" t="s">
        <v>48</v>
      </c>
      <c r="C97" s="1000"/>
      <c r="D97" s="1000"/>
      <c r="E97" s="1002"/>
      <c r="F97" s="999" t="s">
        <v>120</v>
      </c>
      <c r="G97" s="1000"/>
      <c r="H97" s="1000"/>
      <c r="I97" s="1000"/>
      <c r="J97" s="999" t="s">
        <v>121</v>
      </c>
      <c r="K97" s="1000"/>
      <c r="L97" s="1000"/>
      <c r="M97" s="1002"/>
      <c r="N97" s="999" t="s">
        <v>59</v>
      </c>
      <c r="O97" s="1000"/>
      <c r="P97" s="1000"/>
      <c r="Q97" s="1001"/>
    </row>
    <row r="98" spans="1:17">
      <c r="A98" s="912"/>
      <c r="B98" s="1020" t="s">
        <v>48</v>
      </c>
      <c r="C98" s="1005" t="s">
        <v>50</v>
      </c>
      <c r="D98" s="1006"/>
      <c r="E98" s="1007"/>
      <c r="F98" s="1020" t="s">
        <v>48</v>
      </c>
      <c r="G98" s="1005" t="s">
        <v>50</v>
      </c>
      <c r="H98" s="1006"/>
      <c r="I98" s="1007"/>
      <c r="J98" s="1020" t="s">
        <v>122</v>
      </c>
      <c r="K98" s="1005" t="s">
        <v>50</v>
      </c>
      <c r="L98" s="1006"/>
      <c r="M98" s="1007"/>
      <c r="N98" s="1020" t="s">
        <v>48</v>
      </c>
      <c r="O98" s="1005" t="s">
        <v>50</v>
      </c>
      <c r="P98" s="1006"/>
      <c r="Q98" s="1009"/>
    </row>
    <row r="99" spans="1:17" ht="60" customHeight="1">
      <c r="A99" s="912"/>
      <c r="B99" s="1021"/>
      <c r="C99" s="638" t="s">
        <v>115</v>
      </c>
      <c r="D99" s="660" t="s">
        <v>116</v>
      </c>
      <c r="E99" s="663" t="s">
        <v>117</v>
      </c>
      <c r="F99" s="1021"/>
      <c r="G99" s="638" t="s">
        <v>115</v>
      </c>
      <c r="H99" s="664" t="s">
        <v>116</v>
      </c>
      <c r="I99" s="661" t="s">
        <v>117</v>
      </c>
      <c r="J99" s="1021"/>
      <c r="K99" s="638" t="s">
        <v>115</v>
      </c>
      <c r="L99" s="664" t="s">
        <v>116</v>
      </c>
      <c r="M99" s="661" t="s">
        <v>117</v>
      </c>
      <c r="N99" s="1021"/>
      <c r="O99" s="638" t="s">
        <v>115</v>
      </c>
      <c r="P99" s="660" t="s">
        <v>116</v>
      </c>
      <c r="Q99" s="664" t="s">
        <v>117</v>
      </c>
    </row>
    <row r="100" spans="1:17" ht="14.5" customHeight="1" thickBot="1">
      <c r="A100" s="913"/>
      <c r="B100" s="634" t="s">
        <v>49</v>
      </c>
      <c r="C100" s="1010" t="s">
        <v>118</v>
      </c>
      <c r="D100" s="1010"/>
      <c r="E100" s="1011"/>
      <c r="F100" s="634" t="s">
        <v>49</v>
      </c>
      <c r="G100" s="1010" t="s">
        <v>118</v>
      </c>
      <c r="H100" s="1010"/>
      <c r="I100" s="1011"/>
      <c r="J100" s="634" t="s">
        <v>49</v>
      </c>
      <c r="K100" s="1010" t="s">
        <v>118</v>
      </c>
      <c r="L100" s="1010"/>
      <c r="M100" s="1011"/>
      <c r="N100" s="634" t="s">
        <v>49</v>
      </c>
      <c r="O100" s="1010" t="s">
        <v>118</v>
      </c>
      <c r="P100" s="1010"/>
      <c r="Q100" s="1016"/>
    </row>
    <row r="101" spans="1:17" ht="14.5" customHeight="1">
      <c r="A101" s="168" t="s">
        <v>27</v>
      </c>
      <c r="B101" s="605">
        <v>54226</v>
      </c>
      <c r="C101" s="14">
        <v>3223.1334951456311</v>
      </c>
      <c r="D101" s="61">
        <v>3543.6398416886545</v>
      </c>
      <c r="E101" s="81">
        <v>4033.9594222833562</v>
      </c>
      <c r="F101" s="605">
        <v>8339</v>
      </c>
      <c r="G101" s="14">
        <v>3067.2763157894738</v>
      </c>
      <c r="H101" s="14">
        <v>3322.2405063291139</v>
      </c>
      <c r="I101" s="81">
        <v>3438.1599409448818</v>
      </c>
      <c r="J101" s="605">
        <v>38469</v>
      </c>
      <c r="K101" s="14">
        <v>3232.6815286624205</v>
      </c>
      <c r="L101" s="14">
        <v>3572.2199738903396</v>
      </c>
      <c r="M101" s="81">
        <v>3968.0071530758228</v>
      </c>
      <c r="N101" s="607">
        <v>7418</v>
      </c>
      <c r="O101" s="14">
        <v>3675.9273504273506</v>
      </c>
      <c r="P101" s="61">
        <v>4289.8536121673005</v>
      </c>
      <c r="Q101" s="14">
        <v>4930.3780487804879</v>
      </c>
    </row>
    <row r="102" spans="1:17" ht="14.5" customHeight="1">
      <c r="A102" s="169" t="s">
        <v>28</v>
      </c>
      <c r="B102" s="606">
        <v>51754</v>
      </c>
      <c r="C102" s="17">
        <v>2956.0841121495328</v>
      </c>
      <c r="D102" s="53">
        <v>3413.0356125356125</v>
      </c>
      <c r="E102" s="84">
        <v>3997.025787965616</v>
      </c>
      <c r="F102" s="606">
        <v>9457</v>
      </c>
      <c r="G102" s="17">
        <v>2774.7013888888887</v>
      </c>
      <c r="H102" s="17">
        <v>3062.6720116618076</v>
      </c>
      <c r="I102" s="84">
        <v>3356.6007462686566</v>
      </c>
      <c r="J102" s="606">
        <v>35702</v>
      </c>
      <c r="K102" s="17">
        <v>3031.8165905631658</v>
      </c>
      <c r="L102" s="17">
        <v>3485.7577319587631</v>
      </c>
      <c r="M102" s="84">
        <v>4011.8996478873241</v>
      </c>
      <c r="N102" s="606">
        <v>6595</v>
      </c>
      <c r="O102" s="17">
        <v>3371.1866197183099</v>
      </c>
      <c r="P102" s="53">
        <v>4204.666666666667</v>
      </c>
      <c r="Q102" s="17">
        <v>5073.5867346938776</v>
      </c>
    </row>
    <row r="103" spans="1:17" ht="14.5" customHeight="1">
      <c r="A103" s="170" t="s">
        <v>29</v>
      </c>
      <c r="B103" s="607">
        <v>23979</v>
      </c>
      <c r="C103" s="14">
        <v>2955.3249551166964</v>
      </c>
      <c r="D103" s="61">
        <v>3456.2898259705489</v>
      </c>
      <c r="E103" s="81">
        <v>4049.818181818182</v>
      </c>
      <c r="F103" s="607" t="s">
        <v>54</v>
      </c>
      <c r="G103" s="14">
        <v>2538.9615384615386</v>
      </c>
      <c r="H103" s="61">
        <v>2861.9035087719299</v>
      </c>
      <c r="I103" s="81">
        <v>3149.6071428571427</v>
      </c>
      <c r="J103" s="607">
        <v>16589</v>
      </c>
      <c r="K103" s="14">
        <v>2899.1702127659573</v>
      </c>
      <c r="L103" s="61">
        <v>3345.0038910505837</v>
      </c>
      <c r="M103" s="81">
        <v>3762.0676795580112</v>
      </c>
      <c r="N103" s="607" t="s">
        <v>54</v>
      </c>
      <c r="O103" s="14">
        <v>3486.0042016806724</v>
      </c>
      <c r="P103" s="61">
        <v>4071.3144796380088</v>
      </c>
      <c r="Q103" s="14">
        <v>4448.1899383983573</v>
      </c>
    </row>
    <row r="104" spans="1:17" ht="14.5" customHeight="1">
      <c r="A104" s="169" t="s">
        <v>30</v>
      </c>
      <c r="B104" s="606">
        <v>7337</v>
      </c>
      <c r="C104" s="17">
        <v>2777.4489247311826</v>
      </c>
      <c r="D104" s="53">
        <v>3242.4181034482758</v>
      </c>
      <c r="E104" s="84">
        <v>3866.0133928571427</v>
      </c>
      <c r="F104" s="606" t="s">
        <v>54</v>
      </c>
      <c r="G104" s="17" t="s">
        <v>111</v>
      </c>
      <c r="H104" s="17" t="s">
        <v>111</v>
      </c>
      <c r="I104" s="84" t="s">
        <v>111</v>
      </c>
      <c r="J104" s="606">
        <v>5007</v>
      </c>
      <c r="K104" s="17">
        <v>2766.6585365853657</v>
      </c>
      <c r="L104" s="17">
        <v>3214.5625</v>
      </c>
      <c r="M104" s="84">
        <v>3722.5505617977528</v>
      </c>
      <c r="N104" s="606" t="s">
        <v>54</v>
      </c>
      <c r="O104" s="17">
        <v>2987.21875</v>
      </c>
      <c r="P104" s="53">
        <v>3685.348484848485</v>
      </c>
      <c r="Q104" s="17">
        <v>4294.8548387096771</v>
      </c>
    </row>
    <row r="105" spans="1:17" ht="14.5" customHeight="1">
      <c r="A105" s="170" t="s">
        <v>31</v>
      </c>
      <c r="B105" s="607">
        <v>2739</v>
      </c>
      <c r="C105" s="14">
        <v>3022.1796875</v>
      </c>
      <c r="D105" s="61">
        <v>3452.0060240963853</v>
      </c>
      <c r="E105" s="81">
        <v>3928.5092592592591</v>
      </c>
      <c r="F105" s="607">
        <v>267</v>
      </c>
      <c r="G105" s="14" t="s">
        <v>111</v>
      </c>
      <c r="H105" s="61" t="s">
        <v>111</v>
      </c>
      <c r="I105" s="81" t="s">
        <v>111</v>
      </c>
      <c r="J105" s="607">
        <v>1999</v>
      </c>
      <c r="K105" s="14">
        <v>3046.7053571428573</v>
      </c>
      <c r="L105" s="61">
        <v>3445.3924731182797</v>
      </c>
      <c r="M105" s="81">
        <v>3820.9166666666665</v>
      </c>
      <c r="N105" s="607">
        <v>473</v>
      </c>
      <c r="O105" s="14" t="s">
        <v>111</v>
      </c>
      <c r="P105" s="61" t="s">
        <v>111</v>
      </c>
      <c r="Q105" s="14" t="s">
        <v>111</v>
      </c>
    </row>
    <row r="106" spans="1:17" ht="14.5" customHeight="1">
      <c r="A106" s="169" t="s">
        <v>32</v>
      </c>
      <c r="B106" s="606">
        <v>9097</v>
      </c>
      <c r="C106" s="17">
        <v>2964.8134715025908</v>
      </c>
      <c r="D106" s="53">
        <v>3382.0355329949239</v>
      </c>
      <c r="E106" s="84">
        <v>3971.6482558139537</v>
      </c>
      <c r="F106" s="606" t="s">
        <v>54</v>
      </c>
      <c r="G106" s="17">
        <v>2633.8333333333335</v>
      </c>
      <c r="H106" s="17">
        <v>2921.5526315789475</v>
      </c>
      <c r="I106" s="84">
        <v>3161.6111111111113</v>
      </c>
      <c r="J106" s="606">
        <v>6791</v>
      </c>
      <c r="K106" s="17">
        <v>2989.2019230769229</v>
      </c>
      <c r="L106" s="17">
        <v>3371.8571428571427</v>
      </c>
      <c r="M106" s="84">
        <v>3820.8457446808511</v>
      </c>
      <c r="N106" s="606" t="s">
        <v>54</v>
      </c>
      <c r="O106" s="17">
        <v>3576.8888888888887</v>
      </c>
      <c r="P106" s="53">
        <v>4159.7105263157891</v>
      </c>
      <c r="Q106" s="17">
        <v>4673.416666666667</v>
      </c>
    </row>
    <row r="107" spans="1:17" ht="14.5" customHeight="1">
      <c r="A107" s="170" t="s">
        <v>33</v>
      </c>
      <c r="B107" s="607">
        <v>25825</v>
      </c>
      <c r="C107" s="14">
        <v>3196.5755813953488</v>
      </c>
      <c r="D107" s="61">
        <v>3589.1873350923483</v>
      </c>
      <c r="E107" s="81">
        <v>4210.8911042944783</v>
      </c>
      <c r="F107" s="607">
        <v>2437</v>
      </c>
      <c r="G107" s="14">
        <v>2747.375</v>
      </c>
      <c r="H107" s="14">
        <v>3313.5952380952381</v>
      </c>
      <c r="I107" s="81">
        <v>3442.7297297297296</v>
      </c>
      <c r="J107" s="607">
        <v>19017</v>
      </c>
      <c r="K107" s="14">
        <v>3191.9719626168226</v>
      </c>
      <c r="L107" s="14">
        <v>3578.7478632478633</v>
      </c>
      <c r="M107" s="81">
        <v>4107.5244956772331</v>
      </c>
      <c r="N107" s="607">
        <v>4371</v>
      </c>
      <c r="O107" s="14">
        <v>3623.8455882352941</v>
      </c>
      <c r="P107" s="61">
        <v>4379.3095238095239</v>
      </c>
      <c r="Q107" s="14">
        <v>5046.423913043478</v>
      </c>
    </row>
    <row r="108" spans="1:17" ht="14.5" customHeight="1">
      <c r="A108" s="169" t="s">
        <v>34</v>
      </c>
      <c r="B108" s="606">
        <v>5335</v>
      </c>
      <c r="C108" s="17">
        <v>2595.1739130434785</v>
      </c>
      <c r="D108" s="53">
        <v>3008.880681818182</v>
      </c>
      <c r="E108" s="84">
        <v>3488.3826530612246</v>
      </c>
      <c r="F108" s="606" t="s">
        <v>54</v>
      </c>
      <c r="G108" s="17" t="s">
        <v>111</v>
      </c>
      <c r="H108" s="17" t="s">
        <v>111</v>
      </c>
      <c r="I108" s="84" t="s">
        <v>111</v>
      </c>
      <c r="J108" s="606">
        <v>3533</v>
      </c>
      <c r="K108" s="17">
        <v>2594.1688311688313</v>
      </c>
      <c r="L108" s="17">
        <v>2996.2407407407409</v>
      </c>
      <c r="M108" s="84">
        <v>3426.1313131313132</v>
      </c>
      <c r="N108" s="606" t="s">
        <v>54</v>
      </c>
      <c r="O108" s="17">
        <v>2714.953125</v>
      </c>
      <c r="P108" s="53">
        <v>3288.3571428571427</v>
      </c>
      <c r="Q108" s="17">
        <v>3889.086956521739</v>
      </c>
    </row>
    <row r="109" spans="1:17" ht="14.5" customHeight="1">
      <c r="A109" s="170" t="s">
        <v>35</v>
      </c>
      <c r="B109" s="607">
        <v>22962</v>
      </c>
      <c r="C109" s="14">
        <v>3045.7689243027889</v>
      </c>
      <c r="D109" s="61">
        <v>3450.9008016032062</v>
      </c>
      <c r="E109" s="81">
        <v>4077.7522522522522</v>
      </c>
      <c r="F109" s="607">
        <v>3026</v>
      </c>
      <c r="G109" s="14">
        <v>2863.4518072289156</v>
      </c>
      <c r="H109" s="14">
        <v>3104.4087947882736</v>
      </c>
      <c r="I109" s="81">
        <v>3266.2488986784142</v>
      </c>
      <c r="J109" s="607">
        <v>15812</v>
      </c>
      <c r="K109" s="14">
        <v>3077.8846153846152</v>
      </c>
      <c r="L109" s="14">
        <v>3490.0348837209303</v>
      </c>
      <c r="M109" s="81">
        <v>3976.9940239043826</v>
      </c>
      <c r="N109" s="607">
        <v>4124</v>
      </c>
      <c r="O109" s="14">
        <v>3425.0614035087719</v>
      </c>
      <c r="P109" s="61">
        <v>4221.088235294118</v>
      </c>
      <c r="Q109" s="14">
        <v>5006.9285714285716</v>
      </c>
    </row>
    <row r="110" spans="1:17" ht="14.5" customHeight="1">
      <c r="A110" s="169" t="s">
        <v>36</v>
      </c>
      <c r="B110" s="606">
        <v>88997</v>
      </c>
      <c r="C110" s="17">
        <v>3094.799230275818</v>
      </c>
      <c r="D110" s="53">
        <v>3497.6212583995111</v>
      </c>
      <c r="E110" s="84">
        <v>4081.746021642266</v>
      </c>
      <c r="F110" s="606">
        <v>10494</v>
      </c>
      <c r="G110" s="17">
        <v>2706.5567010309278</v>
      </c>
      <c r="H110" s="17">
        <v>3184.6772151898736</v>
      </c>
      <c r="I110" s="84">
        <v>3345.7954898911353</v>
      </c>
      <c r="J110" s="606">
        <v>63068</v>
      </c>
      <c r="K110" s="17">
        <v>3106.8811922753989</v>
      </c>
      <c r="L110" s="17">
        <v>3495.6423149905122</v>
      </c>
      <c r="M110" s="84">
        <v>3954.5449438202249</v>
      </c>
      <c r="N110" s="606">
        <v>15435</v>
      </c>
      <c r="O110" s="17">
        <v>3586.9241803278687</v>
      </c>
      <c r="P110" s="53">
        <v>4211.4628770301624</v>
      </c>
      <c r="Q110" s="17">
        <v>4910.4334600760458</v>
      </c>
    </row>
    <row r="111" spans="1:17" ht="14.5" customHeight="1">
      <c r="A111" s="170" t="s">
        <v>37</v>
      </c>
      <c r="B111" s="607">
        <v>18575</v>
      </c>
      <c r="C111" s="14">
        <v>3300.9224030037549</v>
      </c>
      <c r="D111" s="61">
        <v>3617.7868741542625</v>
      </c>
      <c r="E111" s="81">
        <v>4191.023097826087</v>
      </c>
      <c r="F111" s="607">
        <v>1745</v>
      </c>
      <c r="G111" s="14">
        <v>2952.7321428571427</v>
      </c>
      <c r="H111" s="14">
        <v>3305.3423423423424</v>
      </c>
      <c r="I111" s="81">
        <v>3396.9074803149606</v>
      </c>
      <c r="J111" s="607">
        <v>13728</v>
      </c>
      <c r="K111" s="14">
        <v>3307.5397111913358</v>
      </c>
      <c r="L111" s="14">
        <v>3608.4259259259261</v>
      </c>
      <c r="M111" s="81">
        <v>4075.6592356687897</v>
      </c>
      <c r="N111" s="607">
        <v>3102</v>
      </c>
      <c r="O111" s="14">
        <v>3762.7881355932204</v>
      </c>
      <c r="P111" s="61">
        <v>4300.9098360655735</v>
      </c>
      <c r="Q111" s="14">
        <v>4972.9576271186443</v>
      </c>
    </row>
    <row r="112" spans="1:17" ht="14.5" customHeight="1">
      <c r="A112" s="169" t="s">
        <v>38</v>
      </c>
      <c r="B112" s="606">
        <v>5201</v>
      </c>
      <c r="C112" s="17">
        <v>3202.0070921985816</v>
      </c>
      <c r="D112" s="53">
        <v>3534.6517857142858</v>
      </c>
      <c r="E112" s="84">
        <v>4050.3376623376626</v>
      </c>
      <c r="F112" s="606">
        <v>632</v>
      </c>
      <c r="G112" s="17">
        <v>3042.1666666666665</v>
      </c>
      <c r="H112" s="17">
        <v>3291.858024691358</v>
      </c>
      <c r="I112" s="84">
        <v>3481.75</v>
      </c>
      <c r="J112" s="606">
        <v>3771</v>
      </c>
      <c r="K112" s="17">
        <v>3198.9223300970875</v>
      </c>
      <c r="L112" s="17">
        <v>3538</v>
      </c>
      <c r="M112" s="84">
        <v>3983</v>
      </c>
      <c r="N112" s="606">
        <v>798</v>
      </c>
      <c r="O112" s="17">
        <v>3490.0833333333335</v>
      </c>
      <c r="P112" s="53">
        <v>4185.635135135135</v>
      </c>
      <c r="Q112" s="17">
        <v>4969.25</v>
      </c>
    </row>
    <row r="113" spans="1:17" ht="14.5" customHeight="1">
      <c r="A113" s="170" t="s">
        <v>39</v>
      </c>
      <c r="B113" s="607">
        <v>9450</v>
      </c>
      <c r="C113" s="14">
        <v>2935.1649484536083</v>
      </c>
      <c r="D113" s="61">
        <v>3430.1641791044776</v>
      </c>
      <c r="E113" s="81">
        <v>4056.5185185185187</v>
      </c>
      <c r="F113" s="607">
        <v>550</v>
      </c>
      <c r="G113" s="14">
        <v>2566.6764705882351</v>
      </c>
      <c r="H113" s="61">
        <v>2907.8529411764707</v>
      </c>
      <c r="I113" s="81">
        <v>3103.2777777777778</v>
      </c>
      <c r="J113" s="607">
        <v>6392</v>
      </c>
      <c r="K113" s="14">
        <v>2895.2183098591549</v>
      </c>
      <c r="L113" s="61">
        <v>3340.9255319148938</v>
      </c>
      <c r="M113" s="81">
        <v>3903.8834586466164</v>
      </c>
      <c r="N113" s="607">
        <v>2508</v>
      </c>
      <c r="O113" s="14">
        <v>3355.7631578947367</v>
      </c>
      <c r="P113" s="61">
        <v>3911.1060606060605</v>
      </c>
      <c r="Q113" s="14">
        <v>4542.4354838709678</v>
      </c>
    </row>
    <row r="114" spans="1:17" ht="14.5" customHeight="1">
      <c r="A114" s="169" t="s">
        <v>40</v>
      </c>
      <c r="B114" s="606">
        <v>6292</v>
      </c>
      <c r="C114" s="17">
        <v>2804.0256410256411</v>
      </c>
      <c r="D114" s="53">
        <v>3281.7925170068029</v>
      </c>
      <c r="E114" s="84">
        <v>3900.5</v>
      </c>
      <c r="F114" s="606">
        <v>496</v>
      </c>
      <c r="G114" s="17">
        <v>2562.0384615384614</v>
      </c>
      <c r="H114" s="17">
        <v>2838.9615384615386</v>
      </c>
      <c r="I114" s="84">
        <v>3057.318181818182</v>
      </c>
      <c r="J114" s="606">
        <v>4235</v>
      </c>
      <c r="K114" s="17">
        <v>2798.3316326530612</v>
      </c>
      <c r="L114" s="17">
        <v>3245.5320512820513</v>
      </c>
      <c r="M114" s="84">
        <v>3760.3684210526317</v>
      </c>
      <c r="N114" s="606">
        <v>1561</v>
      </c>
      <c r="O114" s="17">
        <v>3119.4814814814813</v>
      </c>
      <c r="P114" s="53">
        <v>3814.1904761904761</v>
      </c>
      <c r="Q114" s="17">
        <v>4300.109375</v>
      </c>
    </row>
    <row r="115" spans="1:17" ht="14.5" customHeight="1">
      <c r="A115" s="170" t="s">
        <v>41</v>
      </c>
      <c r="B115" s="607">
        <v>11308</v>
      </c>
      <c r="C115" s="14">
        <v>2908.306691449814</v>
      </c>
      <c r="D115" s="61">
        <v>3368.8098591549297</v>
      </c>
      <c r="E115" s="81">
        <v>3869.25</v>
      </c>
      <c r="F115" s="607" t="s">
        <v>54</v>
      </c>
      <c r="G115" s="14">
        <v>2710.872340425532</v>
      </c>
      <c r="H115" s="14">
        <v>2938.186567164179</v>
      </c>
      <c r="I115" s="81">
        <v>3155.3295454545455</v>
      </c>
      <c r="J115" s="607">
        <v>8114</v>
      </c>
      <c r="K115" s="14">
        <v>2929.0919540229884</v>
      </c>
      <c r="L115" s="14">
        <v>3363.810580204778</v>
      </c>
      <c r="M115" s="81">
        <v>3778.221088435374</v>
      </c>
      <c r="N115" s="607" t="s">
        <v>54</v>
      </c>
      <c r="O115" s="14">
        <v>3183</v>
      </c>
      <c r="P115" s="61">
        <v>3838</v>
      </c>
      <c r="Q115" s="14">
        <v>4499.4285714285716</v>
      </c>
    </row>
    <row r="116" spans="1:17" ht="14.5" customHeight="1" thickBot="1">
      <c r="A116" s="169" t="s">
        <v>42</v>
      </c>
      <c r="B116" s="606">
        <v>7057</v>
      </c>
      <c r="C116" s="17">
        <v>2822.6323529411766</v>
      </c>
      <c r="D116" s="53">
        <v>3254.2621359223299</v>
      </c>
      <c r="E116" s="84">
        <v>3773.4700854700855</v>
      </c>
      <c r="F116" s="606" t="s">
        <v>54</v>
      </c>
      <c r="G116" s="17">
        <v>2485.1774193548385</v>
      </c>
      <c r="H116" s="53">
        <v>2763</v>
      </c>
      <c r="I116" s="84">
        <v>2970.03125</v>
      </c>
      <c r="J116" s="606">
        <v>4712</v>
      </c>
      <c r="K116" s="17">
        <v>2829.0714285714284</v>
      </c>
      <c r="L116" s="53">
        <v>3223.6927710843374</v>
      </c>
      <c r="M116" s="84">
        <v>3673.1315789473683</v>
      </c>
      <c r="N116" s="606" t="s">
        <v>54</v>
      </c>
      <c r="O116" s="17">
        <v>3161.7179487179487</v>
      </c>
      <c r="P116" s="53">
        <v>3631.478260869565</v>
      </c>
      <c r="Q116" s="17">
        <v>4162.0625</v>
      </c>
    </row>
    <row r="117" spans="1:17" ht="14.5" customHeight="1">
      <c r="A117" s="277" t="s">
        <v>45</v>
      </c>
      <c r="B117" s="626">
        <v>350134</v>
      </c>
      <c r="C117" s="278">
        <v>3043.2948756822316</v>
      </c>
      <c r="D117" s="279">
        <v>3479.9499126115352</v>
      </c>
      <c r="E117" s="280">
        <v>4047.5524243680065</v>
      </c>
      <c r="F117" s="632">
        <v>42085</v>
      </c>
      <c r="G117" s="631">
        <v>2762.4570349386213</v>
      </c>
      <c r="H117" s="282">
        <v>3147.8722842043453</v>
      </c>
      <c r="I117" s="283">
        <v>3370.641585760518</v>
      </c>
      <c r="J117" s="632">
        <v>246939</v>
      </c>
      <c r="K117" s="631">
        <v>3058.3197265232252</v>
      </c>
      <c r="L117" s="282">
        <v>3484.4930596400422</v>
      </c>
      <c r="M117" s="283">
        <v>3944.4978832442066</v>
      </c>
      <c r="N117" s="626">
        <v>61110</v>
      </c>
      <c r="O117" s="278">
        <v>3454.4606458123108</v>
      </c>
      <c r="P117" s="279">
        <v>4145.1870451237264</v>
      </c>
      <c r="Q117" s="282">
        <v>4815.84151547492</v>
      </c>
    </row>
    <row r="118" spans="1:17" ht="14.5" customHeight="1">
      <c r="A118" s="1018" t="s">
        <v>157</v>
      </c>
      <c r="B118" s="1018"/>
      <c r="C118" s="1018"/>
      <c r="D118" s="1018"/>
      <c r="E118" s="1018"/>
      <c r="F118" s="1018"/>
      <c r="G118" s="1018"/>
      <c r="H118" s="1018"/>
      <c r="I118" s="1018"/>
      <c r="J118" s="1018"/>
      <c r="K118" s="1018"/>
      <c r="L118" s="1018"/>
      <c r="M118" s="1018"/>
      <c r="N118" s="1018"/>
      <c r="O118" s="1018"/>
      <c r="P118" s="1018"/>
      <c r="Q118" s="1018"/>
    </row>
    <row r="119" spans="1:17" ht="14.5" customHeight="1">
      <c r="A119" s="1017" t="s">
        <v>279</v>
      </c>
      <c r="B119" s="1017"/>
      <c r="C119" s="1017"/>
      <c r="D119" s="1017"/>
      <c r="E119" s="1017"/>
      <c r="F119" s="1017"/>
      <c r="G119" s="1017"/>
      <c r="H119" s="1017"/>
      <c r="I119" s="1017"/>
      <c r="J119" s="1017"/>
      <c r="K119" s="1017"/>
      <c r="L119" s="1017"/>
      <c r="M119" s="1017"/>
      <c r="N119" s="1017"/>
      <c r="O119" s="1017"/>
      <c r="P119" s="1017"/>
      <c r="Q119" s="1017"/>
    </row>
    <row r="120" spans="1:17" ht="14.5" customHeight="1">
      <c r="A120" s="1017" t="s">
        <v>325</v>
      </c>
      <c r="B120" s="1017"/>
      <c r="C120" s="1017"/>
      <c r="D120" s="1017"/>
      <c r="E120" s="1017"/>
      <c r="F120" s="1017"/>
      <c r="G120" s="1017"/>
      <c r="H120" s="1017"/>
      <c r="I120" s="1017"/>
      <c r="J120" s="1017"/>
      <c r="K120" s="1017"/>
      <c r="L120" s="1017"/>
      <c r="M120" s="1017"/>
      <c r="N120" s="1017"/>
      <c r="O120" s="1017"/>
      <c r="P120" s="1017"/>
      <c r="Q120" s="1017"/>
    </row>
    <row r="121" spans="1:17" ht="14.5" customHeight="1">
      <c r="A121" s="1017" t="s">
        <v>287</v>
      </c>
      <c r="B121" s="1017"/>
      <c r="C121" s="1017"/>
      <c r="D121" s="1017"/>
      <c r="E121" s="1017"/>
      <c r="F121" s="1017"/>
      <c r="G121" s="1017"/>
      <c r="H121" s="1017"/>
      <c r="I121" s="1017"/>
      <c r="J121" s="1017"/>
      <c r="K121" s="1017"/>
      <c r="L121" s="1017"/>
      <c r="M121" s="1017"/>
      <c r="N121" s="1017"/>
      <c r="O121" s="1017"/>
      <c r="P121" s="1017"/>
      <c r="Q121" s="1017"/>
    </row>
    <row r="122" spans="1:17" ht="14.5" customHeight="1">
      <c r="A122" s="1017" t="s">
        <v>399</v>
      </c>
      <c r="B122" s="1017"/>
      <c r="C122" s="1017"/>
      <c r="D122" s="1017"/>
      <c r="E122" s="1017"/>
      <c r="F122" s="1017"/>
      <c r="G122" s="1017"/>
      <c r="H122" s="1017"/>
      <c r="I122" s="1017"/>
      <c r="J122" s="1017"/>
      <c r="K122" s="1017"/>
      <c r="L122" s="1017"/>
      <c r="M122" s="1017"/>
      <c r="N122" s="1017"/>
      <c r="O122" s="1017"/>
      <c r="P122" s="1017"/>
      <c r="Q122" s="1017"/>
    </row>
    <row r="124" spans="1:17" ht="24.75" customHeight="1">
      <c r="A124" s="839">
        <v>2019</v>
      </c>
      <c r="B124" s="839"/>
      <c r="C124" s="839"/>
      <c r="D124" s="839"/>
      <c r="E124" s="839"/>
      <c r="F124" s="839"/>
      <c r="G124" s="839"/>
      <c r="H124" s="839"/>
      <c r="I124" s="839"/>
      <c r="J124" s="839"/>
      <c r="K124" s="839"/>
      <c r="L124" s="839"/>
      <c r="M124" s="839"/>
      <c r="N124" s="839"/>
      <c r="O124" s="839"/>
      <c r="P124" s="839"/>
      <c r="Q124" s="839"/>
    </row>
    <row r="125" spans="1:17">
      <c r="A125" s="105"/>
      <c r="C125" s="380"/>
      <c r="E125" s="380"/>
      <c r="F125" s="380"/>
      <c r="H125" s="380"/>
    </row>
    <row r="126" spans="1:17" ht="29.15" customHeight="1">
      <c r="A126" s="998" t="s">
        <v>371</v>
      </c>
      <c r="B126" s="998"/>
      <c r="C126" s="998"/>
      <c r="D126" s="998"/>
      <c r="E126" s="998"/>
      <c r="F126" s="998"/>
      <c r="G126" s="998"/>
      <c r="H126" s="998"/>
      <c r="I126" s="998"/>
      <c r="J126" s="998"/>
      <c r="K126" s="998"/>
      <c r="L126" s="998"/>
      <c r="M126" s="998"/>
      <c r="N126" s="998"/>
      <c r="O126" s="998"/>
      <c r="P126" s="998"/>
      <c r="Q126" s="998"/>
    </row>
    <row r="127" spans="1:17" ht="15" customHeight="1">
      <c r="A127" s="911" t="s">
        <v>47</v>
      </c>
      <c r="B127" s="999" t="s">
        <v>119</v>
      </c>
      <c r="C127" s="1000"/>
      <c r="D127" s="1000"/>
      <c r="E127" s="1000"/>
      <c r="F127" s="1000"/>
      <c r="G127" s="1000"/>
      <c r="H127" s="1000"/>
      <c r="I127" s="1000"/>
      <c r="J127" s="1000"/>
      <c r="K127" s="1000"/>
      <c r="L127" s="1000"/>
      <c r="M127" s="1000"/>
      <c r="N127" s="1000"/>
      <c r="O127" s="1000"/>
      <c r="P127" s="1000"/>
      <c r="Q127" s="1001"/>
    </row>
    <row r="128" spans="1:17" ht="14.25" customHeight="1">
      <c r="A128" s="912"/>
      <c r="B128" s="999" t="s">
        <v>48</v>
      </c>
      <c r="C128" s="1000"/>
      <c r="D128" s="1000"/>
      <c r="E128" s="1002"/>
      <c r="F128" s="999" t="s">
        <v>120</v>
      </c>
      <c r="G128" s="1000"/>
      <c r="H128" s="1000"/>
      <c r="I128" s="1000"/>
      <c r="J128" s="999" t="s">
        <v>121</v>
      </c>
      <c r="K128" s="1000"/>
      <c r="L128" s="1000"/>
      <c r="M128" s="1002"/>
      <c r="N128" s="999" t="s">
        <v>59</v>
      </c>
      <c r="O128" s="1000"/>
      <c r="P128" s="1000"/>
      <c r="Q128" s="1001"/>
    </row>
    <row r="129" spans="1:17">
      <c r="A129" s="912"/>
      <c r="B129" s="1020" t="s">
        <v>48</v>
      </c>
      <c r="C129" s="1005" t="s">
        <v>50</v>
      </c>
      <c r="D129" s="1006"/>
      <c r="E129" s="1007"/>
      <c r="F129" s="1020" t="s">
        <v>48</v>
      </c>
      <c r="G129" s="1005" t="s">
        <v>50</v>
      </c>
      <c r="H129" s="1006"/>
      <c r="I129" s="1007"/>
      <c r="J129" s="1020" t="s">
        <v>122</v>
      </c>
      <c r="K129" s="1005" t="s">
        <v>50</v>
      </c>
      <c r="L129" s="1006"/>
      <c r="M129" s="1007"/>
      <c r="N129" s="1020" t="s">
        <v>48</v>
      </c>
      <c r="O129" s="1005" t="s">
        <v>50</v>
      </c>
      <c r="P129" s="1006"/>
      <c r="Q129" s="1009"/>
    </row>
    <row r="130" spans="1:17" ht="58">
      <c r="A130" s="912"/>
      <c r="B130" s="1021"/>
      <c r="C130" s="638" t="s">
        <v>115</v>
      </c>
      <c r="D130" s="660" t="s">
        <v>116</v>
      </c>
      <c r="E130" s="663" t="s">
        <v>117</v>
      </c>
      <c r="F130" s="1021"/>
      <c r="G130" s="638" t="s">
        <v>115</v>
      </c>
      <c r="H130" s="664" t="s">
        <v>116</v>
      </c>
      <c r="I130" s="661" t="s">
        <v>117</v>
      </c>
      <c r="J130" s="1021"/>
      <c r="K130" s="638" t="s">
        <v>115</v>
      </c>
      <c r="L130" s="664" t="s">
        <v>116</v>
      </c>
      <c r="M130" s="661" t="s">
        <v>117</v>
      </c>
      <c r="N130" s="1021"/>
      <c r="O130" s="638" t="s">
        <v>115</v>
      </c>
      <c r="P130" s="660" t="s">
        <v>116</v>
      </c>
      <c r="Q130" s="664" t="s">
        <v>117</v>
      </c>
    </row>
    <row r="131" spans="1:17" ht="14.5" customHeight="1" thickBot="1">
      <c r="A131" s="913"/>
      <c r="B131" s="634" t="s">
        <v>49</v>
      </c>
      <c r="C131" s="1010" t="s">
        <v>118</v>
      </c>
      <c r="D131" s="1010"/>
      <c r="E131" s="1011"/>
      <c r="F131" s="634" t="s">
        <v>49</v>
      </c>
      <c r="G131" s="1010" t="s">
        <v>118</v>
      </c>
      <c r="H131" s="1010"/>
      <c r="I131" s="1011"/>
      <c r="J131" s="634" t="s">
        <v>49</v>
      </c>
      <c r="K131" s="1010" t="s">
        <v>118</v>
      </c>
      <c r="L131" s="1010"/>
      <c r="M131" s="1011"/>
      <c r="N131" s="634" t="s">
        <v>49</v>
      </c>
      <c r="O131" s="1010" t="s">
        <v>118</v>
      </c>
      <c r="P131" s="1010"/>
      <c r="Q131" s="1016"/>
    </row>
    <row r="132" spans="1:17" ht="14.5" customHeight="1">
      <c r="A132" s="168" t="s">
        <v>27</v>
      </c>
      <c r="B132" s="605">
        <v>52327</v>
      </c>
      <c r="C132" s="14">
        <v>3180.7477840451247</v>
      </c>
      <c r="D132" s="61">
        <v>3498.9526854219948</v>
      </c>
      <c r="E132" s="81">
        <v>3994.2303459119498</v>
      </c>
      <c r="F132" s="605">
        <v>8125</v>
      </c>
      <c r="G132" s="14">
        <v>2988.0868055555557</v>
      </c>
      <c r="H132" s="14">
        <v>3274.8848857644989</v>
      </c>
      <c r="I132" s="81">
        <v>3385.9469632164241</v>
      </c>
      <c r="J132" s="489">
        <v>36928</v>
      </c>
      <c r="K132" s="80">
        <v>3195.3979591836733</v>
      </c>
      <c r="L132" s="14">
        <v>3528.3921220723919</v>
      </c>
      <c r="M132" s="81">
        <v>3916.5</v>
      </c>
      <c r="N132" s="607">
        <v>7274</v>
      </c>
      <c r="O132" s="14">
        <v>3649.2132352941176</v>
      </c>
      <c r="P132" s="61">
        <v>4238.8233532934128</v>
      </c>
      <c r="Q132" s="14">
        <v>4875.7118644067796</v>
      </c>
    </row>
    <row r="133" spans="1:17" ht="14.5" customHeight="1">
      <c r="A133" s="169" t="s">
        <v>28</v>
      </c>
      <c r="B133" s="606">
        <v>49825</v>
      </c>
      <c r="C133" s="17">
        <v>2907.335511982571</v>
      </c>
      <c r="D133" s="53">
        <v>3341.5887656033287</v>
      </c>
      <c r="E133" s="84">
        <v>3892.0629575402636</v>
      </c>
      <c r="F133" s="606">
        <v>8996</v>
      </c>
      <c r="G133" s="17">
        <v>2700.1402877697842</v>
      </c>
      <c r="H133" s="17">
        <v>2970.2368421052633</v>
      </c>
      <c r="I133" s="84">
        <v>3290.2868561278865</v>
      </c>
      <c r="J133" s="606">
        <v>34343</v>
      </c>
      <c r="K133" s="17">
        <v>2972.15</v>
      </c>
      <c r="L133" s="17">
        <v>3406.5934489402698</v>
      </c>
      <c r="M133" s="84">
        <v>3898.2252650176679</v>
      </c>
      <c r="N133" s="606">
        <v>6486</v>
      </c>
      <c r="O133" s="17">
        <v>3320.5495049504952</v>
      </c>
      <c r="P133" s="53">
        <v>4116.2303370786512</v>
      </c>
      <c r="Q133" s="17">
        <v>4965.5</v>
      </c>
    </row>
    <row r="134" spans="1:17" ht="14.5" customHeight="1">
      <c r="A134" s="170" t="s">
        <v>29</v>
      </c>
      <c r="B134" s="607">
        <v>23537</v>
      </c>
      <c r="C134" s="14">
        <v>2857.589877835951</v>
      </c>
      <c r="D134" s="61">
        <v>3313.8973288814691</v>
      </c>
      <c r="E134" s="81">
        <v>3809.4555369127515</v>
      </c>
      <c r="F134" s="607">
        <v>1229</v>
      </c>
      <c r="G134" s="14">
        <v>2474.3970588235293</v>
      </c>
      <c r="H134" s="61">
        <v>2778.6746031746034</v>
      </c>
      <c r="I134" s="81">
        <v>3025.228260869565</v>
      </c>
      <c r="J134" s="607">
        <v>16478</v>
      </c>
      <c r="K134" s="14">
        <v>2808.4333333333334</v>
      </c>
      <c r="L134" s="61">
        <v>3230.6601423487546</v>
      </c>
      <c r="M134" s="81">
        <v>3626.5554089709763</v>
      </c>
      <c r="N134" s="607">
        <v>5830</v>
      </c>
      <c r="O134" s="14">
        <v>3334.6145833333335</v>
      </c>
      <c r="P134" s="61">
        <v>3804.1971830985917</v>
      </c>
      <c r="Q134" s="14">
        <v>4157.56106870229</v>
      </c>
    </row>
    <row r="135" spans="1:17" ht="14.5" customHeight="1">
      <c r="A135" s="169" t="s">
        <v>30</v>
      </c>
      <c r="B135" s="606">
        <v>7354</v>
      </c>
      <c r="C135" s="17">
        <v>2709.6530054644809</v>
      </c>
      <c r="D135" s="53">
        <v>3188.9408602150538</v>
      </c>
      <c r="E135" s="84">
        <v>3795.1428571428573</v>
      </c>
      <c r="F135" s="606" t="s">
        <v>54</v>
      </c>
      <c r="G135" s="17" t="s">
        <v>111</v>
      </c>
      <c r="H135" s="17" t="s">
        <v>111</v>
      </c>
      <c r="I135" s="84" t="s">
        <v>111</v>
      </c>
      <c r="J135" s="606">
        <v>5111</v>
      </c>
      <c r="K135" s="17">
        <v>2702.2086330935253</v>
      </c>
      <c r="L135" s="17">
        <v>3139.5287769784172</v>
      </c>
      <c r="M135" s="84">
        <v>3654.3563829787236</v>
      </c>
      <c r="N135" s="606" t="s">
        <v>54</v>
      </c>
      <c r="O135" s="17">
        <v>2920.5892857142858</v>
      </c>
      <c r="P135" s="53">
        <v>3622.0116279069766</v>
      </c>
      <c r="Q135" s="17">
        <v>4229.1290322580644</v>
      </c>
    </row>
    <row r="136" spans="1:17" ht="14.5" customHeight="1">
      <c r="A136" s="170" t="s">
        <v>31</v>
      </c>
      <c r="B136" s="607">
        <v>2723</v>
      </c>
      <c r="C136" s="14">
        <v>2900.2093023255816</v>
      </c>
      <c r="D136" s="61">
        <v>3383.6349206349205</v>
      </c>
      <c r="E136" s="81">
        <v>3849.5625</v>
      </c>
      <c r="F136" s="607" t="s">
        <v>54</v>
      </c>
      <c r="G136" s="14" t="s">
        <v>111</v>
      </c>
      <c r="H136" s="61" t="s">
        <v>111</v>
      </c>
      <c r="I136" s="81" t="s">
        <v>111</v>
      </c>
      <c r="J136" s="607">
        <v>1970</v>
      </c>
      <c r="K136" s="14">
        <v>2921.3333333333335</v>
      </c>
      <c r="L136" s="61">
        <v>3379.2128712871286</v>
      </c>
      <c r="M136" s="81">
        <v>3729.1290322580644</v>
      </c>
      <c r="N136" s="607" t="s">
        <v>54</v>
      </c>
      <c r="O136" s="14" t="s">
        <v>111</v>
      </c>
      <c r="P136" s="61" t="s">
        <v>111</v>
      </c>
      <c r="Q136" s="14" t="s">
        <v>111</v>
      </c>
    </row>
    <row r="137" spans="1:17" ht="14.5" customHeight="1">
      <c r="A137" s="169" t="s">
        <v>32</v>
      </c>
      <c r="B137" s="606">
        <v>8782</v>
      </c>
      <c r="C137" s="17">
        <v>2913.6880733944954</v>
      </c>
      <c r="D137" s="53">
        <v>3338.3342245989306</v>
      </c>
      <c r="E137" s="84">
        <v>3895.1629213483147</v>
      </c>
      <c r="F137" s="606" t="s">
        <v>54</v>
      </c>
      <c r="G137" s="17">
        <v>2579.5322580645161</v>
      </c>
      <c r="H137" s="17">
        <v>2904.5540540540542</v>
      </c>
      <c r="I137" s="84">
        <v>3100.5</v>
      </c>
      <c r="J137" s="606">
        <v>6495</v>
      </c>
      <c r="K137" s="17">
        <v>2928.1355421686749</v>
      </c>
      <c r="L137" s="17">
        <v>3330.9858934169279</v>
      </c>
      <c r="M137" s="84">
        <v>3727.3333333333335</v>
      </c>
      <c r="N137" s="606" t="s">
        <v>54</v>
      </c>
      <c r="O137" s="17">
        <v>3570.7586206896553</v>
      </c>
      <c r="P137" s="53">
        <v>4112.0625</v>
      </c>
      <c r="Q137" s="17">
        <v>4547</v>
      </c>
    </row>
    <row r="138" spans="1:17" ht="14.5" customHeight="1">
      <c r="A138" s="170" t="s">
        <v>33</v>
      </c>
      <c r="B138" s="607">
        <v>25032</v>
      </c>
      <c r="C138" s="14">
        <v>3159.1575875486383</v>
      </c>
      <c r="D138" s="61">
        <v>3545.8589108910892</v>
      </c>
      <c r="E138" s="81">
        <v>4160.8197674418607</v>
      </c>
      <c r="F138" s="607" t="s">
        <v>54</v>
      </c>
      <c r="G138" s="14">
        <v>2777.8148148148148</v>
      </c>
      <c r="H138" s="14">
        <v>3269.5170940170942</v>
      </c>
      <c r="I138" s="81">
        <v>3393.1724137931033</v>
      </c>
      <c r="J138" s="607">
        <v>18415</v>
      </c>
      <c r="K138" s="14">
        <v>3149.8928571428573</v>
      </c>
      <c r="L138" s="14">
        <v>3532.6374622356498</v>
      </c>
      <c r="M138" s="81">
        <v>4052.3788343558281</v>
      </c>
      <c r="N138" s="607" t="s">
        <v>54</v>
      </c>
      <c r="O138" s="14">
        <v>3578.4850746268658</v>
      </c>
      <c r="P138" s="61">
        <v>4323.8576642335765</v>
      </c>
      <c r="Q138" s="14">
        <v>4953.217391304348</v>
      </c>
    </row>
    <row r="139" spans="1:17" ht="14.5" customHeight="1">
      <c r="A139" s="169" t="s">
        <v>34</v>
      </c>
      <c r="B139" s="606">
        <v>5223</v>
      </c>
      <c r="C139" s="17">
        <v>2442.0570175438597</v>
      </c>
      <c r="D139" s="53">
        <v>2832.4602272727275</v>
      </c>
      <c r="E139" s="84">
        <v>3322.7355769230771</v>
      </c>
      <c r="F139" s="606" t="s">
        <v>54</v>
      </c>
      <c r="G139" s="17" t="s">
        <v>111</v>
      </c>
      <c r="H139" s="17" t="s">
        <v>111</v>
      </c>
      <c r="I139" s="84" t="s">
        <v>111</v>
      </c>
      <c r="J139" s="606">
        <v>3515</v>
      </c>
      <c r="K139" s="17">
        <v>2431.59375</v>
      </c>
      <c r="L139" s="17">
        <v>2818.5656934306571</v>
      </c>
      <c r="M139" s="84">
        <v>3256.0743243243242</v>
      </c>
      <c r="N139" s="606" t="s">
        <v>54</v>
      </c>
      <c r="O139" s="17">
        <v>2546.1896551724139</v>
      </c>
      <c r="P139" s="53">
        <v>3081.2692307692309</v>
      </c>
      <c r="Q139" s="17">
        <v>3701.6904761904761</v>
      </c>
    </row>
    <row r="140" spans="1:17" ht="14.5" customHeight="1">
      <c r="A140" s="170" t="s">
        <v>35</v>
      </c>
      <c r="B140" s="607">
        <v>21745</v>
      </c>
      <c r="C140" s="14">
        <v>2997.6486175115206</v>
      </c>
      <c r="D140" s="61">
        <v>3414.1238532110092</v>
      </c>
      <c r="E140" s="81">
        <v>4054.1426380368098</v>
      </c>
      <c r="F140" s="607">
        <v>2606</v>
      </c>
      <c r="G140" s="14">
        <v>2801.7135922330099</v>
      </c>
      <c r="H140" s="14">
        <v>3054.998269896194</v>
      </c>
      <c r="I140" s="81">
        <v>3219.0622317596567</v>
      </c>
      <c r="J140" s="607">
        <v>15159</v>
      </c>
      <c r="K140" s="14">
        <v>3014.4577259475218</v>
      </c>
      <c r="L140" s="14">
        <v>3429.3293216630195</v>
      </c>
      <c r="M140" s="81">
        <v>3935.6744186046512</v>
      </c>
      <c r="N140" s="607">
        <v>3980</v>
      </c>
      <c r="O140" s="14">
        <v>3432.5</v>
      </c>
      <c r="P140" s="61">
        <v>4181.75</v>
      </c>
      <c r="Q140" s="14">
        <v>4925.0901639344265</v>
      </c>
    </row>
    <row r="141" spans="1:17" ht="14.5" customHeight="1">
      <c r="A141" s="169" t="s">
        <v>36</v>
      </c>
      <c r="B141" s="606">
        <v>85311</v>
      </c>
      <c r="C141" s="17">
        <v>3072.6046186144158</v>
      </c>
      <c r="D141" s="53">
        <v>3470.9965357967667</v>
      </c>
      <c r="E141" s="84">
        <v>4078.0124455507157</v>
      </c>
      <c r="F141" s="606">
        <v>9682</v>
      </c>
      <c r="G141" s="17">
        <v>2680.96875</v>
      </c>
      <c r="H141" s="17">
        <v>3115.4371069182389</v>
      </c>
      <c r="I141" s="84">
        <v>3292.6712802768166</v>
      </c>
      <c r="J141" s="606">
        <v>60456</v>
      </c>
      <c r="K141" s="17">
        <v>3085.8965183752416</v>
      </c>
      <c r="L141" s="17">
        <v>3463.2614252517428</v>
      </c>
      <c r="M141" s="84">
        <v>3944.4427312775329</v>
      </c>
      <c r="N141" s="606">
        <v>15173</v>
      </c>
      <c r="O141" s="17">
        <v>3586.7019230769229</v>
      </c>
      <c r="P141" s="53">
        <v>4193.8374083129584</v>
      </c>
      <c r="Q141" s="17">
        <v>4871.4353146853146</v>
      </c>
    </row>
    <row r="142" spans="1:17" ht="14.5" customHeight="1">
      <c r="A142" s="170" t="s">
        <v>37</v>
      </c>
      <c r="B142" s="607">
        <v>18208</v>
      </c>
      <c r="C142" s="14">
        <v>3264.7357059509918</v>
      </c>
      <c r="D142" s="61">
        <v>3574.3738738738739</v>
      </c>
      <c r="E142" s="81">
        <v>4145.9767726161372</v>
      </c>
      <c r="F142" s="607">
        <v>1669</v>
      </c>
      <c r="G142" s="14">
        <v>2926.0208333333335</v>
      </c>
      <c r="H142" s="14">
        <v>3269.25</v>
      </c>
      <c r="I142" s="81">
        <v>3354.8918918918921</v>
      </c>
      <c r="J142" s="607">
        <v>13459</v>
      </c>
      <c r="K142" s="14">
        <v>3268.8291245791247</v>
      </c>
      <c r="L142" s="14">
        <v>3562.788732394366</v>
      </c>
      <c r="M142" s="81">
        <v>4037.4296577946766</v>
      </c>
      <c r="N142" s="607">
        <v>3080</v>
      </c>
      <c r="O142" s="14">
        <v>3723.2272727272725</v>
      </c>
      <c r="P142" s="61">
        <v>4250.9310344827591</v>
      </c>
      <c r="Q142" s="14">
        <v>4887.0853658536589</v>
      </c>
    </row>
    <row r="143" spans="1:17" ht="14.5" customHeight="1">
      <c r="A143" s="169" t="s">
        <v>38</v>
      </c>
      <c r="B143" s="606">
        <v>4966</v>
      </c>
      <c r="C143" s="17">
        <v>3186.6111111111113</v>
      </c>
      <c r="D143" s="53">
        <v>3500.310606060606</v>
      </c>
      <c r="E143" s="84">
        <v>4042.5454545454545</v>
      </c>
      <c r="F143" s="606">
        <v>592</v>
      </c>
      <c r="G143" s="17">
        <v>3023.8333333333335</v>
      </c>
      <c r="H143" s="17">
        <v>3275.8521126760565</v>
      </c>
      <c r="I143" s="84">
        <v>3451.409090909091</v>
      </c>
      <c r="J143" s="606">
        <v>3595</v>
      </c>
      <c r="K143" s="17">
        <v>3172.4086021505377</v>
      </c>
      <c r="L143" s="17">
        <v>3497.0561224489797</v>
      </c>
      <c r="M143" s="84">
        <v>3935.4719101123596</v>
      </c>
      <c r="N143" s="606">
        <v>779</v>
      </c>
      <c r="O143" s="17">
        <v>3602.375</v>
      </c>
      <c r="P143" s="53">
        <v>4190.083333333333</v>
      </c>
      <c r="Q143" s="17">
        <v>4970.03125</v>
      </c>
    </row>
    <row r="144" spans="1:17" ht="14.5" customHeight="1">
      <c r="A144" s="170" t="s">
        <v>39</v>
      </c>
      <c r="B144" s="607">
        <v>9889</v>
      </c>
      <c r="C144" s="14">
        <v>2882.3326271186443</v>
      </c>
      <c r="D144" s="61">
        <v>3344.6119691119693</v>
      </c>
      <c r="E144" s="81">
        <v>3956.1469298245615</v>
      </c>
      <c r="F144" s="607">
        <v>509</v>
      </c>
      <c r="G144" s="14">
        <v>2583.5882352941176</v>
      </c>
      <c r="H144" s="61">
        <v>2860.6851851851852</v>
      </c>
      <c r="I144" s="81">
        <v>3076.5416666666665</v>
      </c>
      <c r="J144" s="607">
        <v>6849</v>
      </c>
      <c r="K144" s="14">
        <v>2849.5517241379312</v>
      </c>
      <c r="L144" s="61">
        <v>3261.0198019801978</v>
      </c>
      <c r="M144" s="81">
        <v>3796.7701612903224</v>
      </c>
      <c r="N144" s="607">
        <v>2531</v>
      </c>
      <c r="O144" s="14">
        <v>3277.4886363636365</v>
      </c>
      <c r="P144" s="61">
        <v>3814.5151515151515</v>
      </c>
      <c r="Q144" s="14">
        <v>4297.583333333333</v>
      </c>
    </row>
    <row r="145" spans="1:17" ht="14.5" customHeight="1">
      <c r="A145" s="169" t="s">
        <v>40</v>
      </c>
      <c r="B145" s="606">
        <v>5977</v>
      </c>
      <c r="C145" s="17">
        <v>2748.8274647887324</v>
      </c>
      <c r="D145" s="53">
        <v>3236.4375</v>
      </c>
      <c r="E145" s="84">
        <v>3867.6875</v>
      </c>
      <c r="F145" s="606" t="s">
        <v>54</v>
      </c>
      <c r="G145" s="17">
        <v>2488</v>
      </c>
      <c r="H145" s="17">
        <v>2755.0454545454545</v>
      </c>
      <c r="I145" s="84">
        <v>3012.4565217391305</v>
      </c>
      <c r="J145" s="606">
        <v>4053</v>
      </c>
      <c r="K145" s="17">
        <v>2744.5934065934066</v>
      </c>
      <c r="L145" s="17">
        <v>3197.6088435374149</v>
      </c>
      <c r="M145" s="84">
        <v>3719.818181818182</v>
      </c>
      <c r="N145" s="606" t="s">
        <v>54</v>
      </c>
      <c r="O145" s="17">
        <v>3059.7105263157896</v>
      </c>
      <c r="P145" s="53">
        <v>3710.5</v>
      </c>
      <c r="Q145" s="17">
        <v>4229.875</v>
      </c>
    </row>
    <row r="146" spans="1:17" ht="14.5" customHeight="1">
      <c r="A146" s="170" t="s">
        <v>41</v>
      </c>
      <c r="B146" s="607">
        <v>10934</v>
      </c>
      <c r="C146" s="14">
        <v>2850.3863636363635</v>
      </c>
      <c r="D146" s="61">
        <v>3308.6690140845071</v>
      </c>
      <c r="E146" s="81">
        <v>3823.6104651162791</v>
      </c>
      <c r="F146" s="607">
        <v>942</v>
      </c>
      <c r="G146" s="14">
        <v>2655.5</v>
      </c>
      <c r="H146" s="14">
        <v>2882.318181818182</v>
      </c>
      <c r="I146" s="81">
        <v>3095.3412698412699</v>
      </c>
      <c r="J146" s="607">
        <v>7908</v>
      </c>
      <c r="K146" s="14">
        <v>2865.2222222222222</v>
      </c>
      <c r="L146" s="14">
        <v>3301.8840830449826</v>
      </c>
      <c r="M146" s="81">
        <v>3736.7903225806454</v>
      </c>
      <c r="N146" s="607">
        <v>2084</v>
      </c>
      <c r="O146" s="14">
        <v>3127.5833333333335</v>
      </c>
      <c r="P146" s="61">
        <v>3771.6111111111113</v>
      </c>
      <c r="Q146" s="14">
        <v>4446.9285714285716</v>
      </c>
    </row>
    <row r="147" spans="1:17" ht="14.5" customHeight="1" thickBot="1">
      <c r="A147" s="169" t="s">
        <v>42</v>
      </c>
      <c r="B147" s="606">
        <v>6885</v>
      </c>
      <c r="C147" s="17">
        <v>2755.8125</v>
      </c>
      <c r="D147" s="53">
        <v>3197.0639810426542</v>
      </c>
      <c r="E147" s="84">
        <v>3702.2523364485983</v>
      </c>
      <c r="F147" s="606" t="s">
        <v>54</v>
      </c>
      <c r="G147" s="17">
        <v>2492.8076923076924</v>
      </c>
      <c r="H147" s="53">
        <v>2687.537037037037</v>
      </c>
      <c r="I147" s="84">
        <v>2917.7413793103447</v>
      </c>
      <c r="J147" s="606">
        <v>4674</v>
      </c>
      <c r="K147" s="17">
        <v>2761.1907894736842</v>
      </c>
      <c r="L147" s="53">
        <v>3163.8333333333335</v>
      </c>
      <c r="M147" s="84">
        <v>3599.4583333333335</v>
      </c>
      <c r="N147" s="606" t="s">
        <v>54</v>
      </c>
      <c r="O147" s="17">
        <v>3034.0227272727275</v>
      </c>
      <c r="P147" s="53">
        <v>3529.25</v>
      </c>
      <c r="Q147" s="17">
        <v>4074.1111111111113</v>
      </c>
    </row>
    <row r="148" spans="1:17" ht="14.5" customHeight="1">
      <c r="A148" s="277" t="s">
        <v>45</v>
      </c>
      <c r="B148" s="626">
        <v>338719</v>
      </c>
      <c r="C148" s="278">
        <v>2989.0383576874206</v>
      </c>
      <c r="D148" s="279">
        <v>3426.1803049310047</v>
      </c>
      <c r="E148" s="280">
        <v>3986.0982772934826</v>
      </c>
      <c r="F148" s="632">
        <v>39460</v>
      </c>
      <c r="G148" s="631">
        <v>2701.4205426356589</v>
      </c>
      <c r="H148" s="282">
        <v>3088.2593360995852</v>
      </c>
      <c r="I148" s="283">
        <v>3322.6501706484642</v>
      </c>
      <c r="J148" s="632">
        <v>239409</v>
      </c>
      <c r="K148" s="631">
        <v>3002.1783029001076</v>
      </c>
      <c r="L148" s="282">
        <v>3427.6035201766222</v>
      </c>
      <c r="M148" s="283">
        <v>3883.2577076959283</v>
      </c>
      <c r="N148" s="626">
        <v>59850</v>
      </c>
      <c r="O148" s="278">
        <v>3402.0237603305786</v>
      </c>
      <c r="P148" s="279">
        <v>4072.747409326425</v>
      </c>
      <c r="Q148" s="282">
        <v>4739.2290794979081</v>
      </c>
    </row>
    <row r="149" spans="1:17" ht="14.5" customHeight="1">
      <c r="A149" s="1017" t="s">
        <v>157</v>
      </c>
      <c r="B149" s="1017"/>
      <c r="C149" s="1017"/>
      <c r="D149" s="1017"/>
      <c r="E149" s="1017"/>
      <c r="F149" s="1017"/>
      <c r="G149" s="1017"/>
      <c r="H149" s="1017"/>
      <c r="I149" s="1017"/>
      <c r="J149" s="1017"/>
      <c r="K149" s="1017"/>
      <c r="L149" s="1017"/>
      <c r="M149" s="1017"/>
      <c r="N149" s="1017"/>
      <c r="O149" s="1017"/>
      <c r="P149" s="1017"/>
      <c r="Q149" s="1017"/>
    </row>
    <row r="150" spans="1:17" ht="14.5" customHeight="1">
      <c r="A150" s="1017" t="s">
        <v>279</v>
      </c>
      <c r="B150" s="1017"/>
      <c r="C150" s="1017"/>
      <c r="D150" s="1017"/>
      <c r="E150" s="1017"/>
      <c r="F150" s="1017"/>
      <c r="G150" s="1017"/>
      <c r="H150" s="1017"/>
      <c r="I150" s="1017"/>
      <c r="J150" s="1017"/>
      <c r="K150" s="1017"/>
      <c r="L150" s="1017"/>
      <c r="M150" s="1017"/>
      <c r="N150" s="1017"/>
      <c r="O150" s="1017"/>
      <c r="P150" s="1017"/>
      <c r="Q150" s="1017"/>
    </row>
    <row r="151" spans="1:17" ht="14.5" customHeight="1">
      <c r="A151" s="1017" t="s">
        <v>325</v>
      </c>
      <c r="B151" s="1017"/>
      <c r="C151" s="1017"/>
      <c r="D151" s="1017"/>
      <c r="E151" s="1017"/>
      <c r="F151" s="1017"/>
      <c r="G151" s="1017"/>
      <c r="H151" s="1017"/>
      <c r="I151" s="1017"/>
      <c r="J151" s="1017"/>
      <c r="K151" s="1017"/>
      <c r="L151" s="1017"/>
      <c r="M151" s="1017"/>
      <c r="N151" s="1017"/>
      <c r="O151" s="1017"/>
      <c r="P151" s="1017"/>
      <c r="Q151" s="1017"/>
    </row>
    <row r="152" spans="1:17" ht="14.5" customHeight="1">
      <c r="A152" s="1017" t="s">
        <v>287</v>
      </c>
      <c r="B152" s="1017"/>
      <c r="C152" s="1017"/>
      <c r="D152" s="1017"/>
      <c r="E152" s="1017"/>
      <c r="F152" s="1017"/>
      <c r="G152" s="1017"/>
      <c r="H152" s="1017"/>
      <c r="I152" s="1017"/>
      <c r="J152" s="1017"/>
      <c r="K152" s="1017"/>
      <c r="L152" s="1017"/>
      <c r="M152" s="1017"/>
      <c r="N152" s="1017"/>
      <c r="O152" s="1017"/>
      <c r="P152" s="1017"/>
      <c r="Q152" s="1017"/>
    </row>
    <row r="153" spans="1:17" ht="14.5" customHeight="1">
      <c r="A153" s="1017" t="s">
        <v>399</v>
      </c>
      <c r="B153" s="1017"/>
      <c r="C153" s="1017"/>
      <c r="D153" s="1017"/>
      <c r="E153" s="1017"/>
      <c r="F153" s="1017"/>
      <c r="G153" s="1017"/>
      <c r="H153" s="1017"/>
      <c r="I153" s="1017"/>
      <c r="J153" s="1017"/>
      <c r="K153" s="1017"/>
      <c r="L153" s="1017"/>
      <c r="M153" s="1017"/>
      <c r="N153" s="1017"/>
      <c r="O153" s="1017"/>
      <c r="P153" s="1017"/>
      <c r="Q153" s="1017"/>
    </row>
  </sheetData>
  <mergeCells count="122">
    <mergeCell ref="A122:Q122"/>
    <mergeCell ref="A124:Q124"/>
    <mergeCell ref="A150:Q150"/>
    <mergeCell ref="A151:Q151"/>
    <mergeCell ref="B129:B130"/>
    <mergeCell ref="C129:E129"/>
    <mergeCell ref="C131:E131"/>
    <mergeCell ref="G131:I131"/>
    <mergeCell ref="K131:M131"/>
    <mergeCell ref="O131:Q131"/>
    <mergeCell ref="F129:F130"/>
    <mergeCell ref="G129:I129"/>
    <mergeCell ref="J129:J130"/>
    <mergeCell ref="A118:Q118"/>
    <mergeCell ref="A119:Q119"/>
    <mergeCell ref="A120:Q120"/>
    <mergeCell ref="K100:M100"/>
    <mergeCell ref="O100:Q100"/>
    <mergeCell ref="A153:Q153"/>
    <mergeCell ref="A58:Q58"/>
    <mergeCell ref="A59:Q59"/>
    <mergeCell ref="A60:Q60"/>
    <mergeCell ref="A61:Q61"/>
    <mergeCell ref="A88:Q88"/>
    <mergeCell ref="K129:M129"/>
    <mergeCell ref="N129:N130"/>
    <mergeCell ref="O129:Q129"/>
    <mergeCell ref="A126:Q126"/>
    <mergeCell ref="A127:A131"/>
    <mergeCell ref="B127:Q127"/>
    <mergeCell ref="B128:E128"/>
    <mergeCell ref="F128:I128"/>
    <mergeCell ref="J128:M128"/>
    <mergeCell ref="N128:Q128"/>
    <mergeCell ref="A121:Q121"/>
    <mergeCell ref="A152:Q152"/>
    <mergeCell ref="A149:Q149"/>
    <mergeCell ref="A93:Q93"/>
    <mergeCell ref="A95:Q95"/>
    <mergeCell ref="A96:A100"/>
    <mergeCell ref="B96:Q96"/>
    <mergeCell ref="B97:E97"/>
    <mergeCell ref="F97:I97"/>
    <mergeCell ref="J97:M97"/>
    <mergeCell ref="N97:Q97"/>
    <mergeCell ref="B98:B99"/>
    <mergeCell ref="F98:F99"/>
    <mergeCell ref="C98:E98"/>
    <mergeCell ref="G98:I98"/>
    <mergeCell ref="K98:M98"/>
    <mergeCell ref="J98:J99"/>
    <mergeCell ref="N98:N99"/>
    <mergeCell ref="O98:Q98"/>
    <mergeCell ref="C100:E100"/>
    <mergeCell ref="G100:I100"/>
    <mergeCell ref="A91:Q91"/>
    <mergeCell ref="C70:E70"/>
    <mergeCell ref="G70:I70"/>
    <mergeCell ref="K70:M70"/>
    <mergeCell ref="O70:Q70"/>
    <mergeCell ref="K68:M68"/>
    <mergeCell ref="N68:N69"/>
    <mergeCell ref="O68:Q68"/>
    <mergeCell ref="A89:Q89"/>
    <mergeCell ref="A90:Q90"/>
    <mergeCell ref="A63:Q63"/>
    <mergeCell ref="A65:Q65"/>
    <mergeCell ref="A66:A70"/>
    <mergeCell ref="B66:Q66"/>
    <mergeCell ref="B67:E67"/>
    <mergeCell ref="F67:I67"/>
    <mergeCell ref="J67:M67"/>
    <mergeCell ref="N67:Q67"/>
    <mergeCell ref="B68:B69"/>
    <mergeCell ref="C68:E68"/>
    <mergeCell ref="F68:F69"/>
    <mergeCell ref="G68:I68"/>
    <mergeCell ref="J68:J69"/>
    <mergeCell ref="K40:M40"/>
    <mergeCell ref="A36:A40"/>
    <mergeCell ref="B37:E37"/>
    <mergeCell ref="F37:I37"/>
    <mergeCell ref="J37:M37"/>
    <mergeCell ref="B38:B39"/>
    <mergeCell ref="C38:E38"/>
    <mergeCell ref="F38:F39"/>
    <mergeCell ref="A33:Q33"/>
    <mergeCell ref="A35:Q35"/>
    <mergeCell ref="B36:Q36"/>
    <mergeCell ref="N37:Q37"/>
    <mergeCell ref="N38:N39"/>
    <mergeCell ref="O38:Q38"/>
    <mergeCell ref="G38:I38"/>
    <mergeCell ref="J38:J39"/>
    <mergeCell ref="K38:M38"/>
    <mergeCell ref="O40:Q40"/>
    <mergeCell ref="C40:E40"/>
    <mergeCell ref="G40:I40"/>
    <mergeCell ref="A29:Q29"/>
    <mergeCell ref="A30:Q30"/>
    <mergeCell ref="A31:Q31"/>
    <mergeCell ref="C10:E10"/>
    <mergeCell ref="G10:I10"/>
    <mergeCell ref="K10:M10"/>
    <mergeCell ref="O10:Q10"/>
    <mergeCell ref="A28:Q28"/>
    <mergeCell ref="A3:Q3"/>
    <mergeCell ref="A5:Q5"/>
    <mergeCell ref="A6:A10"/>
    <mergeCell ref="B6:Q6"/>
    <mergeCell ref="B7:E7"/>
    <mergeCell ref="F7:I7"/>
    <mergeCell ref="J7:M7"/>
    <mergeCell ref="N7:Q7"/>
    <mergeCell ref="B8:B9"/>
    <mergeCell ref="C8:E8"/>
    <mergeCell ref="F8:F9"/>
    <mergeCell ref="G8:I8"/>
    <mergeCell ref="J8:J9"/>
    <mergeCell ref="K8:M8"/>
    <mergeCell ref="N8:N9"/>
    <mergeCell ref="O8:Q8"/>
  </mergeCells>
  <hyperlinks>
    <hyperlink ref="A1" location="Inhalt!A9" display="Zurück zum Inhalt" xr:uid="{00000000-0004-0000-1300-000000000000}"/>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7"/>
  <dimension ref="A1:N172"/>
  <sheetViews>
    <sheetView zoomScale="80" zoomScaleNormal="80" workbookViewId="0"/>
  </sheetViews>
  <sheetFormatPr baseColWidth="10" defaultColWidth="11" defaultRowHeight="14.5"/>
  <cols>
    <col min="1" max="1" width="23.5" style="103" customWidth="1"/>
    <col min="2" max="3" width="11.08203125" style="103" customWidth="1"/>
    <col min="4" max="4" width="11.08203125" style="147" customWidth="1"/>
    <col min="5" max="5" width="11.08203125" style="103" customWidth="1"/>
    <col min="6" max="6" width="11.08203125" style="147" customWidth="1"/>
    <col min="7" max="7" width="11.08203125" style="103" customWidth="1"/>
    <col min="8" max="8" width="11.08203125" style="147" customWidth="1"/>
    <col min="9" max="9" width="11.08203125" style="103" customWidth="1"/>
    <col min="10" max="10" width="11.08203125" style="147" customWidth="1"/>
    <col min="11" max="11" width="11.08203125" style="103" customWidth="1"/>
    <col min="12" max="12" width="11.08203125" style="147" customWidth="1"/>
    <col min="13" max="16384" width="11" style="103"/>
  </cols>
  <sheetData>
    <row r="1" spans="1:12">
      <c r="A1" s="736" t="s">
        <v>163</v>
      </c>
    </row>
    <row r="2" spans="1:12">
      <c r="A2" s="311"/>
    </row>
    <row r="3" spans="1:12" s="416" customFormat="1" ht="23.5">
      <c r="A3" s="832">
        <v>2023</v>
      </c>
      <c r="B3" s="832"/>
      <c r="C3" s="832"/>
      <c r="D3" s="832"/>
      <c r="E3" s="832"/>
      <c r="F3" s="832"/>
      <c r="G3" s="832"/>
      <c r="H3" s="832"/>
      <c r="I3" s="832"/>
      <c r="J3" s="832"/>
      <c r="K3" s="832"/>
      <c r="L3" s="832"/>
    </row>
    <row r="4" spans="1:12" s="416" customFormat="1">
      <c r="A4" s="403"/>
      <c r="D4" s="454"/>
      <c r="F4" s="454"/>
      <c r="H4" s="454"/>
      <c r="J4" s="454"/>
      <c r="L4" s="454"/>
    </row>
    <row r="5" spans="1:12" s="416" customFormat="1" ht="15" customHeight="1">
      <c r="A5" s="1023" t="s">
        <v>244</v>
      </c>
      <c r="B5" s="1023"/>
      <c r="C5" s="1023"/>
      <c r="D5" s="1023"/>
      <c r="E5" s="1023"/>
      <c r="F5" s="1023"/>
      <c r="G5" s="1023"/>
      <c r="H5" s="1023"/>
      <c r="I5" s="1023"/>
      <c r="J5" s="1023"/>
      <c r="K5" s="1023"/>
      <c r="L5" s="1023"/>
    </row>
    <row r="6" spans="1:12" s="416" customFormat="1" ht="15" thickBot="1">
      <c r="A6" s="1024" t="s">
        <v>47</v>
      </c>
      <c r="B6" s="846" t="s">
        <v>48</v>
      </c>
      <c r="C6" s="848" t="s">
        <v>50</v>
      </c>
      <c r="D6" s="848"/>
      <c r="E6" s="848"/>
      <c r="F6" s="848"/>
      <c r="G6" s="848"/>
      <c r="H6" s="848"/>
      <c r="I6" s="848"/>
      <c r="J6" s="848"/>
      <c r="K6" s="848"/>
      <c r="L6" s="849"/>
    </row>
    <row r="7" spans="1:12" s="416" customFormat="1" ht="33.75" customHeight="1">
      <c r="A7" s="1025"/>
      <c r="B7" s="847"/>
      <c r="C7" s="850" t="s">
        <v>88</v>
      </c>
      <c r="D7" s="850"/>
      <c r="E7" s="850" t="s">
        <v>89</v>
      </c>
      <c r="F7" s="850"/>
      <c r="G7" s="850" t="s">
        <v>90</v>
      </c>
      <c r="H7" s="850"/>
      <c r="I7" s="850" t="s">
        <v>91</v>
      </c>
      <c r="J7" s="850"/>
      <c r="K7" s="850" t="s">
        <v>92</v>
      </c>
      <c r="L7" s="914"/>
    </row>
    <row r="8" spans="1:12" s="416" customFormat="1" ht="17.25" customHeight="1" thickBot="1">
      <c r="A8" s="913"/>
      <c r="B8" s="851" t="s">
        <v>49</v>
      </c>
      <c r="C8" s="852"/>
      <c r="D8" s="422" t="s">
        <v>53</v>
      </c>
      <c r="E8" s="405" t="s">
        <v>49</v>
      </c>
      <c r="F8" s="422" t="s">
        <v>53</v>
      </c>
      <c r="G8" s="405" t="s">
        <v>49</v>
      </c>
      <c r="H8" s="422" t="s">
        <v>53</v>
      </c>
      <c r="I8" s="420" t="s">
        <v>49</v>
      </c>
      <c r="J8" s="421" t="s">
        <v>53</v>
      </c>
      <c r="K8" s="420" t="s">
        <v>49</v>
      </c>
      <c r="L8" s="455" t="s">
        <v>53</v>
      </c>
    </row>
    <row r="9" spans="1:12" s="416" customFormat="1">
      <c r="A9" s="168" t="s">
        <v>27</v>
      </c>
      <c r="B9" s="605">
        <v>107779</v>
      </c>
      <c r="C9" s="62">
        <v>52156</v>
      </c>
      <c r="D9" s="492">
        <f>C9/$B9*100</f>
        <v>48.391616177548499</v>
      </c>
      <c r="E9" s="62">
        <v>8755</v>
      </c>
      <c r="F9" s="492">
        <f>E9/$B9*100</f>
        <v>8.1231037586171695</v>
      </c>
      <c r="G9" s="62">
        <v>31870</v>
      </c>
      <c r="H9" s="492">
        <f>G9/$B9*100</f>
        <v>29.569767765520183</v>
      </c>
      <c r="I9" s="62">
        <v>9359</v>
      </c>
      <c r="J9" s="492">
        <f>I9/$B9*100</f>
        <v>8.6835097746314212</v>
      </c>
      <c r="K9" s="62">
        <v>5639</v>
      </c>
      <c r="L9" s="86">
        <f>K9/$B9*100</f>
        <v>5.2320025236827208</v>
      </c>
    </row>
    <row r="10" spans="1:12" s="416" customFormat="1">
      <c r="A10" s="169" t="s">
        <v>28</v>
      </c>
      <c r="B10" s="606">
        <v>109193</v>
      </c>
      <c r="C10" s="17">
        <v>40252</v>
      </c>
      <c r="D10" s="493">
        <f t="shared" ref="D10:D27" si="0">C10/$B10*100</f>
        <v>36.8631688844523</v>
      </c>
      <c r="E10" s="17">
        <v>20053</v>
      </c>
      <c r="F10" s="493">
        <f t="shared" ref="F10:F27" si="1">E10/$B10*100</f>
        <v>18.364730339856948</v>
      </c>
      <c r="G10" s="17">
        <v>34585</v>
      </c>
      <c r="H10" s="493">
        <f t="shared" ref="H10:H27" si="2">G10/$B10*100</f>
        <v>31.673275759435128</v>
      </c>
      <c r="I10" s="17">
        <v>8642</v>
      </c>
      <c r="J10" s="493">
        <f t="shared" ref="J10:J15" si="3">I10/$B10*100</f>
        <v>7.9144267489674247</v>
      </c>
      <c r="K10" s="17">
        <v>5661</v>
      </c>
      <c r="L10" s="87">
        <f t="shared" ref="L10:L15" si="4">K10/$B10*100</f>
        <v>5.1843982672881959</v>
      </c>
    </row>
    <row r="11" spans="1:12" s="416" customFormat="1">
      <c r="A11" s="170" t="s">
        <v>29</v>
      </c>
      <c r="B11" s="607">
        <v>36204</v>
      </c>
      <c r="C11" s="14">
        <v>13522</v>
      </c>
      <c r="D11" s="494">
        <f t="shared" si="0"/>
        <v>37.349464147607996</v>
      </c>
      <c r="E11" s="14">
        <v>8567</v>
      </c>
      <c r="F11" s="494">
        <f t="shared" si="1"/>
        <v>23.663131145729754</v>
      </c>
      <c r="G11" s="14">
        <v>13045</v>
      </c>
      <c r="H11" s="494">
        <f t="shared" si="2"/>
        <v>36.031930173461497</v>
      </c>
      <c r="I11" s="14">
        <v>620</v>
      </c>
      <c r="J11" s="494">
        <f t="shared" si="3"/>
        <v>1.7125179538172577</v>
      </c>
      <c r="K11" s="14">
        <v>450</v>
      </c>
      <c r="L11" s="13">
        <f t="shared" si="4"/>
        <v>1.2429565793834936</v>
      </c>
    </row>
    <row r="12" spans="1:12" s="416" customFormat="1">
      <c r="A12" s="169" t="s">
        <v>30</v>
      </c>
      <c r="B12" s="606">
        <v>20150</v>
      </c>
      <c r="C12" s="17">
        <v>4262</v>
      </c>
      <c r="D12" s="493">
        <f t="shared" si="0"/>
        <v>21.151364764267992</v>
      </c>
      <c r="E12" s="17">
        <v>9767</v>
      </c>
      <c r="F12" s="493">
        <f t="shared" si="1"/>
        <v>48.471464019851119</v>
      </c>
      <c r="G12" s="17">
        <v>5542</v>
      </c>
      <c r="H12" s="493">
        <f t="shared" si="2"/>
        <v>27.503722084367244</v>
      </c>
      <c r="I12" s="17">
        <v>355</v>
      </c>
      <c r="J12" s="493">
        <f t="shared" si="3"/>
        <v>1.7617866004962779</v>
      </c>
      <c r="K12" s="17">
        <v>224</v>
      </c>
      <c r="L12" s="87">
        <f t="shared" si="4"/>
        <v>1.1116625310173698</v>
      </c>
    </row>
    <row r="13" spans="1:12" s="416" customFormat="1">
      <c r="A13" s="170" t="s">
        <v>31</v>
      </c>
      <c r="B13" s="607">
        <v>5932</v>
      </c>
      <c r="C13" s="14">
        <v>2186</v>
      </c>
      <c r="D13" s="494">
        <f t="shared" si="0"/>
        <v>36.850977747808493</v>
      </c>
      <c r="E13" s="14">
        <v>1712</v>
      </c>
      <c r="F13" s="494">
        <f t="shared" si="1"/>
        <v>28.860418071476733</v>
      </c>
      <c r="G13" s="14">
        <v>1731</v>
      </c>
      <c r="H13" s="494">
        <f t="shared" si="2"/>
        <v>29.180714767363451</v>
      </c>
      <c r="I13" s="14">
        <v>217</v>
      </c>
      <c r="J13" s="494">
        <f t="shared" si="3"/>
        <v>3.658125421443021</v>
      </c>
      <c r="K13" s="14">
        <v>86</v>
      </c>
      <c r="L13" s="13">
        <f t="shared" si="4"/>
        <v>1.4497639919082939</v>
      </c>
    </row>
    <row r="14" spans="1:12" s="416" customFormat="1">
      <c r="A14" s="169" t="s">
        <v>32</v>
      </c>
      <c r="B14" s="606">
        <v>18200</v>
      </c>
      <c r="C14" s="17">
        <v>6458</v>
      </c>
      <c r="D14" s="493">
        <f t="shared" si="0"/>
        <v>35.483516483516489</v>
      </c>
      <c r="E14" s="17">
        <v>4235</v>
      </c>
      <c r="F14" s="493">
        <f t="shared" si="1"/>
        <v>23.26923076923077</v>
      </c>
      <c r="G14" s="17">
        <v>6249</v>
      </c>
      <c r="H14" s="493">
        <f t="shared" si="2"/>
        <v>34.335164835164832</v>
      </c>
      <c r="I14" s="17">
        <v>827</v>
      </c>
      <c r="J14" s="493">
        <f t="shared" si="3"/>
        <v>4.5439560439560438</v>
      </c>
      <c r="K14" s="17">
        <v>431</v>
      </c>
      <c r="L14" s="87">
        <f t="shared" si="4"/>
        <v>2.3681318681318682</v>
      </c>
    </row>
    <row r="15" spans="1:12" s="416" customFormat="1">
      <c r="A15" s="170" t="s">
        <v>33</v>
      </c>
      <c r="B15" s="607">
        <v>58111</v>
      </c>
      <c r="C15" s="14">
        <v>21846</v>
      </c>
      <c r="D15" s="494">
        <f t="shared" si="0"/>
        <v>37.5935709246098</v>
      </c>
      <c r="E15" s="14">
        <v>8819</v>
      </c>
      <c r="F15" s="494">
        <f t="shared" si="1"/>
        <v>15.176128443840236</v>
      </c>
      <c r="G15" s="14">
        <v>21526</v>
      </c>
      <c r="H15" s="494">
        <f t="shared" si="2"/>
        <v>37.042900655641795</v>
      </c>
      <c r="I15" s="14">
        <v>4170</v>
      </c>
      <c r="J15" s="494">
        <f t="shared" si="3"/>
        <v>7.1759219424893743</v>
      </c>
      <c r="K15" s="14">
        <v>1750</v>
      </c>
      <c r="L15" s="88">
        <f t="shared" si="4"/>
        <v>3.0114780334188018</v>
      </c>
    </row>
    <row r="16" spans="1:12" s="416" customFormat="1">
      <c r="A16" s="169" t="s">
        <v>34</v>
      </c>
      <c r="B16" s="606">
        <v>11835</v>
      </c>
      <c r="C16" s="17">
        <v>4204</v>
      </c>
      <c r="D16" s="493">
        <f t="shared" si="0"/>
        <v>35.521757498943813</v>
      </c>
      <c r="E16" s="17">
        <v>4569</v>
      </c>
      <c r="F16" s="493">
        <f t="shared" si="1"/>
        <v>38.605830164765528</v>
      </c>
      <c r="G16" s="17">
        <v>2570</v>
      </c>
      <c r="H16" s="493">
        <f t="shared" si="2"/>
        <v>21.715251373046048</v>
      </c>
      <c r="I16" s="17" t="s">
        <v>54</v>
      </c>
      <c r="J16" s="493" t="s">
        <v>54</v>
      </c>
      <c r="K16" s="17" t="s">
        <v>54</v>
      </c>
      <c r="L16" s="87" t="s">
        <v>54</v>
      </c>
    </row>
    <row r="17" spans="1:12" s="416" customFormat="1">
      <c r="A17" s="170" t="s">
        <v>35</v>
      </c>
      <c r="B17" s="607">
        <v>66744</v>
      </c>
      <c r="C17" s="14">
        <v>20997</v>
      </c>
      <c r="D17" s="494">
        <f t="shared" si="0"/>
        <v>31.45900755124056</v>
      </c>
      <c r="E17" s="14">
        <v>19025</v>
      </c>
      <c r="F17" s="494">
        <f t="shared" si="1"/>
        <v>28.504434855567538</v>
      </c>
      <c r="G17" s="14">
        <v>22174</v>
      </c>
      <c r="H17" s="494">
        <f t="shared" si="2"/>
        <v>33.22246194414479</v>
      </c>
      <c r="I17" s="14">
        <v>2931</v>
      </c>
      <c r="J17" s="494">
        <f t="shared" ref="J17:J23" si="5">I17/$B17*100</f>
        <v>4.3914059690758718</v>
      </c>
      <c r="K17" s="14">
        <v>1617</v>
      </c>
      <c r="L17" s="88">
        <f t="shared" ref="L17:L23" si="6">K17/$B17*100</f>
        <v>2.4226896799712332</v>
      </c>
    </row>
    <row r="18" spans="1:12" s="416" customFormat="1">
      <c r="A18" s="169" t="s">
        <v>36</v>
      </c>
      <c r="B18" s="606">
        <v>139220</v>
      </c>
      <c r="C18" s="17">
        <v>71996</v>
      </c>
      <c r="D18" s="493">
        <f t="shared" si="0"/>
        <v>51.713834219221376</v>
      </c>
      <c r="E18" s="17">
        <v>14512</v>
      </c>
      <c r="F18" s="493">
        <f t="shared" si="1"/>
        <v>10.42378968539003</v>
      </c>
      <c r="G18" s="17">
        <v>43026</v>
      </c>
      <c r="H18" s="493">
        <f t="shared" si="2"/>
        <v>30.905042378968538</v>
      </c>
      <c r="I18" s="17">
        <v>7131</v>
      </c>
      <c r="J18" s="493">
        <f t="shared" si="5"/>
        <v>5.1221088924005169</v>
      </c>
      <c r="K18" s="17">
        <v>2555</v>
      </c>
      <c r="L18" s="87">
        <f t="shared" si="6"/>
        <v>1.8352248240195375</v>
      </c>
    </row>
    <row r="19" spans="1:12" s="416" customFormat="1">
      <c r="A19" s="170" t="s">
        <v>37</v>
      </c>
      <c r="B19" s="607">
        <v>36505</v>
      </c>
      <c r="C19" s="14">
        <v>15217</v>
      </c>
      <c r="D19" s="494">
        <f t="shared" si="0"/>
        <v>41.684700725927954</v>
      </c>
      <c r="E19" s="14">
        <v>3168</v>
      </c>
      <c r="F19" s="494">
        <f t="shared" si="1"/>
        <v>8.6782632516093674</v>
      </c>
      <c r="G19" s="14">
        <v>15736</v>
      </c>
      <c r="H19" s="494">
        <f t="shared" si="2"/>
        <v>43.106423777564714</v>
      </c>
      <c r="I19" s="14">
        <v>1544</v>
      </c>
      <c r="J19" s="494">
        <f t="shared" si="5"/>
        <v>4.2295575948500206</v>
      </c>
      <c r="K19" s="14">
        <v>840</v>
      </c>
      <c r="L19" s="88">
        <f t="shared" si="6"/>
        <v>2.3010546500479387</v>
      </c>
    </row>
    <row r="20" spans="1:12" s="416" customFormat="1">
      <c r="A20" s="169" t="s">
        <v>38</v>
      </c>
      <c r="B20" s="606">
        <v>7409</v>
      </c>
      <c r="C20" s="17">
        <v>3827</v>
      </c>
      <c r="D20" s="493">
        <f t="shared" si="0"/>
        <v>51.653394520178168</v>
      </c>
      <c r="E20" s="17">
        <v>833</v>
      </c>
      <c r="F20" s="493">
        <f t="shared" si="1"/>
        <v>11.243082737211498</v>
      </c>
      <c r="G20" s="17">
        <v>2283</v>
      </c>
      <c r="H20" s="493">
        <f t="shared" si="2"/>
        <v>30.813875016871371</v>
      </c>
      <c r="I20" s="17">
        <v>250</v>
      </c>
      <c r="J20" s="493">
        <f t="shared" si="5"/>
        <v>3.3742745309758404</v>
      </c>
      <c r="K20" s="17">
        <v>216</v>
      </c>
      <c r="L20" s="87">
        <f t="shared" si="6"/>
        <v>2.9153731947631258</v>
      </c>
    </row>
    <row r="21" spans="1:12" s="416" customFormat="1">
      <c r="A21" s="170" t="s">
        <v>39</v>
      </c>
      <c r="B21" s="607">
        <v>30946</v>
      </c>
      <c r="C21" s="14">
        <v>5566</v>
      </c>
      <c r="D21" s="494">
        <f t="shared" si="0"/>
        <v>17.986169456472563</v>
      </c>
      <c r="E21" s="14">
        <v>16356</v>
      </c>
      <c r="F21" s="494">
        <f t="shared" si="1"/>
        <v>52.853357461384341</v>
      </c>
      <c r="G21" s="14">
        <v>8407</v>
      </c>
      <c r="H21" s="494">
        <f t="shared" si="2"/>
        <v>27.166677438118015</v>
      </c>
      <c r="I21" s="14">
        <v>352</v>
      </c>
      <c r="J21" s="494">
        <f t="shared" si="5"/>
        <v>1.1374652620694112</v>
      </c>
      <c r="K21" s="14">
        <v>265</v>
      </c>
      <c r="L21" s="13">
        <f t="shared" si="6"/>
        <v>0.8563303819556648</v>
      </c>
    </row>
    <row r="22" spans="1:12" s="416" customFormat="1">
      <c r="A22" s="169" t="s">
        <v>40</v>
      </c>
      <c r="B22" s="606">
        <v>16364</v>
      </c>
      <c r="C22" s="17">
        <v>3667</v>
      </c>
      <c r="D22" s="493">
        <f t="shared" si="0"/>
        <v>22.408946467856268</v>
      </c>
      <c r="E22" s="17">
        <v>7354</v>
      </c>
      <c r="F22" s="493">
        <f t="shared" si="1"/>
        <v>44.940112441945736</v>
      </c>
      <c r="G22" s="17">
        <v>4858</v>
      </c>
      <c r="H22" s="493">
        <f t="shared" si="2"/>
        <v>29.687118064043023</v>
      </c>
      <c r="I22" s="17">
        <v>317</v>
      </c>
      <c r="J22" s="493">
        <f t="shared" si="5"/>
        <v>1.9371791737961379</v>
      </c>
      <c r="K22" s="17">
        <v>168</v>
      </c>
      <c r="L22" s="87">
        <f t="shared" si="6"/>
        <v>1.0266438523588364</v>
      </c>
    </row>
    <row r="23" spans="1:12" s="416" customFormat="1">
      <c r="A23" s="170" t="s">
        <v>41</v>
      </c>
      <c r="B23" s="607">
        <v>23865</v>
      </c>
      <c r="C23" s="14">
        <v>7876</v>
      </c>
      <c r="D23" s="494">
        <f t="shared" si="0"/>
        <v>33.002304630211611</v>
      </c>
      <c r="E23" s="14">
        <v>6798</v>
      </c>
      <c r="F23" s="494">
        <f t="shared" si="1"/>
        <v>28.485229415461973</v>
      </c>
      <c r="G23" s="14">
        <v>7630</v>
      </c>
      <c r="H23" s="494">
        <f t="shared" si="2"/>
        <v>31.971506390111042</v>
      </c>
      <c r="I23" s="14">
        <v>959</v>
      </c>
      <c r="J23" s="494">
        <f t="shared" si="5"/>
        <v>4.0184370416928559</v>
      </c>
      <c r="K23" s="14">
        <v>602</v>
      </c>
      <c r="L23" s="88">
        <f t="shared" si="6"/>
        <v>2.5225225225225225</v>
      </c>
    </row>
    <row r="24" spans="1:12" s="416" customFormat="1" ht="15" thickBot="1">
      <c r="A24" s="169" t="s">
        <v>42</v>
      </c>
      <c r="B24" s="606">
        <v>16134</v>
      </c>
      <c r="C24" s="17">
        <v>5427</v>
      </c>
      <c r="D24" s="493">
        <f t="shared" si="0"/>
        <v>33.637039791744144</v>
      </c>
      <c r="E24" s="17">
        <v>7407</v>
      </c>
      <c r="F24" s="493">
        <f t="shared" si="1"/>
        <v>45.909259947936036</v>
      </c>
      <c r="G24" s="17">
        <v>2986</v>
      </c>
      <c r="H24" s="493">
        <f t="shared" si="2"/>
        <v>18.50749969009545</v>
      </c>
      <c r="I24" s="17" t="s">
        <v>54</v>
      </c>
      <c r="J24" s="493" t="s">
        <v>54</v>
      </c>
      <c r="K24" s="17" t="s">
        <v>54</v>
      </c>
      <c r="L24" s="16" t="s">
        <v>54</v>
      </c>
    </row>
    <row r="25" spans="1:12" s="416" customFormat="1">
      <c r="A25" s="171" t="s">
        <v>43</v>
      </c>
      <c r="B25" s="608">
        <v>572958</v>
      </c>
      <c r="C25" s="70">
        <v>242811</v>
      </c>
      <c r="D25" s="495">
        <f t="shared" si="0"/>
        <v>42.37849894756684</v>
      </c>
      <c r="E25" s="63">
        <v>87910</v>
      </c>
      <c r="F25" s="495">
        <f t="shared" si="1"/>
        <v>15.343183968109356</v>
      </c>
      <c r="G25" s="63">
        <v>186810</v>
      </c>
      <c r="H25" s="495">
        <f t="shared" si="2"/>
        <v>32.60448409831087</v>
      </c>
      <c r="I25" s="63">
        <v>36030</v>
      </c>
      <c r="J25" s="495">
        <f t="shared" ref="J25:J27" si="7">I25/$B25*100</f>
        <v>6.2884190464222511</v>
      </c>
      <c r="K25" s="63">
        <v>19397</v>
      </c>
      <c r="L25" s="19">
        <f t="shared" ref="L25:L27" si="8">K25/$B25*100</f>
        <v>3.3854139395906855</v>
      </c>
    </row>
    <row r="26" spans="1:12" s="416" customFormat="1">
      <c r="A26" s="172" t="s">
        <v>44</v>
      </c>
      <c r="B26" s="609">
        <v>131633</v>
      </c>
      <c r="C26" s="22">
        <v>36648</v>
      </c>
      <c r="D26" s="496">
        <f t="shared" si="0"/>
        <v>27.841042899576852</v>
      </c>
      <c r="E26" s="22">
        <v>54020</v>
      </c>
      <c r="F26" s="496">
        <f t="shared" si="1"/>
        <v>41.038341449332613</v>
      </c>
      <c r="G26" s="22">
        <v>37408</v>
      </c>
      <c r="H26" s="496">
        <f t="shared" si="2"/>
        <v>28.418405718930661</v>
      </c>
      <c r="I26" s="22">
        <v>2102</v>
      </c>
      <c r="J26" s="496">
        <f t="shared" si="7"/>
        <v>1.5968640082654046</v>
      </c>
      <c r="K26" s="22">
        <v>1455</v>
      </c>
      <c r="L26" s="89">
        <f t="shared" si="8"/>
        <v>1.1053459238944641</v>
      </c>
    </row>
    <row r="27" spans="1:12" s="416" customFormat="1">
      <c r="A27" s="174" t="s">
        <v>45</v>
      </c>
      <c r="B27" s="610">
        <v>704591</v>
      </c>
      <c r="C27" s="272">
        <v>279459</v>
      </c>
      <c r="D27" s="517">
        <f t="shared" si="0"/>
        <v>39.662584392931507</v>
      </c>
      <c r="E27" s="272">
        <v>141930</v>
      </c>
      <c r="F27" s="517">
        <f t="shared" si="1"/>
        <v>20.143601039468287</v>
      </c>
      <c r="G27" s="272">
        <v>224218</v>
      </c>
      <c r="H27" s="517">
        <f t="shared" si="2"/>
        <v>31.822433156256608</v>
      </c>
      <c r="I27" s="272">
        <v>38132</v>
      </c>
      <c r="J27" s="517">
        <f t="shared" si="7"/>
        <v>5.4119340156204094</v>
      </c>
      <c r="K27" s="272">
        <v>20852</v>
      </c>
      <c r="L27" s="286">
        <f t="shared" si="8"/>
        <v>2.9594473957231924</v>
      </c>
    </row>
    <row r="28" spans="1:12" s="416" customFormat="1">
      <c r="A28" s="1022" t="s">
        <v>281</v>
      </c>
      <c r="B28" s="1022"/>
      <c r="C28" s="1022"/>
      <c r="D28" s="1022"/>
      <c r="E28" s="1022"/>
      <c r="F28" s="1022"/>
      <c r="G28" s="1022"/>
      <c r="H28" s="1022"/>
      <c r="I28" s="1022"/>
      <c r="J28" s="1022"/>
      <c r="K28" s="1022"/>
      <c r="L28" s="1022"/>
    </row>
    <row r="29" spans="1:12" s="416" customFormat="1">
      <c r="A29" s="909" t="s">
        <v>287</v>
      </c>
      <c r="B29" s="909"/>
      <c r="C29" s="909"/>
      <c r="D29" s="909"/>
      <c r="E29" s="909"/>
      <c r="F29" s="909"/>
      <c r="G29" s="909"/>
      <c r="H29" s="909"/>
      <c r="I29" s="909"/>
      <c r="J29" s="909"/>
      <c r="K29" s="909"/>
      <c r="L29" s="909"/>
    </row>
    <row r="30" spans="1:12" s="416" customFormat="1" ht="26.25" customHeight="1">
      <c r="A30" s="837" t="s">
        <v>253</v>
      </c>
      <c r="B30" s="854"/>
      <c r="C30" s="854"/>
      <c r="D30" s="854"/>
      <c r="E30" s="854"/>
      <c r="F30" s="854"/>
      <c r="G30" s="854"/>
      <c r="H30" s="854"/>
      <c r="I30" s="854"/>
      <c r="J30" s="854"/>
      <c r="K30" s="854"/>
      <c r="L30" s="854"/>
    </row>
    <row r="32" spans="1:12" ht="24" customHeight="1">
      <c r="A32" s="839">
        <v>2022</v>
      </c>
      <c r="B32" s="839"/>
      <c r="C32" s="839"/>
      <c r="D32" s="839"/>
      <c r="E32" s="839"/>
      <c r="F32" s="839"/>
      <c r="G32" s="839"/>
      <c r="H32" s="839"/>
      <c r="I32" s="839"/>
      <c r="J32" s="839"/>
      <c r="K32" s="839"/>
      <c r="L32" s="839"/>
    </row>
    <row r="34" spans="1:14" ht="13.5" customHeight="1">
      <c r="A34" s="1023" t="s">
        <v>282</v>
      </c>
      <c r="B34" s="1023"/>
      <c r="C34" s="1023"/>
      <c r="D34" s="1023"/>
      <c r="E34" s="1023"/>
      <c r="F34" s="1023"/>
      <c r="G34" s="1023"/>
      <c r="H34" s="1023"/>
      <c r="I34" s="1023"/>
      <c r="J34" s="1023"/>
      <c r="K34" s="1023"/>
      <c r="L34" s="1023"/>
    </row>
    <row r="35" spans="1:14" ht="15" thickBot="1">
      <c r="A35" s="1024" t="s">
        <v>47</v>
      </c>
      <c r="B35" s="846" t="s">
        <v>48</v>
      </c>
      <c r="C35" s="848" t="s">
        <v>50</v>
      </c>
      <c r="D35" s="848"/>
      <c r="E35" s="848"/>
      <c r="F35" s="848"/>
      <c r="G35" s="848"/>
      <c r="H35" s="848"/>
      <c r="I35" s="848"/>
      <c r="J35" s="848"/>
      <c r="K35" s="848"/>
      <c r="L35" s="849"/>
    </row>
    <row r="36" spans="1:14" ht="27.75" customHeight="1">
      <c r="A36" s="1025"/>
      <c r="B36" s="847"/>
      <c r="C36" s="850" t="s">
        <v>88</v>
      </c>
      <c r="D36" s="850"/>
      <c r="E36" s="850" t="s">
        <v>89</v>
      </c>
      <c r="F36" s="850"/>
      <c r="G36" s="850" t="s">
        <v>90</v>
      </c>
      <c r="H36" s="850"/>
      <c r="I36" s="850" t="s">
        <v>91</v>
      </c>
      <c r="J36" s="850"/>
      <c r="K36" s="850" t="s">
        <v>92</v>
      </c>
      <c r="L36" s="914"/>
    </row>
    <row r="37" spans="1:14" ht="14.5" customHeight="1" thickBot="1">
      <c r="A37" s="913"/>
      <c r="B37" s="851" t="s">
        <v>49</v>
      </c>
      <c r="C37" s="852"/>
      <c r="D37" s="422" t="s">
        <v>53</v>
      </c>
      <c r="E37" s="405" t="s">
        <v>49</v>
      </c>
      <c r="F37" s="422" t="s">
        <v>53</v>
      </c>
      <c r="G37" s="405" t="s">
        <v>49</v>
      </c>
      <c r="H37" s="422" t="s">
        <v>53</v>
      </c>
      <c r="I37" s="420" t="s">
        <v>49</v>
      </c>
      <c r="J37" s="421" t="s">
        <v>53</v>
      </c>
      <c r="K37" s="420" t="s">
        <v>49</v>
      </c>
      <c r="L37" s="455" t="s">
        <v>53</v>
      </c>
    </row>
    <row r="38" spans="1:14" ht="14.5" customHeight="1">
      <c r="A38" s="168" t="s">
        <v>27</v>
      </c>
      <c r="B38" s="605">
        <v>103129</v>
      </c>
      <c r="C38" s="62">
        <v>51097</v>
      </c>
      <c r="D38" s="492">
        <v>49.546684249823038</v>
      </c>
      <c r="E38" s="62">
        <v>8846</v>
      </c>
      <c r="F38" s="492">
        <v>8.5776066867709382</v>
      </c>
      <c r="G38" s="62">
        <v>29307</v>
      </c>
      <c r="H38" s="492">
        <v>28.417806824462566</v>
      </c>
      <c r="I38" s="62">
        <v>8805</v>
      </c>
      <c r="J38" s="492">
        <v>8.5378506530655773</v>
      </c>
      <c r="K38" s="62">
        <v>5074</v>
      </c>
      <c r="L38" s="86">
        <v>4.9200515858778813</v>
      </c>
      <c r="N38" s="161"/>
    </row>
    <row r="39" spans="1:14" ht="14.5" customHeight="1">
      <c r="A39" s="169" t="s">
        <v>28</v>
      </c>
      <c r="B39" s="606">
        <v>105010</v>
      </c>
      <c r="C39" s="17">
        <v>40242</v>
      </c>
      <c r="D39" s="493">
        <v>38.322064565279497</v>
      </c>
      <c r="E39" s="17">
        <v>18821</v>
      </c>
      <c r="F39" s="493">
        <v>17.923054947147889</v>
      </c>
      <c r="G39" s="17">
        <v>32732</v>
      </c>
      <c r="H39" s="493">
        <v>31.170364727168842</v>
      </c>
      <c r="I39" s="17">
        <v>7997</v>
      </c>
      <c r="J39" s="493">
        <v>7.6154651937910671</v>
      </c>
      <c r="K39" s="17">
        <v>5218</v>
      </c>
      <c r="L39" s="87">
        <v>4.9690505666127036</v>
      </c>
      <c r="N39" s="161"/>
    </row>
    <row r="40" spans="1:14" ht="14.5" customHeight="1">
      <c r="A40" s="170" t="s">
        <v>29</v>
      </c>
      <c r="B40" s="607">
        <v>35692</v>
      </c>
      <c r="C40" s="14">
        <v>13560</v>
      </c>
      <c r="D40" s="494">
        <v>37.991706825058834</v>
      </c>
      <c r="E40" s="14">
        <v>8185</v>
      </c>
      <c r="F40" s="494">
        <v>22.932309761291044</v>
      </c>
      <c r="G40" s="14">
        <v>12952</v>
      </c>
      <c r="H40" s="494">
        <v>36.288243864171243</v>
      </c>
      <c r="I40" s="14">
        <v>577</v>
      </c>
      <c r="J40" s="494">
        <v>1.6166087638686539</v>
      </c>
      <c r="K40" s="14">
        <v>418</v>
      </c>
      <c r="L40" s="13">
        <v>1.1711307856102209</v>
      </c>
      <c r="N40" s="161"/>
    </row>
    <row r="41" spans="1:14" ht="14.5" customHeight="1">
      <c r="A41" s="169" t="s">
        <v>30</v>
      </c>
      <c r="B41" s="606">
        <v>19398</v>
      </c>
      <c r="C41" s="17">
        <v>4092</v>
      </c>
      <c r="D41" s="493">
        <v>21.094958243117848</v>
      </c>
      <c r="E41" s="17">
        <v>9261</v>
      </c>
      <c r="F41" s="493">
        <v>47.74203526136715</v>
      </c>
      <c r="G41" s="17">
        <v>5498</v>
      </c>
      <c r="H41" s="493">
        <v>28.343128157542015</v>
      </c>
      <c r="I41" s="17">
        <v>370</v>
      </c>
      <c r="J41" s="493">
        <v>1.907413135374781</v>
      </c>
      <c r="K41" s="17">
        <v>177</v>
      </c>
      <c r="L41" s="87">
        <v>0.91246520259820585</v>
      </c>
      <c r="N41" s="161"/>
    </row>
    <row r="42" spans="1:14" ht="14.5" customHeight="1">
      <c r="A42" s="170" t="s">
        <v>31</v>
      </c>
      <c r="B42" s="607">
        <v>5853</v>
      </c>
      <c r="C42" s="14">
        <v>2119</v>
      </c>
      <c r="D42" s="494">
        <v>36.203656244660856</v>
      </c>
      <c r="E42" s="14">
        <v>1713</v>
      </c>
      <c r="F42" s="494">
        <v>29.267042542286003</v>
      </c>
      <c r="G42" s="14">
        <v>1712</v>
      </c>
      <c r="H42" s="494">
        <v>29.249957286861438</v>
      </c>
      <c r="I42" s="14">
        <v>216</v>
      </c>
      <c r="J42" s="494">
        <v>3.690415171706817</v>
      </c>
      <c r="K42" s="14">
        <v>93</v>
      </c>
      <c r="L42" s="13">
        <v>1.5889287544848796</v>
      </c>
      <c r="N42" s="161"/>
    </row>
    <row r="43" spans="1:14" ht="14.5" customHeight="1">
      <c r="A43" s="169" t="s">
        <v>32</v>
      </c>
      <c r="B43" s="606">
        <v>18456</v>
      </c>
      <c r="C43" s="17">
        <v>6219</v>
      </c>
      <c r="D43" s="493">
        <v>33.696358907672298</v>
      </c>
      <c r="E43" s="17">
        <v>4444</v>
      </c>
      <c r="F43" s="493">
        <v>24.078890333766797</v>
      </c>
      <c r="G43" s="17">
        <v>6404</v>
      </c>
      <c r="H43" s="493">
        <v>34.698742956220201</v>
      </c>
      <c r="I43" s="17">
        <v>953</v>
      </c>
      <c r="J43" s="493">
        <v>5.1636324230602515</v>
      </c>
      <c r="K43" s="17">
        <v>436</v>
      </c>
      <c r="L43" s="87">
        <v>2.3623753792804507</v>
      </c>
      <c r="N43" s="161"/>
    </row>
    <row r="44" spans="1:14" ht="14.5" customHeight="1">
      <c r="A44" s="170" t="s">
        <v>33</v>
      </c>
      <c r="B44" s="607">
        <v>55939</v>
      </c>
      <c r="C44" s="14">
        <v>21368</v>
      </c>
      <c r="D44" s="494">
        <v>38.198752212231177</v>
      </c>
      <c r="E44" s="14">
        <v>8262</v>
      </c>
      <c r="F44" s="494">
        <v>14.769659808005148</v>
      </c>
      <c r="G44" s="14">
        <v>20707</v>
      </c>
      <c r="H44" s="494">
        <v>37.017107921128371</v>
      </c>
      <c r="I44" s="14">
        <v>4071</v>
      </c>
      <c r="J44" s="494">
        <v>7.2775702104077657</v>
      </c>
      <c r="K44" s="14">
        <v>1531</v>
      </c>
      <c r="L44" s="88">
        <v>2.7369098482275334</v>
      </c>
      <c r="N44" s="161"/>
    </row>
    <row r="45" spans="1:14" ht="14.5" customHeight="1">
      <c r="A45" s="169" t="s">
        <v>34</v>
      </c>
      <c r="B45" s="606">
        <v>11599</v>
      </c>
      <c r="C45" s="17">
        <v>4123</v>
      </c>
      <c r="D45" s="493">
        <v>35.546167773083887</v>
      </c>
      <c r="E45" s="17">
        <v>4405</v>
      </c>
      <c r="F45" s="493">
        <v>37.977411845848778</v>
      </c>
      <c r="G45" s="17" t="s">
        <v>54</v>
      </c>
      <c r="H45" s="493" t="s">
        <v>54</v>
      </c>
      <c r="I45" s="17" t="s">
        <v>54</v>
      </c>
      <c r="J45" s="493" t="s">
        <v>54</v>
      </c>
      <c r="K45" s="17" t="s">
        <v>54</v>
      </c>
      <c r="L45" s="87" t="s">
        <v>54</v>
      </c>
      <c r="N45" s="161"/>
    </row>
    <row r="46" spans="1:14" ht="14.5" customHeight="1">
      <c r="A46" s="170" t="s">
        <v>35</v>
      </c>
      <c r="B46" s="607">
        <v>64329</v>
      </c>
      <c r="C46" s="14">
        <v>20040</v>
      </c>
      <c r="D46" s="494">
        <v>31.152357412675464</v>
      </c>
      <c r="E46" s="14">
        <v>18212</v>
      </c>
      <c r="F46" s="494">
        <v>28.310715229523232</v>
      </c>
      <c r="G46" s="14">
        <v>21876</v>
      </c>
      <c r="H46" s="494">
        <v>34.006435666651122</v>
      </c>
      <c r="I46" s="14">
        <v>2698</v>
      </c>
      <c r="J46" s="494">
        <v>4.1940648851995208</v>
      </c>
      <c r="K46" s="14">
        <v>1503</v>
      </c>
      <c r="L46" s="88">
        <v>2.3364268059506599</v>
      </c>
      <c r="N46" s="161"/>
    </row>
    <row r="47" spans="1:14" ht="14.5" customHeight="1">
      <c r="A47" s="169" t="s">
        <v>36</v>
      </c>
      <c r="B47" s="606">
        <v>135114</v>
      </c>
      <c r="C47" s="17">
        <v>71403</v>
      </c>
      <c r="D47" s="493">
        <v>52.846485190283751</v>
      </c>
      <c r="E47" s="17">
        <v>13569</v>
      </c>
      <c r="F47" s="493">
        <v>10.042630667436388</v>
      </c>
      <c r="G47" s="17">
        <v>41211</v>
      </c>
      <c r="H47" s="493">
        <v>30.500910342377548</v>
      </c>
      <c r="I47" s="17">
        <v>6509</v>
      </c>
      <c r="J47" s="493">
        <v>4.8174134434625575</v>
      </c>
      <c r="K47" s="17">
        <v>2422</v>
      </c>
      <c r="L47" s="87">
        <v>1.7925603564397472</v>
      </c>
      <c r="N47" s="161"/>
    </row>
    <row r="48" spans="1:14" ht="14.5" customHeight="1">
      <c r="A48" s="170" t="s">
        <v>37</v>
      </c>
      <c r="B48" s="607">
        <v>35121</v>
      </c>
      <c r="C48" s="14">
        <v>15258</v>
      </c>
      <c r="D48" s="494">
        <v>43.444093277526264</v>
      </c>
      <c r="E48" s="14">
        <v>2973</v>
      </c>
      <c r="F48" s="494">
        <v>8.4650209276501247</v>
      </c>
      <c r="G48" s="14">
        <v>14910</v>
      </c>
      <c r="H48" s="494">
        <v>42.453233108396688</v>
      </c>
      <c r="I48" s="14">
        <v>1336</v>
      </c>
      <c r="J48" s="494">
        <v>3.8039919136698837</v>
      </c>
      <c r="K48" s="14">
        <v>644</v>
      </c>
      <c r="L48" s="88">
        <v>1.8336607727570402</v>
      </c>
      <c r="N48" s="161"/>
    </row>
    <row r="49" spans="1:14" ht="14.5" customHeight="1">
      <c r="A49" s="169" t="s">
        <v>38</v>
      </c>
      <c r="B49" s="606">
        <v>7075</v>
      </c>
      <c r="C49" s="17">
        <v>3532</v>
      </c>
      <c r="D49" s="493">
        <v>49.922261484098939</v>
      </c>
      <c r="E49" s="17">
        <v>853</v>
      </c>
      <c r="F49" s="493">
        <v>12.056537102473499</v>
      </c>
      <c r="G49" s="17">
        <v>2266</v>
      </c>
      <c r="H49" s="493">
        <v>32.028268551236749</v>
      </c>
      <c r="I49" s="17">
        <v>244</v>
      </c>
      <c r="J49" s="493">
        <v>3.4487632508833923</v>
      </c>
      <c r="K49" s="17">
        <v>180</v>
      </c>
      <c r="L49" s="87">
        <v>2.5441696113074204</v>
      </c>
      <c r="N49" s="161"/>
    </row>
    <row r="50" spans="1:14" ht="14.5" customHeight="1">
      <c r="A50" s="170" t="s">
        <v>39</v>
      </c>
      <c r="B50" s="607">
        <v>30886</v>
      </c>
      <c r="C50" s="14">
        <v>5900</v>
      </c>
      <c r="D50" s="494">
        <v>19.102505989768826</v>
      </c>
      <c r="E50" s="14">
        <v>16076</v>
      </c>
      <c r="F50" s="494">
        <v>52.049472252800619</v>
      </c>
      <c r="G50" s="14">
        <v>8353</v>
      </c>
      <c r="H50" s="494">
        <v>27.044615683481187</v>
      </c>
      <c r="I50" s="14">
        <v>334</v>
      </c>
      <c r="J50" s="494">
        <v>1.0813961017936928</v>
      </c>
      <c r="K50" s="14">
        <v>223</v>
      </c>
      <c r="L50" s="13">
        <v>0.7220099721556692</v>
      </c>
      <c r="N50" s="161"/>
    </row>
    <row r="51" spans="1:14" ht="14.5" customHeight="1">
      <c r="A51" s="169" t="s">
        <v>40</v>
      </c>
      <c r="B51" s="606">
        <v>16279</v>
      </c>
      <c r="C51" s="17">
        <v>3791</v>
      </c>
      <c r="D51" s="493">
        <v>23.287671232876711</v>
      </c>
      <c r="E51" s="17">
        <v>7149</v>
      </c>
      <c r="F51" s="493">
        <v>43.915473923459672</v>
      </c>
      <c r="G51" s="17">
        <v>4860</v>
      </c>
      <c r="H51" s="493">
        <v>29.854413661772831</v>
      </c>
      <c r="I51" s="17">
        <v>311</v>
      </c>
      <c r="J51" s="493">
        <v>1.9104367590146818</v>
      </c>
      <c r="K51" s="17">
        <v>168</v>
      </c>
      <c r="L51" s="87">
        <v>1.0320044228760981</v>
      </c>
      <c r="N51" s="161"/>
    </row>
    <row r="52" spans="1:14" ht="14.5" customHeight="1">
      <c r="A52" s="170" t="s">
        <v>41</v>
      </c>
      <c r="B52" s="607">
        <v>23230</v>
      </c>
      <c r="C52" s="14">
        <v>7561</v>
      </c>
      <c r="D52" s="494">
        <v>32.548428755919069</v>
      </c>
      <c r="E52" s="14">
        <v>6604</v>
      </c>
      <c r="F52" s="494">
        <v>28.428755919070163</v>
      </c>
      <c r="G52" s="14">
        <v>7583</v>
      </c>
      <c r="H52" s="494">
        <v>32.643133878605255</v>
      </c>
      <c r="I52" s="14">
        <v>950</v>
      </c>
      <c r="J52" s="494">
        <v>4.089539388721481</v>
      </c>
      <c r="K52" s="14">
        <v>532</v>
      </c>
      <c r="L52" s="88">
        <v>2.2901420576840295</v>
      </c>
      <c r="N52" s="161"/>
    </row>
    <row r="53" spans="1:14" ht="14.5" customHeight="1" thickBot="1">
      <c r="A53" s="169" t="s">
        <v>42</v>
      </c>
      <c r="B53" s="606">
        <v>16001</v>
      </c>
      <c r="C53" s="17">
        <v>5631</v>
      </c>
      <c r="D53" s="493">
        <v>35.191550528091994</v>
      </c>
      <c r="E53" s="17">
        <v>7207</v>
      </c>
      <c r="F53" s="493">
        <v>45.04093494156615</v>
      </c>
      <c r="G53" s="17" t="s">
        <v>54</v>
      </c>
      <c r="H53" s="493" t="s">
        <v>54</v>
      </c>
      <c r="I53" s="17" t="s">
        <v>54</v>
      </c>
      <c r="J53" s="493" t="s">
        <v>54</v>
      </c>
      <c r="K53" s="17" t="s">
        <v>54</v>
      </c>
      <c r="L53" s="16" t="s">
        <v>54</v>
      </c>
      <c r="N53" s="161"/>
    </row>
    <row r="54" spans="1:14" ht="14.5" customHeight="1">
      <c r="A54" s="171" t="s">
        <v>43</v>
      </c>
      <c r="B54" s="608">
        <v>553256</v>
      </c>
      <c r="C54" s="70">
        <v>238839</v>
      </c>
      <c r="D54" s="495">
        <v>43.169708055583669</v>
      </c>
      <c r="E54" s="63">
        <v>84297</v>
      </c>
      <c r="F54" s="495">
        <v>15.236527032693726</v>
      </c>
      <c r="G54" s="63">
        <v>178708</v>
      </c>
      <c r="H54" s="495">
        <v>32.301140882340185</v>
      </c>
      <c r="I54" s="63">
        <v>33779</v>
      </c>
      <c r="J54" s="495">
        <v>6.1054918518732739</v>
      </c>
      <c r="K54" s="63">
        <v>17633</v>
      </c>
      <c r="L54" s="19">
        <v>3.1871321775091457</v>
      </c>
      <c r="N54" s="161"/>
    </row>
    <row r="55" spans="1:14" ht="14.5" customHeight="1">
      <c r="A55" s="172" t="s">
        <v>44</v>
      </c>
      <c r="B55" s="609">
        <v>129855</v>
      </c>
      <c r="C55" s="22">
        <v>37097</v>
      </c>
      <c r="D55" s="496">
        <v>28.568018174117281</v>
      </c>
      <c r="E55" s="22">
        <v>52283</v>
      </c>
      <c r="F55" s="496">
        <v>40.262600592969079</v>
      </c>
      <c r="G55" s="22">
        <v>37159</v>
      </c>
      <c r="H55" s="496">
        <v>28.615763736475298</v>
      </c>
      <c r="I55" s="22">
        <v>2021</v>
      </c>
      <c r="J55" s="496">
        <v>1.5563513149281891</v>
      </c>
      <c r="K55" s="22">
        <v>1295</v>
      </c>
      <c r="L55" s="89">
        <v>0.9972661815101459</v>
      </c>
      <c r="N55" s="161"/>
    </row>
    <row r="56" spans="1:14" ht="14.5" customHeight="1">
      <c r="A56" s="174" t="s">
        <v>45</v>
      </c>
      <c r="B56" s="610">
        <v>683111</v>
      </c>
      <c r="C56" s="272">
        <v>275936</v>
      </c>
      <c r="D56" s="517">
        <v>40.394020883868066</v>
      </c>
      <c r="E56" s="272">
        <v>136580</v>
      </c>
      <c r="F56" s="517">
        <v>19.993822380257381</v>
      </c>
      <c r="G56" s="272">
        <v>215867</v>
      </c>
      <c r="H56" s="517">
        <v>31.60057443080261</v>
      </c>
      <c r="I56" s="272">
        <v>35800</v>
      </c>
      <c r="J56" s="517">
        <v>5.2407295446860029</v>
      </c>
      <c r="K56" s="272">
        <v>18928</v>
      </c>
      <c r="L56" s="286">
        <v>2.7708527603859401</v>
      </c>
      <c r="N56" s="161"/>
    </row>
    <row r="57" spans="1:14" ht="14.25" customHeight="1">
      <c r="A57" s="909" t="s">
        <v>260</v>
      </c>
      <c r="B57" s="909"/>
      <c r="C57" s="909"/>
      <c r="D57" s="909"/>
      <c r="E57" s="909"/>
      <c r="F57" s="909"/>
      <c r="G57" s="909"/>
      <c r="H57" s="909"/>
      <c r="I57" s="909"/>
      <c r="J57" s="909"/>
      <c r="K57" s="909"/>
      <c r="L57" s="909"/>
      <c r="N57" s="161"/>
    </row>
    <row r="58" spans="1:14" ht="14.25" customHeight="1">
      <c r="A58" s="837" t="s">
        <v>287</v>
      </c>
      <c r="B58" s="854"/>
      <c r="C58" s="854"/>
      <c r="D58" s="854"/>
      <c r="E58" s="854"/>
      <c r="F58" s="854"/>
      <c r="G58" s="854"/>
      <c r="H58" s="854"/>
      <c r="I58" s="854"/>
      <c r="J58" s="854"/>
      <c r="K58" s="854"/>
      <c r="L58" s="854"/>
      <c r="N58" s="161"/>
    </row>
    <row r="59" spans="1:14" ht="22.5" customHeight="1">
      <c r="A59" s="837" t="s">
        <v>254</v>
      </c>
      <c r="B59" s="854"/>
      <c r="C59" s="854"/>
      <c r="D59" s="854"/>
      <c r="E59" s="854"/>
      <c r="F59" s="854"/>
      <c r="G59" s="854"/>
      <c r="H59" s="854"/>
      <c r="I59" s="854"/>
      <c r="J59" s="854"/>
      <c r="K59" s="854"/>
      <c r="L59" s="854"/>
    </row>
    <row r="61" spans="1:14" ht="24" customHeight="1">
      <c r="A61" s="839">
        <v>2021</v>
      </c>
      <c r="B61" s="839"/>
      <c r="C61" s="839"/>
      <c r="D61" s="839"/>
      <c r="E61" s="839"/>
      <c r="F61" s="839"/>
      <c r="G61" s="839"/>
      <c r="H61" s="839"/>
      <c r="I61" s="839"/>
      <c r="J61" s="839"/>
      <c r="K61" s="839"/>
      <c r="L61" s="839"/>
    </row>
    <row r="62" spans="1:14" ht="14.25" customHeight="1">
      <c r="A62" s="105"/>
    </row>
    <row r="63" spans="1:14" ht="13.5" customHeight="1">
      <c r="A63" s="1023" t="s">
        <v>283</v>
      </c>
      <c r="B63" s="1023"/>
      <c r="C63" s="1023"/>
      <c r="D63" s="1023"/>
      <c r="E63" s="1023"/>
      <c r="F63" s="1023"/>
      <c r="G63" s="1023"/>
      <c r="H63" s="1023"/>
      <c r="I63" s="1023"/>
      <c r="J63" s="1023"/>
      <c r="K63" s="1023"/>
      <c r="L63" s="1023"/>
    </row>
    <row r="64" spans="1:14" ht="15" customHeight="1" thickBot="1">
      <c r="A64" s="1024" t="s">
        <v>47</v>
      </c>
      <c r="B64" s="846" t="s">
        <v>48</v>
      </c>
      <c r="C64" s="848" t="s">
        <v>50</v>
      </c>
      <c r="D64" s="848"/>
      <c r="E64" s="848"/>
      <c r="F64" s="848"/>
      <c r="G64" s="848"/>
      <c r="H64" s="848"/>
      <c r="I64" s="848"/>
      <c r="J64" s="848"/>
      <c r="K64" s="848"/>
      <c r="L64" s="849"/>
    </row>
    <row r="65" spans="1:12" ht="27.75" customHeight="1">
      <c r="A65" s="1025"/>
      <c r="B65" s="847"/>
      <c r="C65" s="850" t="s">
        <v>88</v>
      </c>
      <c r="D65" s="850"/>
      <c r="E65" s="850" t="s">
        <v>89</v>
      </c>
      <c r="F65" s="850"/>
      <c r="G65" s="850" t="s">
        <v>90</v>
      </c>
      <c r="H65" s="850"/>
      <c r="I65" s="850" t="s">
        <v>91</v>
      </c>
      <c r="J65" s="850"/>
      <c r="K65" s="850" t="s">
        <v>92</v>
      </c>
      <c r="L65" s="914"/>
    </row>
    <row r="66" spans="1:12" ht="14.5" customHeight="1" thickBot="1">
      <c r="A66" s="913"/>
      <c r="B66" s="851" t="s">
        <v>49</v>
      </c>
      <c r="C66" s="852"/>
      <c r="D66" s="422" t="s">
        <v>53</v>
      </c>
      <c r="E66" s="405" t="s">
        <v>49</v>
      </c>
      <c r="F66" s="422" t="s">
        <v>53</v>
      </c>
      <c r="G66" s="405" t="s">
        <v>49</v>
      </c>
      <c r="H66" s="422" t="s">
        <v>53</v>
      </c>
      <c r="I66" s="420" t="s">
        <v>49</v>
      </c>
      <c r="J66" s="421" t="s">
        <v>53</v>
      </c>
      <c r="K66" s="420" t="s">
        <v>49</v>
      </c>
      <c r="L66" s="455" t="s">
        <v>53</v>
      </c>
    </row>
    <row r="67" spans="1:12" ht="14.5" customHeight="1">
      <c r="A67" s="168" t="s">
        <v>27</v>
      </c>
      <c r="B67" s="605">
        <v>99803</v>
      </c>
      <c r="C67" s="62">
        <v>50169</v>
      </c>
      <c r="D67" s="492">
        <v>50.268028015189927</v>
      </c>
      <c r="E67" s="62">
        <v>8368</v>
      </c>
      <c r="F67" s="492">
        <v>8.3845174994739597</v>
      </c>
      <c r="G67" s="62">
        <v>27839</v>
      </c>
      <c r="H67" s="492">
        <v>27.893951083634761</v>
      </c>
      <c r="I67" s="62">
        <v>8423</v>
      </c>
      <c r="J67" s="492">
        <v>8.4396260633447895</v>
      </c>
      <c r="K67" s="62">
        <v>5004</v>
      </c>
      <c r="L67" s="86">
        <v>5.0138773383565622</v>
      </c>
    </row>
    <row r="68" spans="1:12" ht="14.5" customHeight="1">
      <c r="A68" s="169" t="s">
        <v>28</v>
      </c>
      <c r="B68" s="606">
        <v>100886</v>
      </c>
      <c r="C68" s="17">
        <v>39651</v>
      </c>
      <c r="D68" s="493">
        <v>39.302777392304186</v>
      </c>
      <c r="E68" s="17">
        <v>17653</v>
      </c>
      <c r="F68" s="493">
        <v>17.497968003489088</v>
      </c>
      <c r="G68" s="17">
        <v>31176</v>
      </c>
      <c r="H68" s="493">
        <v>30.902206450845508</v>
      </c>
      <c r="I68" s="17">
        <v>7446</v>
      </c>
      <c r="J68" s="493">
        <v>7.3806078147612197</v>
      </c>
      <c r="K68" s="17">
        <v>4960</v>
      </c>
      <c r="L68" s="87">
        <v>4.9164403386000037</v>
      </c>
    </row>
    <row r="69" spans="1:12" ht="14.5" customHeight="1">
      <c r="A69" s="170" t="s">
        <v>29</v>
      </c>
      <c r="B69" s="607">
        <v>35076</v>
      </c>
      <c r="C69" s="14">
        <v>13823</v>
      </c>
      <c r="D69" s="494">
        <v>39.408712509978336</v>
      </c>
      <c r="E69" s="14">
        <v>7598</v>
      </c>
      <c r="F69" s="494">
        <v>21.661534952674195</v>
      </c>
      <c r="G69" s="14">
        <v>12580</v>
      </c>
      <c r="H69" s="494">
        <v>35.864978902953588</v>
      </c>
      <c r="I69" s="14">
        <v>629</v>
      </c>
      <c r="J69" s="494">
        <v>1.7932489451476792</v>
      </c>
      <c r="K69" s="14">
        <v>446</v>
      </c>
      <c r="L69" s="13">
        <v>1.2715246892462082</v>
      </c>
    </row>
    <row r="70" spans="1:12" ht="14.5" customHeight="1">
      <c r="A70" s="169" t="s">
        <v>30</v>
      </c>
      <c r="B70" s="606">
        <v>19178</v>
      </c>
      <c r="C70" s="17">
        <v>4058</v>
      </c>
      <c r="D70" s="493">
        <v>21.159662112837626</v>
      </c>
      <c r="E70" s="17">
        <v>9228</v>
      </c>
      <c r="F70" s="493">
        <v>48.117634789863381</v>
      </c>
      <c r="G70" s="17">
        <v>5313</v>
      </c>
      <c r="H70" s="493">
        <v>27.703618729794556</v>
      </c>
      <c r="I70" s="17">
        <v>393</v>
      </c>
      <c r="J70" s="493">
        <v>2.0492230680988599</v>
      </c>
      <c r="K70" s="17">
        <v>186</v>
      </c>
      <c r="L70" s="87">
        <v>0.96986129940556887</v>
      </c>
    </row>
    <row r="71" spans="1:12" ht="14.5" customHeight="1">
      <c r="A71" s="170" t="s">
        <v>31</v>
      </c>
      <c r="B71" s="607">
        <v>5843</v>
      </c>
      <c r="C71" s="14" t="s">
        <v>54</v>
      </c>
      <c r="D71" s="494" t="s">
        <v>54</v>
      </c>
      <c r="E71" s="14" t="s">
        <v>54</v>
      </c>
      <c r="F71" s="494" t="s">
        <v>54</v>
      </c>
      <c r="G71" s="14" t="s">
        <v>54</v>
      </c>
      <c r="H71" s="494" t="s">
        <v>54</v>
      </c>
      <c r="I71" s="14" t="s">
        <v>54</v>
      </c>
      <c r="J71" s="494" t="s">
        <v>54</v>
      </c>
      <c r="K71" s="14" t="s">
        <v>54</v>
      </c>
      <c r="L71" s="13" t="s">
        <v>54</v>
      </c>
    </row>
    <row r="72" spans="1:12" ht="14.5" customHeight="1">
      <c r="A72" s="169" t="s">
        <v>32</v>
      </c>
      <c r="B72" s="606">
        <v>17982</v>
      </c>
      <c r="C72" s="17" t="s">
        <v>54</v>
      </c>
      <c r="D72" s="493" t="s">
        <v>54</v>
      </c>
      <c r="E72" s="17" t="s">
        <v>54</v>
      </c>
      <c r="F72" s="493" t="s">
        <v>54</v>
      </c>
      <c r="G72" s="17" t="s">
        <v>54</v>
      </c>
      <c r="H72" s="493" t="s">
        <v>54</v>
      </c>
      <c r="I72" s="17" t="s">
        <v>54</v>
      </c>
      <c r="J72" s="493" t="s">
        <v>54</v>
      </c>
      <c r="K72" s="17" t="s">
        <v>54</v>
      </c>
      <c r="L72" s="87" t="s">
        <v>54</v>
      </c>
    </row>
    <row r="73" spans="1:12" ht="14.5" customHeight="1">
      <c r="A73" s="170" t="s">
        <v>33</v>
      </c>
      <c r="B73" s="607">
        <v>53738</v>
      </c>
      <c r="C73" s="14">
        <v>20695</v>
      </c>
      <c r="D73" s="494">
        <v>38.51092336893818</v>
      </c>
      <c r="E73" s="14">
        <v>7858</v>
      </c>
      <c r="F73" s="494">
        <v>14.62279950872753</v>
      </c>
      <c r="G73" s="14">
        <v>19788</v>
      </c>
      <c r="H73" s="494">
        <v>36.823104693140799</v>
      </c>
      <c r="I73" s="14">
        <v>3985</v>
      </c>
      <c r="J73" s="494">
        <v>7.4156090662101315</v>
      </c>
      <c r="K73" s="14">
        <v>1412</v>
      </c>
      <c r="L73" s="88">
        <v>2.6275633629833637</v>
      </c>
    </row>
    <row r="74" spans="1:12" ht="14.5" customHeight="1">
      <c r="A74" s="169" t="s">
        <v>34</v>
      </c>
      <c r="B74" s="606">
        <v>11288</v>
      </c>
      <c r="C74" s="17" t="s">
        <v>54</v>
      </c>
      <c r="D74" s="493" t="s">
        <v>54</v>
      </c>
      <c r="E74" s="17" t="s">
        <v>54</v>
      </c>
      <c r="F74" s="493" t="s">
        <v>54</v>
      </c>
      <c r="G74" s="17" t="s">
        <v>54</v>
      </c>
      <c r="H74" s="493" t="s">
        <v>54</v>
      </c>
      <c r="I74" s="17" t="s">
        <v>54</v>
      </c>
      <c r="J74" s="493" t="s">
        <v>54</v>
      </c>
      <c r="K74" s="17" t="s">
        <v>54</v>
      </c>
      <c r="L74" s="87" t="s">
        <v>54</v>
      </c>
    </row>
    <row r="75" spans="1:12" ht="14.5" customHeight="1">
      <c r="A75" s="170" t="s">
        <v>35</v>
      </c>
      <c r="B75" s="607">
        <v>61661</v>
      </c>
      <c r="C75" s="14">
        <v>19068</v>
      </c>
      <c r="D75" s="494">
        <v>30.923922738846272</v>
      </c>
      <c r="E75" s="14">
        <v>17221</v>
      </c>
      <c r="F75" s="494">
        <v>27.928512349783496</v>
      </c>
      <c r="G75" s="14">
        <v>21370</v>
      </c>
      <c r="H75" s="494">
        <v>34.657238773292683</v>
      </c>
      <c r="I75" s="14">
        <v>2568</v>
      </c>
      <c r="J75" s="494">
        <v>4.1647070271322226</v>
      </c>
      <c r="K75" s="14">
        <v>1434</v>
      </c>
      <c r="L75" s="88">
        <v>2.3256191109453299</v>
      </c>
    </row>
    <row r="76" spans="1:12" ht="14.5" customHeight="1">
      <c r="A76" s="169" t="s">
        <v>36</v>
      </c>
      <c r="B76" s="606">
        <v>130477</v>
      </c>
      <c r="C76" s="17">
        <v>69602</v>
      </c>
      <c r="D76" s="493">
        <v>53.344267572062506</v>
      </c>
      <c r="E76" s="17">
        <v>13072</v>
      </c>
      <c r="F76" s="493">
        <v>10.018623972041048</v>
      </c>
      <c r="G76" s="17">
        <v>39167</v>
      </c>
      <c r="H76" s="493">
        <v>30.018317404600044</v>
      </c>
      <c r="I76" s="17">
        <v>6141</v>
      </c>
      <c r="J76" s="493">
        <v>4.7065766380281575</v>
      </c>
      <c r="K76" s="17">
        <v>2495</v>
      </c>
      <c r="L76" s="87">
        <v>1.912214413268239</v>
      </c>
    </row>
    <row r="77" spans="1:12" ht="14.5" customHeight="1">
      <c r="A77" s="170" t="s">
        <v>37</v>
      </c>
      <c r="B77" s="607">
        <v>33813</v>
      </c>
      <c r="C77" s="14">
        <v>14749</v>
      </c>
      <c r="D77" s="494">
        <v>43.61931801378168</v>
      </c>
      <c r="E77" s="14">
        <v>2660</v>
      </c>
      <c r="F77" s="494">
        <v>7.8667967941324344</v>
      </c>
      <c r="G77" s="14">
        <v>14516</v>
      </c>
      <c r="H77" s="494">
        <v>42.93023393369414</v>
      </c>
      <c r="I77" s="14">
        <v>1248</v>
      </c>
      <c r="J77" s="494">
        <v>3.6908881199538639</v>
      </c>
      <c r="K77" s="14">
        <v>640</v>
      </c>
      <c r="L77" s="88">
        <v>1.8927631384378789</v>
      </c>
    </row>
    <row r="78" spans="1:12" ht="14.5" customHeight="1">
      <c r="A78" s="169" t="s">
        <v>38</v>
      </c>
      <c r="B78" s="606">
        <v>6927</v>
      </c>
      <c r="C78" s="17">
        <v>3481</v>
      </c>
      <c r="D78" s="493">
        <v>50.252634618160798</v>
      </c>
      <c r="E78" s="17">
        <v>781</v>
      </c>
      <c r="F78" s="493">
        <v>11.274722101920023</v>
      </c>
      <c r="G78" s="17">
        <v>2279</v>
      </c>
      <c r="H78" s="493">
        <v>32.900245416486214</v>
      </c>
      <c r="I78" s="17">
        <v>229</v>
      </c>
      <c r="J78" s="493">
        <v>3.3059044319330155</v>
      </c>
      <c r="K78" s="17">
        <v>157</v>
      </c>
      <c r="L78" s="87">
        <v>2.2664934314999279</v>
      </c>
    </row>
    <row r="79" spans="1:12" ht="14.5" customHeight="1">
      <c r="A79" s="170" t="s">
        <v>39</v>
      </c>
      <c r="B79" s="607">
        <v>30774</v>
      </c>
      <c r="C79" s="14">
        <v>6194</v>
      </c>
      <c r="D79" s="494">
        <v>20.127380256060309</v>
      </c>
      <c r="E79" s="14">
        <v>15983</v>
      </c>
      <c r="F79" s="494">
        <v>51.936699811529209</v>
      </c>
      <c r="G79" s="14">
        <v>8055</v>
      </c>
      <c r="H79" s="494">
        <v>26.174692922596996</v>
      </c>
      <c r="I79" s="14">
        <v>319</v>
      </c>
      <c r="J79" s="494">
        <v>1.0365893286540586</v>
      </c>
      <c r="K79" s="14">
        <v>223</v>
      </c>
      <c r="L79" s="13">
        <v>0.72463768115942029</v>
      </c>
    </row>
    <row r="80" spans="1:12" ht="14.5" customHeight="1">
      <c r="A80" s="169" t="s">
        <v>40</v>
      </c>
      <c r="B80" s="606">
        <v>16136</v>
      </c>
      <c r="C80" s="17">
        <v>3825</v>
      </c>
      <c r="D80" s="493">
        <v>23.704759543877046</v>
      </c>
      <c r="E80" s="17">
        <v>6959</v>
      </c>
      <c r="F80" s="493">
        <v>43.127169062964796</v>
      </c>
      <c r="G80" s="17">
        <v>4914</v>
      </c>
      <c r="H80" s="493">
        <v>30.453644025780864</v>
      </c>
      <c r="I80" s="17">
        <v>303</v>
      </c>
      <c r="J80" s="493">
        <v>1.8777887952404562</v>
      </c>
      <c r="K80" s="17">
        <v>135</v>
      </c>
      <c r="L80" s="87">
        <v>0.83663857213683679</v>
      </c>
    </row>
    <row r="81" spans="1:12" ht="14.5" customHeight="1">
      <c r="A81" s="170" t="s">
        <v>41</v>
      </c>
      <c r="B81" s="607">
        <v>22071</v>
      </c>
      <c r="C81" s="14">
        <v>7274</v>
      </c>
      <c r="D81" s="494">
        <v>32.957274251279962</v>
      </c>
      <c r="E81" s="14">
        <v>6028</v>
      </c>
      <c r="F81" s="494">
        <v>27.311857188165469</v>
      </c>
      <c r="G81" s="14">
        <v>7415</v>
      </c>
      <c r="H81" s="494">
        <v>33.596121607539303</v>
      </c>
      <c r="I81" s="14">
        <v>845</v>
      </c>
      <c r="J81" s="494">
        <v>3.8285533052421732</v>
      </c>
      <c r="K81" s="14">
        <v>509</v>
      </c>
      <c r="L81" s="88">
        <v>2.306193647773096</v>
      </c>
    </row>
    <row r="82" spans="1:12" ht="14.5" customHeight="1" thickBot="1">
      <c r="A82" s="169" t="s">
        <v>42</v>
      </c>
      <c r="B82" s="606">
        <v>15895</v>
      </c>
      <c r="C82" s="17" t="s">
        <v>54</v>
      </c>
      <c r="D82" s="493" t="s">
        <v>54</v>
      </c>
      <c r="E82" s="17" t="s">
        <v>54</v>
      </c>
      <c r="F82" s="493" t="s">
        <v>54</v>
      </c>
      <c r="G82" s="17" t="s">
        <v>54</v>
      </c>
      <c r="H82" s="493" t="s">
        <v>54</v>
      </c>
      <c r="I82" s="17" t="s">
        <v>54</v>
      </c>
      <c r="J82" s="493" t="s">
        <v>54</v>
      </c>
      <c r="K82" s="17" t="s">
        <v>54</v>
      </c>
      <c r="L82" s="16" t="s">
        <v>54</v>
      </c>
    </row>
    <row r="83" spans="1:12" ht="14.5" customHeight="1">
      <c r="A83" s="171" t="s">
        <v>43</v>
      </c>
      <c r="B83" s="608">
        <v>533201</v>
      </c>
      <c r="C83" s="70">
        <v>232987</v>
      </c>
      <c r="D83" s="495">
        <v>43.695904546315553</v>
      </c>
      <c r="E83" s="63">
        <v>79456</v>
      </c>
      <c r="F83" s="495">
        <v>14.901697483688139</v>
      </c>
      <c r="G83" s="63">
        <v>171459</v>
      </c>
      <c r="H83" s="495">
        <v>32.156541341820436</v>
      </c>
      <c r="I83" s="63">
        <v>32110</v>
      </c>
      <c r="J83" s="495">
        <v>6.0221192383360123</v>
      </c>
      <c r="K83" s="63">
        <v>17189</v>
      </c>
      <c r="L83" s="19">
        <v>3.2237373898398545</v>
      </c>
    </row>
    <row r="84" spans="1:12" ht="14.5" customHeight="1">
      <c r="A84" s="172" t="s">
        <v>44</v>
      </c>
      <c r="B84" s="609">
        <v>128347</v>
      </c>
      <c r="C84" s="22">
        <v>37480</v>
      </c>
      <c r="D84" s="496">
        <v>29.202084972769132</v>
      </c>
      <c r="E84" s="22">
        <v>51087</v>
      </c>
      <c r="F84" s="496">
        <v>39.803813100423078</v>
      </c>
      <c r="G84" s="22">
        <v>36416</v>
      </c>
      <c r="H84" s="496">
        <v>28.373082347074728</v>
      </c>
      <c r="I84" s="22">
        <v>2039</v>
      </c>
      <c r="J84" s="496">
        <v>1.588661986645578</v>
      </c>
      <c r="K84" s="22">
        <v>1325</v>
      </c>
      <c r="L84" s="89">
        <v>1.0323575930874895</v>
      </c>
    </row>
    <row r="85" spans="1:12" ht="14.5" customHeight="1">
      <c r="A85" s="174" t="s">
        <v>45</v>
      </c>
      <c r="B85" s="610">
        <v>661548</v>
      </c>
      <c r="C85" s="272">
        <v>270467</v>
      </c>
      <c r="D85" s="517">
        <v>40.883957022015032</v>
      </c>
      <c r="E85" s="272">
        <v>130543</v>
      </c>
      <c r="F85" s="517">
        <v>19.732959664302516</v>
      </c>
      <c r="G85" s="272">
        <v>207875</v>
      </c>
      <c r="H85" s="517">
        <v>31.42251204750071</v>
      </c>
      <c r="I85" s="272">
        <v>34149</v>
      </c>
      <c r="J85" s="517">
        <v>5.1619837109325397</v>
      </c>
      <c r="K85" s="272">
        <v>18514</v>
      </c>
      <c r="L85" s="286">
        <v>2.7985875552492034</v>
      </c>
    </row>
    <row r="86" spans="1:12" ht="14.5" customHeight="1">
      <c r="A86" s="909" t="s">
        <v>260</v>
      </c>
      <c r="B86" s="909"/>
      <c r="C86" s="909"/>
      <c r="D86" s="909"/>
      <c r="E86" s="909"/>
      <c r="F86" s="909"/>
      <c r="G86" s="909"/>
      <c r="H86" s="909"/>
      <c r="I86" s="909"/>
      <c r="J86" s="909"/>
      <c r="K86" s="909"/>
      <c r="L86" s="909"/>
    </row>
    <row r="87" spans="1:12" ht="14.5" customHeight="1">
      <c r="A87" s="837" t="s">
        <v>287</v>
      </c>
      <c r="B87" s="854"/>
      <c r="C87" s="854"/>
      <c r="D87" s="854"/>
      <c r="E87" s="854"/>
      <c r="F87" s="854"/>
      <c r="G87" s="854"/>
      <c r="H87" s="854"/>
      <c r="I87" s="854"/>
      <c r="J87" s="854"/>
      <c r="K87" s="854"/>
      <c r="L87" s="854"/>
    </row>
    <row r="88" spans="1:12" ht="22.5" customHeight="1">
      <c r="A88" s="837" t="s">
        <v>255</v>
      </c>
      <c r="B88" s="854"/>
      <c r="C88" s="854"/>
      <c r="D88" s="854"/>
      <c r="E88" s="854"/>
      <c r="F88" s="854"/>
      <c r="G88" s="854"/>
      <c r="H88" s="854"/>
      <c r="I88" s="854"/>
      <c r="J88" s="854"/>
      <c r="K88" s="854"/>
      <c r="L88" s="854"/>
    </row>
    <row r="89" spans="1:12" ht="14.5" customHeight="1"/>
    <row r="90" spans="1:12" ht="24" customHeight="1">
      <c r="A90" s="839">
        <v>2020</v>
      </c>
      <c r="B90" s="839"/>
      <c r="C90" s="839"/>
      <c r="D90" s="839"/>
      <c r="E90" s="839"/>
      <c r="F90" s="839"/>
      <c r="G90" s="839"/>
      <c r="H90" s="839"/>
      <c r="I90" s="839"/>
      <c r="J90" s="839"/>
      <c r="K90" s="839"/>
      <c r="L90" s="839"/>
    </row>
    <row r="91" spans="1:12">
      <c r="A91" s="105"/>
    </row>
    <row r="92" spans="1:12" ht="13.5" customHeight="1">
      <c r="A92" s="1023" t="s">
        <v>284</v>
      </c>
      <c r="B92" s="1023"/>
      <c r="C92" s="1023"/>
      <c r="D92" s="1023"/>
      <c r="E92" s="1023"/>
      <c r="F92" s="1023"/>
      <c r="G92" s="1023"/>
      <c r="H92" s="1023"/>
      <c r="I92" s="1023"/>
      <c r="J92" s="1023"/>
      <c r="K92" s="1023"/>
      <c r="L92" s="1023"/>
    </row>
    <row r="93" spans="1:12" ht="15" thickBot="1">
      <c r="A93" s="1024" t="s">
        <v>47</v>
      </c>
      <c r="B93" s="846" t="s">
        <v>48</v>
      </c>
      <c r="C93" s="848" t="s">
        <v>50</v>
      </c>
      <c r="D93" s="848"/>
      <c r="E93" s="848"/>
      <c r="F93" s="848"/>
      <c r="G93" s="848"/>
      <c r="H93" s="848"/>
      <c r="I93" s="848"/>
      <c r="J93" s="848"/>
      <c r="K93" s="848"/>
      <c r="L93" s="849"/>
    </row>
    <row r="94" spans="1:12" ht="27.75" customHeight="1">
      <c r="A94" s="1025"/>
      <c r="B94" s="847"/>
      <c r="C94" s="850" t="s">
        <v>88</v>
      </c>
      <c r="D94" s="850"/>
      <c r="E94" s="850" t="s">
        <v>89</v>
      </c>
      <c r="F94" s="850"/>
      <c r="G94" s="850" t="s">
        <v>90</v>
      </c>
      <c r="H94" s="850"/>
      <c r="I94" s="850" t="s">
        <v>91</v>
      </c>
      <c r="J94" s="850"/>
      <c r="K94" s="850" t="s">
        <v>92</v>
      </c>
      <c r="L94" s="914"/>
    </row>
    <row r="95" spans="1:12" ht="14.5" customHeight="1" thickBot="1">
      <c r="A95" s="913"/>
      <c r="B95" s="851" t="s">
        <v>49</v>
      </c>
      <c r="C95" s="852"/>
      <c r="D95" s="422" t="s">
        <v>53</v>
      </c>
      <c r="E95" s="405" t="s">
        <v>49</v>
      </c>
      <c r="F95" s="422" t="s">
        <v>53</v>
      </c>
      <c r="G95" s="405" t="s">
        <v>49</v>
      </c>
      <c r="H95" s="422" t="s">
        <v>53</v>
      </c>
      <c r="I95" s="420" t="s">
        <v>49</v>
      </c>
      <c r="J95" s="421" t="s">
        <v>53</v>
      </c>
      <c r="K95" s="420" t="s">
        <v>49</v>
      </c>
      <c r="L95" s="455" t="s">
        <v>53</v>
      </c>
    </row>
    <row r="96" spans="1:12" ht="14.5" customHeight="1">
      <c r="A96" s="168" t="s">
        <v>27</v>
      </c>
      <c r="B96" s="605">
        <v>96434</v>
      </c>
      <c r="C96" s="62">
        <v>47939</v>
      </c>
      <c r="D96" s="492">
        <v>49.711719932803781</v>
      </c>
      <c r="E96" s="62">
        <v>8030</v>
      </c>
      <c r="F96" s="492">
        <v>8.3269386316029621</v>
      </c>
      <c r="G96" s="62">
        <v>26752</v>
      </c>
      <c r="H96" s="492">
        <v>27.741253085011508</v>
      </c>
      <c r="I96" s="62">
        <v>8356</v>
      </c>
      <c r="J96" s="492">
        <v>8.6649936744301801</v>
      </c>
      <c r="K96" s="62">
        <v>5357</v>
      </c>
      <c r="L96" s="86">
        <v>5.5550946761515645</v>
      </c>
    </row>
    <row r="97" spans="1:12" ht="14.5" customHeight="1">
      <c r="A97" s="169" t="s">
        <v>28</v>
      </c>
      <c r="B97" s="606">
        <v>97317</v>
      </c>
      <c r="C97" s="17">
        <v>38249</v>
      </c>
      <c r="D97" s="493">
        <v>39.303513260786914</v>
      </c>
      <c r="E97" s="17">
        <v>16649</v>
      </c>
      <c r="F97" s="493">
        <v>17.108007850632472</v>
      </c>
      <c r="G97" s="17">
        <v>30027</v>
      </c>
      <c r="H97" s="493">
        <v>30.854835229199416</v>
      </c>
      <c r="I97" s="17">
        <v>7207</v>
      </c>
      <c r="J97" s="493">
        <v>7.4056947912492159</v>
      </c>
      <c r="K97" s="17">
        <v>5185</v>
      </c>
      <c r="L97" s="87">
        <v>5.3279488681319815</v>
      </c>
    </row>
    <row r="98" spans="1:12" ht="14.5" customHeight="1">
      <c r="A98" s="170" t="s">
        <v>29</v>
      </c>
      <c r="B98" s="607">
        <v>34098</v>
      </c>
      <c r="C98" s="14">
        <v>13909</v>
      </c>
      <c r="D98" s="494">
        <v>40.791248753592583</v>
      </c>
      <c r="E98" s="14">
        <v>7046</v>
      </c>
      <c r="F98" s="494">
        <v>20.663968561205937</v>
      </c>
      <c r="G98" s="14">
        <v>11994</v>
      </c>
      <c r="H98" s="494">
        <v>35.17508358261481</v>
      </c>
      <c r="I98" s="14">
        <v>687</v>
      </c>
      <c r="J98" s="494">
        <v>2.0147809255674822</v>
      </c>
      <c r="K98" s="14">
        <v>462</v>
      </c>
      <c r="L98" s="13">
        <v>1.35491817701918</v>
      </c>
    </row>
    <row r="99" spans="1:12" ht="14.5" customHeight="1">
      <c r="A99" s="169" t="s">
        <v>30</v>
      </c>
      <c r="B99" s="606">
        <v>18500</v>
      </c>
      <c r="C99" s="17">
        <v>4031</v>
      </c>
      <c r="D99" s="493">
        <v>21.789189189189191</v>
      </c>
      <c r="E99" s="17">
        <v>8900</v>
      </c>
      <c r="F99" s="493">
        <v>48.108108108108112</v>
      </c>
      <c r="G99" s="17">
        <v>4963</v>
      </c>
      <c r="H99" s="493">
        <v>26.827027027027029</v>
      </c>
      <c r="I99" s="17">
        <v>381</v>
      </c>
      <c r="J99" s="493">
        <v>2.0594594594594593</v>
      </c>
      <c r="K99" s="17">
        <v>225</v>
      </c>
      <c r="L99" s="87">
        <v>1.2162162162162162</v>
      </c>
    </row>
    <row r="100" spans="1:12" ht="14.5" customHeight="1">
      <c r="A100" s="170" t="s">
        <v>31</v>
      </c>
      <c r="B100" s="607">
        <v>5714</v>
      </c>
      <c r="C100" s="14">
        <v>2088</v>
      </c>
      <c r="D100" s="494">
        <v>36.54182709135457</v>
      </c>
      <c r="E100" s="14">
        <v>1657</v>
      </c>
      <c r="F100" s="494">
        <v>28.998949947497376</v>
      </c>
      <c r="G100" s="14">
        <v>1636</v>
      </c>
      <c r="H100" s="494">
        <v>28.631431571578581</v>
      </c>
      <c r="I100" s="14">
        <v>230</v>
      </c>
      <c r="J100" s="494">
        <v>4.0252012600630032</v>
      </c>
      <c r="K100" s="14">
        <v>103</v>
      </c>
      <c r="L100" s="13">
        <v>1.8025901295064755</v>
      </c>
    </row>
    <row r="101" spans="1:12" ht="14.5" customHeight="1">
      <c r="A101" s="169" t="s">
        <v>32</v>
      </c>
      <c r="B101" s="606">
        <v>17629</v>
      </c>
      <c r="C101" s="17">
        <v>6205</v>
      </c>
      <c r="D101" s="493">
        <v>35.197685631629696</v>
      </c>
      <c r="E101" s="17">
        <v>3942</v>
      </c>
      <c r="F101" s="493">
        <v>22.360882636564753</v>
      </c>
      <c r="G101" s="17">
        <v>6037</v>
      </c>
      <c r="H101" s="493">
        <v>34.244710420330136</v>
      </c>
      <c r="I101" s="17">
        <v>966</v>
      </c>
      <c r="J101" s="493">
        <v>5.4796074649724886</v>
      </c>
      <c r="K101" s="17">
        <v>479</v>
      </c>
      <c r="L101" s="87">
        <v>2.7171138465029214</v>
      </c>
    </row>
    <row r="102" spans="1:12" ht="14.5" customHeight="1">
      <c r="A102" s="170" t="s">
        <v>33</v>
      </c>
      <c r="B102" s="607">
        <v>51302</v>
      </c>
      <c r="C102" s="14">
        <v>19515</v>
      </c>
      <c r="D102" s="494">
        <v>38.039452652918015</v>
      </c>
      <c r="E102" s="14">
        <v>7550</v>
      </c>
      <c r="F102" s="494">
        <v>14.716775174457137</v>
      </c>
      <c r="G102" s="14">
        <v>19007</v>
      </c>
      <c r="H102" s="494">
        <v>37.049237846477723</v>
      </c>
      <c r="I102" s="14">
        <v>3736</v>
      </c>
      <c r="J102" s="494">
        <v>7.2823671591750809</v>
      </c>
      <c r="K102" s="14">
        <v>1494</v>
      </c>
      <c r="L102" s="88">
        <v>2.9121671669720479</v>
      </c>
    </row>
    <row r="103" spans="1:12" ht="14.5" customHeight="1">
      <c r="A103" s="169" t="s">
        <v>34</v>
      </c>
      <c r="B103" s="606">
        <v>11206</v>
      </c>
      <c r="C103" s="17">
        <v>4173</v>
      </c>
      <c r="D103" s="493">
        <v>37.238979118329468</v>
      </c>
      <c r="E103" s="17">
        <v>3952</v>
      </c>
      <c r="F103" s="493">
        <v>35.266821345707655</v>
      </c>
      <c r="G103" s="17">
        <v>2578</v>
      </c>
      <c r="H103" s="493">
        <v>23.005532750312334</v>
      </c>
      <c r="I103" s="17">
        <v>290</v>
      </c>
      <c r="J103" s="493">
        <v>2.5878993396394789</v>
      </c>
      <c r="K103" s="17">
        <v>213</v>
      </c>
      <c r="L103" s="87">
        <v>1.9007674460110657</v>
      </c>
    </row>
    <row r="104" spans="1:12" ht="14.5" customHeight="1">
      <c r="A104" s="170" t="s">
        <v>35</v>
      </c>
      <c r="B104" s="607">
        <v>58547</v>
      </c>
      <c r="C104" s="14">
        <v>17824</v>
      </c>
      <c r="D104" s="494">
        <v>30.443916853126545</v>
      </c>
      <c r="E104" s="14">
        <v>16627</v>
      </c>
      <c r="F104" s="494">
        <v>28.399405605752641</v>
      </c>
      <c r="G104" s="14">
        <v>20451</v>
      </c>
      <c r="H104" s="494">
        <v>34.930910208892001</v>
      </c>
      <c r="I104" s="14">
        <v>2174</v>
      </c>
      <c r="J104" s="494">
        <v>3.7132560165337254</v>
      </c>
      <c r="K104" s="14">
        <v>1471</v>
      </c>
      <c r="L104" s="88">
        <v>2.5125113156950825</v>
      </c>
    </row>
    <row r="105" spans="1:12" ht="14.5" customHeight="1">
      <c r="A105" s="169" t="s">
        <v>36</v>
      </c>
      <c r="B105" s="606">
        <v>124265</v>
      </c>
      <c r="C105" s="17">
        <v>65260</v>
      </c>
      <c r="D105" s="493">
        <v>52.516798776807626</v>
      </c>
      <c r="E105" s="17">
        <v>12481</v>
      </c>
      <c r="F105" s="493">
        <v>10.043857884360037</v>
      </c>
      <c r="G105" s="17">
        <v>37289</v>
      </c>
      <c r="H105" s="493">
        <v>30.007644952319641</v>
      </c>
      <c r="I105" s="17">
        <v>6138</v>
      </c>
      <c r="J105" s="493">
        <v>4.9394439303102242</v>
      </c>
      <c r="K105" s="17">
        <v>3097</v>
      </c>
      <c r="L105" s="87">
        <v>2.4922544562024704</v>
      </c>
    </row>
    <row r="106" spans="1:12" ht="14.5" customHeight="1">
      <c r="A106" s="170" t="s">
        <v>37</v>
      </c>
      <c r="B106" s="607">
        <v>32960</v>
      </c>
      <c r="C106" s="14">
        <v>14437</v>
      </c>
      <c r="D106" s="494">
        <v>43.801577669902912</v>
      </c>
      <c r="E106" s="14">
        <v>2577</v>
      </c>
      <c r="F106" s="494">
        <v>7.8185679611650487</v>
      </c>
      <c r="G106" s="14">
        <v>14104</v>
      </c>
      <c r="H106" s="494">
        <v>42.791262135922331</v>
      </c>
      <c r="I106" s="14">
        <v>1179</v>
      </c>
      <c r="J106" s="494">
        <v>3.5770631067961163</v>
      </c>
      <c r="K106" s="14">
        <v>663</v>
      </c>
      <c r="L106" s="88">
        <v>2.0115291262135919</v>
      </c>
    </row>
    <row r="107" spans="1:12" ht="14.5" customHeight="1">
      <c r="A107" s="169" t="s">
        <v>38</v>
      </c>
      <c r="B107" s="606">
        <v>6708</v>
      </c>
      <c r="C107" s="17">
        <v>3331</v>
      </c>
      <c r="D107" s="493">
        <v>49.657125819916523</v>
      </c>
      <c r="E107" s="17">
        <v>769</v>
      </c>
      <c r="F107" s="493">
        <v>11.463923673225999</v>
      </c>
      <c r="G107" s="17">
        <v>2248</v>
      </c>
      <c r="H107" s="493">
        <v>33.512224209898626</v>
      </c>
      <c r="I107" s="17">
        <v>190</v>
      </c>
      <c r="J107" s="493">
        <v>2.8324388789505068</v>
      </c>
      <c r="K107" s="17">
        <v>170</v>
      </c>
      <c r="L107" s="87">
        <v>2.5342874180083479</v>
      </c>
    </row>
    <row r="108" spans="1:12" ht="14.5" customHeight="1">
      <c r="A108" s="170" t="s">
        <v>39</v>
      </c>
      <c r="B108" s="607">
        <v>30191</v>
      </c>
      <c r="C108" s="14">
        <v>7265</v>
      </c>
      <c r="D108" s="494">
        <v>24.063462621310986</v>
      </c>
      <c r="E108" s="14">
        <v>15180</v>
      </c>
      <c r="F108" s="494">
        <v>50.279884733861081</v>
      </c>
      <c r="G108" s="14">
        <v>7028</v>
      </c>
      <c r="H108" s="494">
        <v>23.278460468351494</v>
      </c>
      <c r="I108" s="14">
        <v>377</v>
      </c>
      <c r="J108" s="494">
        <v>1.2487165049186844</v>
      </c>
      <c r="K108" s="14">
        <v>341</v>
      </c>
      <c r="L108" s="13">
        <v>1.129475671557749</v>
      </c>
    </row>
    <row r="109" spans="1:12" ht="14.5" customHeight="1">
      <c r="A109" s="169" t="s">
        <v>40</v>
      </c>
      <c r="B109" s="606">
        <v>16111</v>
      </c>
      <c r="C109" s="17">
        <v>4015</v>
      </c>
      <c r="D109" s="493">
        <v>24.920861523182918</v>
      </c>
      <c r="E109" s="17">
        <v>7125</v>
      </c>
      <c r="F109" s="493">
        <v>44.224442927192605</v>
      </c>
      <c r="G109" s="17">
        <v>4514</v>
      </c>
      <c r="H109" s="493">
        <v>28.018124262925951</v>
      </c>
      <c r="I109" s="17">
        <v>279</v>
      </c>
      <c r="J109" s="493">
        <v>1.7317360809384892</v>
      </c>
      <c r="K109" s="17">
        <v>178</v>
      </c>
      <c r="L109" s="87">
        <v>1.1048352057600397</v>
      </c>
    </row>
    <row r="110" spans="1:12" ht="14.5" customHeight="1">
      <c r="A110" s="170" t="s">
        <v>41</v>
      </c>
      <c r="B110" s="607">
        <v>21039</v>
      </c>
      <c r="C110" s="14">
        <v>6883</v>
      </c>
      <c r="D110" s="494">
        <v>32.715433243024862</v>
      </c>
      <c r="E110" s="14">
        <v>5589</v>
      </c>
      <c r="F110" s="494">
        <v>26.56495080564666</v>
      </c>
      <c r="G110" s="14">
        <v>7158</v>
      </c>
      <c r="H110" s="494">
        <v>34.022529587908167</v>
      </c>
      <c r="I110" s="14">
        <v>861</v>
      </c>
      <c r="J110" s="494">
        <v>4.0923998288892056</v>
      </c>
      <c r="K110" s="14">
        <v>548</v>
      </c>
      <c r="L110" s="88">
        <v>2.6046865345311088</v>
      </c>
    </row>
    <row r="111" spans="1:12" ht="14.5" customHeight="1" thickBot="1">
      <c r="A111" s="169" t="s">
        <v>42</v>
      </c>
      <c r="B111" s="606">
        <v>15609</v>
      </c>
      <c r="C111" s="17">
        <v>6000</v>
      </c>
      <c r="D111" s="493">
        <v>38.439361906592353</v>
      </c>
      <c r="E111" s="17">
        <v>6757</v>
      </c>
      <c r="F111" s="493">
        <v>43.289128067140751</v>
      </c>
      <c r="G111" s="17">
        <v>2578</v>
      </c>
      <c r="H111" s="493">
        <v>16.516112499199178</v>
      </c>
      <c r="I111" s="17">
        <v>159</v>
      </c>
      <c r="J111" s="493">
        <v>1.0186430905246973</v>
      </c>
      <c r="K111" s="17">
        <v>115</v>
      </c>
      <c r="L111" s="16">
        <v>0.73675443654301997</v>
      </c>
    </row>
    <row r="112" spans="1:12" ht="14.5" customHeight="1">
      <c r="A112" s="171" t="s">
        <v>43</v>
      </c>
      <c r="B112" s="608">
        <v>511915</v>
      </c>
      <c r="C112" s="70">
        <v>221731</v>
      </c>
      <c r="D112" s="495">
        <v>43.314026742720955</v>
      </c>
      <c r="E112" s="63">
        <v>75871</v>
      </c>
      <c r="F112" s="495">
        <v>14.821015207602825</v>
      </c>
      <c r="G112" s="63">
        <v>164709</v>
      </c>
      <c r="H112" s="495">
        <v>32.175068126544446</v>
      </c>
      <c r="I112" s="63">
        <v>31037</v>
      </c>
      <c r="J112" s="495">
        <v>6.0629206020530759</v>
      </c>
      <c r="K112" s="63">
        <v>18567</v>
      </c>
      <c r="L112" s="19">
        <v>3.6269693210786951</v>
      </c>
    </row>
    <row r="113" spans="1:12" ht="14.5" customHeight="1">
      <c r="A113" s="172" t="s">
        <v>44</v>
      </c>
      <c r="B113" s="609">
        <v>125715</v>
      </c>
      <c r="C113" s="22">
        <v>39393</v>
      </c>
      <c r="D113" s="496">
        <v>31.335162868392789</v>
      </c>
      <c r="E113" s="22">
        <v>48960</v>
      </c>
      <c r="F113" s="496">
        <v>38.945233265720077</v>
      </c>
      <c r="G113" s="22">
        <v>33655</v>
      </c>
      <c r="H113" s="496">
        <v>26.770870620053294</v>
      </c>
      <c r="I113" s="22">
        <v>2173</v>
      </c>
      <c r="J113" s="496">
        <v>1.7285129061766695</v>
      </c>
      <c r="K113" s="22">
        <v>1534</v>
      </c>
      <c r="L113" s="89">
        <v>1.2202203396571611</v>
      </c>
    </row>
    <row r="114" spans="1:12" ht="14.5" customHeight="1">
      <c r="A114" s="174" t="s">
        <v>45</v>
      </c>
      <c r="B114" s="610">
        <v>637630</v>
      </c>
      <c r="C114" s="272">
        <v>261124</v>
      </c>
      <c r="D114" s="517">
        <v>40.952276398538338</v>
      </c>
      <c r="E114" s="272">
        <v>124831</v>
      </c>
      <c r="F114" s="517">
        <v>19.577341091228455</v>
      </c>
      <c r="G114" s="272">
        <v>198364</v>
      </c>
      <c r="H114" s="517">
        <v>31.109577654752758</v>
      </c>
      <c r="I114" s="272">
        <v>33210</v>
      </c>
      <c r="J114" s="517">
        <v>5.2083496698712421</v>
      </c>
      <c r="K114" s="272">
        <v>20101</v>
      </c>
      <c r="L114" s="286">
        <v>3.1524551856092091</v>
      </c>
    </row>
    <row r="115" spans="1:12" s="285" customFormat="1" ht="14.5" customHeight="1">
      <c r="A115" s="909" t="s">
        <v>260</v>
      </c>
      <c r="B115" s="909"/>
      <c r="C115" s="909"/>
      <c r="D115" s="909"/>
      <c r="E115" s="909"/>
      <c r="F115" s="909"/>
      <c r="G115" s="909"/>
      <c r="H115" s="909"/>
      <c r="I115" s="909"/>
      <c r="J115" s="909"/>
      <c r="K115" s="909"/>
      <c r="L115" s="909"/>
    </row>
    <row r="116" spans="1:12" s="285" customFormat="1" ht="22.5" customHeight="1">
      <c r="A116" s="837" t="s">
        <v>256</v>
      </c>
      <c r="B116" s="854"/>
      <c r="C116" s="854"/>
      <c r="D116" s="854"/>
      <c r="E116" s="854"/>
      <c r="F116" s="854"/>
      <c r="G116" s="854"/>
      <c r="H116" s="854"/>
      <c r="I116" s="854"/>
      <c r="J116" s="854"/>
      <c r="K116" s="854"/>
      <c r="L116" s="854"/>
    </row>
    <row r="118" spans="1:12" ht="24" customHeight="1">
      <c r="A118" s="839">
        <v>2019</v>
      </c>
      <c r="B118" s="839"/>
      <c r="C118" s="839"/>
      <c r="D118" s="839"/>
      <c r="E118" s="839"/>
      <c r="F118" s="839"/>
      <c r="G118" s="839"/>
      <c r="H118" s="839"/>
      <c r="I118" s="839"/>
      <c r="J118" s="839"/>
      <c r="K118" s="839"/>
      <c r="L118" s="839"/>
    </row>
    <row r="120" spans="1:12" ht="13.5" customHeight="1">
      <c r="A120" s="1023" t="s">
        <v>285</v>
      </c>
      <c r="B120" s="1023"/>
      <c r="C120" s="1023"/>
      <c r="D120" s="1023"/>
      <c r="E120" s="1023"/>
      <c r="F120" s="1023"/>
      <c r="G120" s="1023"/>
      <c r="H120" s="1023"/>
      <c r="I120" s="1023"/>
      <c r="J120" s="1023"/>
      <c r="K120" s="1023"/>
      <c r="L120" s="1023"/>
    </row>
    <row r="121" spans="1:12" ht="15" thickBot="1">
      <c r="A121" s="1024" t="s">
        <v>47</v>
      </c>
      <c r="B121" s="846" t="s">
        <v>48</v>
      </c>
      <c r="C121" s="848" t="s">
        <v>50</v>
      </c>
      <c r="D121" s="848"/>
      <c r="E121" s="848"/>
      <c r="F121" s="848"/>
      <c r="G121" s="848"/>
      <c r="H121" s="848"/>
      <c r="I121" s="848"/>
      <c r="J121" s="848"/>
      <c r="K121" s="848"/>
      <c r="L121" s="849"/>
    </row>
    <row r="122" spans="1:12" ht="27.75" customHeight="1">
      <c r="A122" s="1025"/>
      <c r="B122" s="847"/>
      <c r="C122" s="850" t="s">
        <v>88</v>
      </c>
      <c r="D122" s="850"/>
      <c r="E122" s="850" t="s">
        <v>89</v>
      </c>
      <c r="F122" s="850"/>
      <c r="G122" s="850" t="s">
        <v>90</v>
      </c>
      <c r="H122" s="850"/>
      <c r="I122" s="850" t="s">
        <v>91</v>
      </c>
      <c r="J122" s="850"/>
      <c r="K122" s="850" t="s">
        <v>92</v>
      </c>
      <c r="L122" s="914"/>
    </row>
    <row r="123" spans="1:12" ht="14.5" customHeight="1" thickBot="1">
      <c r="A123" s="913"/>
      <c r="B123" s="851" t="s">
        <v>49</v>
      </c>
      <c r="C123" s="852"/>
      <c r="D123" s="422" t="s">
        <v>53</v>
      </c>
      <c r="E123" s="405" t="s">
        <v>49</v>
      </c>
      <c r="F123" s="422" t="s">
        <v>53</v>
      </c>
      <c r="G123" s="405" t="s">
        <v>49</v>
      </c>
      <c r="H123" s="422" t="s">
        <v>53</v>
      </c>
      <c r="I123" s="420" t="s">
        <v>49</v>
      </c>
      <c r="J123" s="421" t="s">
        <v>53</v>
      </c>
      <c r="K123" s="420" t="s">
        <v>49</v>
      </c>
      <c r="L123" s="455" t="s">
        <v>53</v>
      </c>
    </row>
    <row r="124" spans="1:12" ht="14.5" customHeight="1">
      <c r="A124" s="168" t="s">
        <v>27</v>
      </c>
      <c r="B124" s="605">
        <v>92336</v>
      </c>
      <c r="C124" s="62">
        <v>45865</v>
      </c>
      <c r="D124" s="492">
        <v>49.671850632472712</v>
      </c>
      <c r="E124" s="62">
        <v>7825</v>
      </c>
      <c r="F124" s="492">
        <v>8.4744844914226309</v>
      </c>
      <c r="G124" s="62">
        <v>25701</v>
      </c>
      <c r="H124" s="492">
        <v>27.834214174319875</v>
      </c>
      <c r="I124" s="62">
        <v>7869</v>
      </c>
      <c r="J124" s="492">
        <v>8.5221365447929305</v>
      </c>
      <c r="K124" s="62">
        <v>5076</v>
      </c>
      <c r="L124" s="86">
        <v>5.4973141569918562</v>
      </c>
    </row>
    <row r="125" spans="1:12" ht="14.5" customHeight="1">
      <c r="A125" s="169" t="s">
        <v>28</v>
      </c>
      <c r="B125" s="606">
        <v>91903</v>
      </c>
      <c r="C125" s="17">
        <v>36213</v>
      </c>
      <c r="D125" s="493">
        <v>39.403501517904751</v>
      </c>
      <c r="E125" s="17">
        <v>15619</v>
      </c>
      <c r="F125" s="493">
        <v>16.9950926520353</v>
      </c>
      <c r="G125" s="17">
        <v>28317</v>
      </c>
      <c r="H125" s="493">
        <v>30.811834216510885</v>
      </c>
      <c r="I125" s="17">
        <v>6828</v>
      </c>
      <c r="J125" s="493">
        <v>7.4295724840320778</v>
      </c>
      <c r="K125" s="17">
        <v>4926</v>
      </c>
      <c r="L125" s="87">
        <v>5.3599991295169911</v>
      </c>
    </row>
    <row r="126" spans="1:12" ht="14.5" customHeight="1">
      <c r="A126" s="170" t="s">
        <v>29</v>
      </c>
      <c r="B126" s="607">
        <v>32558</v>
      </c>
      <c r="C126" s="14">
        <v>13806</v>
      </c>
      <c r="D126" s="494">
        <v>42.404324589962528</v>
      </c>
      <c r="E126" s="14">
        <v>6482</v>
      </c>
      <c r="F126" s="494">
        <v>19.909085324651389</v>
      </c>
      <c r="G126" s="14">
        <v>11199</v>
      </c>
      <c r="H126" s="494">
        <v>34.397075987468519</v>
      </c>
      <c r="I126" s="14">
        <v>657</v>
      </c>
      <c r="J126" s="494">
        <v>2.0179372197309418</v>
      </c>
      <c r="K126" s="14">
        <v>414</v>
      </c>
      <c r="L126" s="13">
        <v>1.2715768781866208</v>
      </c>
    </row>
    <row r="127" spans="1:12" ht="14.5" customHeight="1">
      <c r="A127" s="169" t="s">
        <v>30</v>
      </c>
      <c r="B127" s="606">
        <v>17494</v>
      </c>
      <c r="C127" s="17">
        <v>3853</v>
      </c>
      <c r="D127" s="493">
        <v>22.02469418086201</v>
      </c>
      <c r="E127" s="17">
        <v>8373</v>
      </c>
      <c r="F127" s="493">
        <v>47.862124156853781</v>
      </c>
      <c r="G127" s="17">
        <v>4648</v>
      </c>
      <c r="H127" s="493">
        <v>26.569109408940207</v>
      </c>
      <c r="I127" s="17">
        <v>401</v>
      </c>
      <c r="J127" s="493">
        <v>2.2922144735337833</v>
      </c>
      <c r="K127" s="17">
        <v>219</v>
      </c>
      <c r="L127" s="87">
        <v>1.2518577798102206</v>
      </c>
    </row>
    <row r="128" spans="1:12" ht="14.5" customHeight="1">
      <c r="A128" s="170" t="s">
        <v>31</v>
      </c>
      <c r="B128" s="607">
        <v>5314</v>
      </c>
      <c r="C128" s="14">
        <v>1418</v>
      </c>
      <c r="D128" s="494">
        <v>26.684230334964244</v>
      </c>
      <c r="E128" s="14">
        <v>2081</v>
      </c>
      <c r="F128" s="494">
        <v>39.160707564922845</v>
      </c>
      <c r="G128" s="14">
        <v>1520</v>
      </c>
      <c r="H128" s="494">
        <v>28.603688370342489</v>
      </c>
      <c r="I128" s="14">
        <v>225</v>
      </c>
      <c r="J128" s="494">
        <v>4.2340986074520135</v>
      </c>
      <c r="K128" s="14">
        <v>70</v>
      </c>
      <c r="L128" s="13">
        <v>1.3172751223184043</v>
      </c>
    </row>
    <row r="129" spans="1:12" ht="14.5" customHeight="1">
      <c r="A129" s="169" t="s">
        <v>32</v>
      </c>
      <c r="B129" s="606">
        <v>16590</v>
      </c>
      <c r="C129" s="17">
        <v>6020</v>
      </c>
      <c r="D129" s="493">
        <v>36.286919831223628</v>
      </c>
      <c r="E129" s="17">
        <v>3545</v>
      </c>
      <c r="F129" s="493">
        <v>21.36829415310428</v>
      </c>
      <c r="G129" s="17">
        <v>5644</v>
      </c>
      <c r="H129" s="493">
        <v>34.020494273658827</v>
      </c>
      <c r="I129" s="17">
        <v>861</v>
      </c>
      <c r="J129" s="493">
        <v>5.1898734177215191</v>
      </c>
      <c r="K129" s="17">
        <v>520</v>
      </c>
      <c r="L129" s="87">
        <v>3.1344183242917421</v>
      </c>
    </row>
    <row r="130" spans="1:12" ht="14.5" customHeight="1">
      <c r="A130" s="170" t="s">
        <v>33</v>
      </c>
      <c r="B130" s="607">
        <v>49481</v>
      </c>
      <c r="C130" s="14">
        <v>18904</v>
      </c>
      <c r="D130" s="494">
        <v>38.204563367757324</v>
      </c>
      <c r="E130" s="14">
        <v>7115</v>
      </c>
      <c r="F130" s="494">
        <v>14.379256684383904</v>
      </c>
      <c r="G130" s="14">
        <v>18509</v>
      </c>
      <c r="H130" s="494">
        <v>37.4062771568885</v>
      </c>
      <c r="I130" s="14">
        <v>3559</v>
      </c>
      <c r="J130" s="494">
        <v>7.1926598088155043</v>
      </c>
      <c r="K130" s="14">
        <v>1394</v>
      </c>
      <c r="L130" s="88">
        <v>2.8172429821547667</v>
      </c>
    </row>
    <row r="131" spans="1:12" ht="14.5" customHeight="1">
      <c r="A131" s="169" t="s">
        <v>34</v>
      </c>
      <c r="B131" s="606">
        <v>10852</v>
      </c>
      <c r="C131" s="17">
        <v>3854</v>
      </c>
      <c r="D131" s="493">
        <v>35.514190932546995</v>
      </c>
      <c r="E131" s="17">
        <v>3914</v>
      </c>
      <c r="F131" s="493">
        <v>36.067084408403986</v>
      </c>
      <c r="G131" s="17">
        <v>2638</v>
      </c>
      <c r="H131" s="493">
        <v>24.308883155178769</v>
      </c>
      <c r="I131" s="17">
        <v>251</v>
      </c>
      <c r="J131" s="493">
        <v>2.3129377073350534</v>
      </c>
      <c r="K131" s="17">
        <v>195</v>
      </c>
      <c r="L131" s="87">
        <v>1.796903796535201</v>
      </c>
    </row>
    <row r="132" spans="1:12" ht="14.5" customHeight="1">
      <c r="A132" s="170" t="s">
        <v>35</v>
      </c>
      <c r="B132" s="607">
        <v>55097</v>
      </c>
      <c r="C132" s="14">
        <v>16302</v>
      </c>
      <c r="D132" s="494">
        <v>29.587817848521698</v>
      </c>
      <c r="E132" s="14">
        <v>15224</v>
      </c>
      <c r="F132" s="494">
        <v>27.631268490117428</v>
      </c>
      <c r="G132" s="14">
        <v>20289</v>
      </c>
      <c r="H132" s="494">
        <v>36.824146505254369</v>
      </c>
      <c r="I132" s="14">
        <v>2011</v>
      </c>
      <c r="J132" s="494">
        <v>3.6499264932754958</v>
      </c>
      <c r="K132" s="14">
        <v>1271</v>
      </c>
      <c r="L132" s="88">
        <v>2.3068406628310072</v>
      </c>
    </row>
    <row r="133" spans="1:12" ht="14.5" customHeight="1">
      <c r="A133" s="169" t="s">
        <v>36</v>
      </c>
      <c r="B133" s="606">
        <v>119264</v>
      </c>
      <c r="C133" s="17">
        <v>63204</v>
      </c>
      <c r="D133" s="493">
        <v>52.995036222162597</v>
      </c>
      <c r="E133" s="17">
        <v>11650</v>
      </c>
      <c r="F133" s="493">
        <v>9.7682452374563997</v>
      </c>
      <c r="G133" s="17">
        <v>35652</v>
      </c>
      <c r="H133" s="493">
        <v>29.893345854574726</v>
      </c>
      <c r="I133" s="17">
        <v>5706</v>
      </c>
      <c r="J133" s="493">
        <v>4.7843439763885165</v>
      </c>
      <c r="K133" s="17">
        <v>3052</v>
      </c>
      <c r="L133" s="87">
        <v>2.5590287094177624</v>
      </c>
    </row>
    <row r="134" spans="1:12" ht="14.5" customHeight="1">
      <c r="A134" s="170" t="s">
        <v>37</v>
      </c>
      <c r="B134" s="607">
        <v>31758</v>
      </c>
      <c r="C134" s="14">
        <v>14262</v>
      </c>
      <c r="D134" s="494">
        <v>44.908369544681655</v>
      </c>
      <c r="E134" s="14">
        <v>2383</v>
      </c>
      <c r="F134" s="494">
        <v>7.5036211348321684</v>
      </c>
      <c r="G134" s="14">
        <v>13488</v>
      </c>
      <c r="H134" s="494">
        <v>42.471188361987529</v>
      </c>
      <c r="I134" s="14">
        <v>1054</v>
      </c>
      <c r="J134" s="494">
        <v>3.3188487940046607</v>
      </c>
      <c r="K134" s="14">
        <v>571</v>
      </c>
      <c r="L134" s="88">
        <v>1.7979721644939859</v>
      </c>
    </row>
    <row r="135" spans="1:12" ht="14.5" customHeight="1">
      <c r="A135" s="169" t="s">
        <v>38</v>
      </c>
      <c r="B135" s="606">
        <v>6544</v>
      </c>
      <c r="C135" s="17">
        <v>3163</v>
      </c>
      <c r="D135" s="493">
        <v>48.334352078239604</v>
      </c>
      <c r="E135" s="17">
        <v>761</v>
      </c>
      <c r="F135" s="493">
        <v>11.628973105134474</v>
      </c>
      <c r="G135" s="17">
        <v>2251</v>
      </c>
      <c r="H135" s="493">
        <v>34.397921760391199</v>
      </c>
      <c r="I135" s="17">
        <v>175</v>
      </c>
      <c r="J135" s="493">
        <v>2.6742053789731051</v>
      </c>
      <c r="K135" s="17">
        <v>194</v>
      </c>
      <c r="L135" s="87">
        <v>2.9645476772616139</v>
      </c>
    </row>
    <row r="136" spans="1:12" ht="14.5" customHeight="1">
      <c r="A136" s="170" t="s">
        <v>39</v>
      </c>
      <c r="B136" s="607">
        <v>28820</v>
      </c>
      <c r="C136" s="14">
        <v>7098</v>
      </c>
      <c r="D136" s="494">
        <v>24.628730048577378</v>
      </c>
      <c r="E136" s="14">
        <v>14193</v>
      </c>
      <c r="F136" s="494">
        <v>49.247050659264403</v>
      </c>
      <c r="G136" s="14">
        <v>6905</v>
      </c>
      <c r="H136" s="494">
        <v>23.959056210964608</v>
      </c>
      <c r="I136" s="14">
        <v>374</v>
      </c>
      <c r="J136" s="494">
        <v>1.2977099236641221</v>
      </c>
      <c r="K136" s="14">
        <v>250</v>
      </c>
      <c r="L136" s="13">
        <v>0.86745315752949337</v>
      </c>
    </row>
    <row r="137" spans="1:12" ht="14.5" customHeight="1">
      <c r="A137" s="169" t="s">
        <v>40</v>
      </c>
      <c r="B137" s="606">
        <v>15985</v>
      </c>
      <c r="C137" s="17">
        <v>3781</v>
      </c>
      <c r="D137" s="493">
        <v>23.6</v>
      </c>
      <c r="E137" s="17">
        <v>6787</v>
      </c>
      <c r="F137" s="493">
        <v>42.458554895214263</v>
      </c>
      <c r="G137" s="17">
        <v>4951</v>
      </c>
      <c r="H137" s="493">
        <v>30.972786987801065</v>
      </c>
      <c r="I137" s="17">
        <v>303</v>
      </c>
      <c r="J137" s="493">
        <v>1.8955270566155771</v>
      </c>
      <c r="K137" s="17">
        <v>163</v>
      </c>
      <c r="L137" s="87">
        <v>1.019705974350954</v>
      </c>
    </row>
    <row r="138" spans="1:12" ht="14.5" customHeight="1">
      <c r="A138" s="170" t="s">
        <v>41</v>
      </c>
      <c r="B138" s="607">
        <v>20289</v>
      </c>
      <c r="C138" s="14">
        <v>6587</v>
      </c>
      <c r="D138" s="494">
        <v>32.465868204445755</v>
      </c>
      <c r="E138" s="14">
        <v>5263</v>
      </c>
      <c r="F138" s="494">
        <v>25.940164621223321</v>
      </c>
      <c r="G138" s="14">
        <v>7089</v>
      </c>
      <c r="H138" s="494">
        <v>34.940115333431912</v>
      </c>
      <c r="I138" s="14">
        <v>848</v>
      </c>
      <c r="J138" s="494">
        <v>4.1796047119128588</v>
      </c>
      <c r="K138" s="14">
        <v>502</v>
      </c>
      <c r="L138" s="88">
        <v>2.4742471289861503</v>
      </c>
    </row>
    <row r="139" spans="1:12" ht="14.5" customHeight="1" thickBot="1">
      <c r="A139" s="169" t="s">
        <v>42</v>
      </c>
      <c r="B139" s="606">
        <v>15415</v>
      </c>
      <c r="C139" s="17">
        <v>5844</v>
      </c>
      <c r="D139" s="493">
        <v>37.91112552708401</v>
      </c>
      <c r="E139" s="17">
        <v>6710</v>
      </c>
      <c r="F139" s="493">
        <v>43.529030165423286</v>
      </c>
      <c r="G139" s="17">
        <v>2585</v>
      </c>
      <c r="H139" s="493">
        <v>16.769380473564709</v>
      </c>
      <c r="I139" s="17">
        <v>169</v>
      </c>
      <c r="J139" s="493">
        <v>1.0963347388906908</v>
      </c>
      <c r="K139" s="17">
        <v>107</v>
      </c>
      <c r="L139" s="16">
        <v>0.69412909503730136</v>
      </c>
    </row>
    <row r="140" spans="1:12" ht="14.5" customHeight="1">
      <c r="A140" s="171" t="s">
        <v>43</v>
      </c>
      <c r="B140" s="608">
        <v>488576</v>
      </c>
      <c r="C140" s="70">
        <v>211938</v>
      </c>
      <c r="D140" s="495">
        <v>43.378716924286088</v>
      </c>
      <c r="E140" s="63">
        <v>71466</v>
      </c>
      <c r="F140" s="495">
        <v>14.627406995022268</v>
      </c>
      <c r="G140" s="63">
        <v>158460</v>
      </c>
      <c r="H140" s="495">
        <v>32.433029866387216</v>
      </c>
      <c r="I140" s="63">
        <v>29136</v>
      </c>
      <c r="J140" s="495">
        <v>5.9634529735394288</v>
      </c>
      <c r="K140" s="63">
        <v>17576</v>
      </c>
      <c r="L140" s="19">
        <v>3.5973932407649989</v>
      </c>
    </row>
    <row r="141" spans="1:12" ht="14.5" customHeight="1">
      <c r="A141" s="172" t="s">
        <v>44</v>
      </c>
      <c r="B141" s="609">
        <v>121124</v>
      </c>
      <c r="C141" s="22">
        <v>38236</v>
      </c>
      <c r="D141" s="496">
        <v>31.567649681318315</v>
      </c>
      <c r="E141" s="22">
        <v>46459</v>
      </c>
      <c r="F141" s="496">
        <v>38.356560219279416</v>
      </c>
      <c r="G141" s="22">
        <v>32926</v>
      </c>
      <c r="H141" s="496">
        <v>27.183712559030415</v>
      </c>
      <c r="I141" s="22">
        <v>2155</v>
      </c>
      <c r="J141" s="496">
        <v>1.7791684554671245</v>
      </c>
      <c r="K141" s="22">
        <v>1348</v>
      </c>
      <c r="L141" s="89">
        <v>1.1129090849047256</v>
      </c>
    </row>
    <row r="142" spans="1:12" ht="14.5" customHeight="1">
      <c r="A142" s="174" t="s">
        <v>45</v>
      </c>
      <c r="B142" s="610">
        <v>609700</v>
      </c>
      <c r="C142" s="272">
        <v>250174</v>
      </c>
      <c r="D142" s="517">
        <v>41.03231097260948</v>
      </c>
      <c r="E142" s="272">
        <v>117925</v>
      </c>
      <c r="F142" s="517">
        <v>19.341479416106282</v>
      </c>
      <c r="G142" s="272">
        <v>191386</v>
      </c>
      <c r="H142" s="517">
        <v>31.390191897654585</v>
      </c>
      <c r="I142" s="272">
        <v>31291</v>
      </c>
      <c r="J142" s="517">
        <v>5.1321961620469088</v>
      </c>
      <c r="K142" s="272">
        <v>18924</v>
      </c>
      <c r="L142" s="286">
        <v>3.1038215515827456</v>
      </c>
    </row>
    <row r="143" spans="1:12" ht="14.5" customHeight="1">
      <c r="A143" s="1026" t="s">
        <v>246</v>
      </c>
      <c r="B143" s="1026"/>
      <c r="C143" s="1026"/>
      <c r="D143" s="1026"/>
      <c r="E143" s="1026"/>
      <c r="F143" s="1026"/>
      <c r="G143" s="1026"/>
      <c r="H143" s="1026"/>
      <c r="I143" s="1026"/>
      <c r="J143" s="1026"/>
      <c r="K143" s="1026"/>
      <c r="L143" s="1026"/>
    </row>
    <row r="144" spans="1:12" ht="22.5" customHeight="1">
      <c r="A144" s="837" t="s">
        <v>257</v>
      </c>
      <c r="B144" s="854"/>
      <c r="C144" s="854"/>
      <c r="D144" s="854"/>
      <c r="E144" s="854"/>
      <c r="F144" s="854"/>
      <c r="G144" s="854"/>
      <c r="H144" s="854"/>
      <c r="I144" s="854"/>
      <c r="J144" s="854"/>
      <c r="K144" s="854"/>
      <c r="L144" s="854"/>
    </row>
    <row r="146" spans="1:12" ht="24" customHeight="1">
      <c r="A146" s="839">
        <v>2018</v>
      </c>
      <c r="B146" s="839"/>
      <c r="C146" s="839"/>
      <c r="D146" s="839"/>
      <c r="E146" s="839"/>
      <c r="F146" s="839"/>
      <c r="G146" s="839"/>
      <c r="H146" s="839"/>
      <c r="I146" s="839"/>
      <c r="J146" s="839"/>
      <c r="K146" s="839"/>
      <c r="L146" s="839"/>
    </row>
    <row r="148" spans="1:12" ht="15" customHeight="1">
      <c r="A148" s="1023" t="s">
        <v>286</v>
      </c>
      <c r="B148" s="1023"/>
      <c r="C148" s="1023"/>
      <c r="D148" s="1023"/>
      <c r="E148" s="1023"/>
      <c r="F148" s="1023"/>
      <c r="G148" s="1023"/>
      <c r="H148" s="1023"/>
      <c r="I148" s="1023"/>
      <c r="J148" s="1023"/>
      <c r="K148" s="1023"/>
      <c r="L148" s="1023"/>
    </row>
    <row r="149" spans="1:12" ht="15" thickBot="1">
      <c r="A149" s="1024" t="s">
        <v>47</v>
      </c>
      <c r="B149" s="846" t="s">
        <v>48</v>
      </c>
      <c r="C149" s="848" t="s">
        <v>50</v>
      </c>
      <c r="D149" s="848"/>
      <c r="E149" s="848"/>
      <c r="F149" s="848"/>
      <c r="G149" s="848"/>
      <c r="H149" s="848"/>
      <c r="I149" s="848"/>
      <c r="J149" s="848"/>
      <c r="K149" s="848"/>
      <c r="L149" s="849"/>
    </row>
    <row r="150" spans="1:12" ht="27.75" customHeight="1">
      <c r="A150" s="1025"/>
      <c r="B150" s="847"/>
      <c r="C150" s="850" t="s">
        <v>88</v>
      </c>
      <c r="D150" s="850"/>
      <c r="E150" s="850" t="s">
        <v>89</v>
      </c>
      <c r="F150" s="850"/>
      <c r="G150" s="850" t="s">
        <v>90</v>
      </c>
      <c r="H150" s="850"/>
      <c r="I150" s="850" t="s">
        <v>91</v>
      </c>
      <c r="J150" s="850"/>
      <c r="K150" s="850" t="s">
        <v>92</v>
      </c>
      <c r="L150" s="914"/>
    </row>
    <row r="151" spans="1:12" ht="14.5" customHeight="1" thickBot="1">
      <c r="A151" s="913"/>
      <c r="B151" s="851" t="s">
        <v>49</v>
      </c>
      <c r="C151" s="852"/>
      <c r="D151" s="422" t="s">
        <v>53</v>
      </c>
      <c r="E151" s="405" t="s">
        <v>49</v>
      </c>
      <c r="F151" s="422" t="s">
        <v>53</v>
      </c>
      <c r="G151" s="405" t="s">
        <v>49</v>
      </c>
      <c r="H151" s="422" t="s">
        <v>53</v>
      </c>
      <c r="I151" s="420" t="s">
        <v>49</v>
      </c>
      <c r="J151" s="421" t="s">
        <v>53</v>
      </c>
      <c r="K151" s="420" t="s">
        <v>49</v>
      </c>
      <c r="L151" s="455" t="s">
        <v>53</v>
      </c>
    </row>
    <row r="152" spans="1:12" ht="14.5" customHeight="1">
      <c r="A152" s="168" t="s">
        <v>27</v>
      </c>
      <c r="B152" s="605">
        <v>89453</v>
      </c>
      <c r="C152" s="62">
        <v>44080</v>
      </c>
      <c r="D152" s="650">
        <v>49.277274099247649</v>
      </c>
      <c r="E152" s="62">
        <v>7490</v>
      </c>
      <c r="F152" s="650">
        <v>8.3731121370999286</v>
      </c>
      <c r="G152" s="62">
        <v>25384</v>
      </c>
      <c r="H152" s="650">
        <v>28.376913015773646</v>
      </c>
      <c r="I152" s="62">
        <v>7585</v>
      </c>
      <c r="J152" s="650">
        <v>8.4793131588655495</v>
      </c>
      <c r="K152" s="62">
        <v>4914</v>
      </c>
      <c r="L152" s="90">
        <v>5.4933875890132242</v>
      </c>
    </row>
    <row r="153" spans="1:12" ht="14.5" customHeight="1">
      <c r="A153" s="169" t="s">
        <v>28</v>
      </c>
      <c r="B153" s="606">
        <v>87737</v>
      </c>
      <c r="C153" s="17">
        <v>34951</v>
      </c>
      <c r="D153" s="651">
        <v>39.836101074803103</v>
      </c>
      <c r="E153" s="17">
        <v>14439</v>
      </c>
      <c r="F153" s="651">
        <v>16.457138949360019</v>
      </c>
      <c r="G153" s="17">
        <v>27053</v>
      </c>
      <c r="H153" s="651">
        <v>30.834197658912434</v>
      </c>
      <c r="I153" s="17">
        <v>6547</v>
      </c>
      <c r="J153" s="651">
        <v>7.4620741534358368</v>
      </c>
      <c r="K153" s="17">
        <v>4747</v>
      </c>
      <c r="L153" s="91">
        <v>5.4104881634886084</v>
      </c>
    </row>
    <row r="154" spans="1:12" ht="14.5" customHeight="1">
      <c r="A154" s="170" t="s">
        <v>29</v>
      </c>
      <c r="B154" s="607">
        <v>30545</v>
      </c>
      <c r="C154" s="14">
        <v>13470</v>
      </c>
      <c r="D154" s="652">
        <v>44.09887051890653</v>
      </c>
      <c r="E154" s="14">
        <v>6029</v>
      </c>
      <c r="F154" s="652">
        <v>19.738091340644949</v>
      </c>
      <c r="G154" s="14">
        <v>9999</v>
      </c>
      <c r="H154" s="652">
        <v>32.735308561139306</v>
      </c>
      <c r="I154" s="14">
        <v>649</v>
      </c>
      <c r="J154" s="652">
        <v>2.1247339990178427</v>
      </c>
      <c r="K154" s="14">
        <v>398</v>
      </c>
      <c r="L154" s="93">
        <v>1.3029955802913733</v>
      </c>
    </row>
    <row r="155" spans="1:12" ht="14.5" customHeight="1">
      <c r="A155" s="169" t="s">
        <v>30</v>
      </c>
      <c r="B155" s="606">
        <v>16761</v>
      </c>
      <c r="C155" s="17">
        <v>3695</v>
      </c>
      <c r="D155" s="651">
        <v>22.045224031979</v>
      </c>
      <c r="E155" s="17">
        <v>7981</v>
      </c>
      <c r="F155" s="651">
        <v>47.616490662848278</v>
      </c>
      <c r="G155" s="17">
        <v>4510</v>
      </c>
      <c r="H155" s="651">
        <v>26.907702404391149</v>
      </c>
      <c r="I155" s="17">
        <v>358</v>
      </c>
      <c r="J155" s="651">
        <v>2.1359107451822683</v>
      </c>
      <c r="K155" s="17">
        <v>217</v>
      </c>
      <c r="L155" s="91">
        <v>1.2946721555993079</v>
      </c>
    </row>
    <row r="156" spans="1:12" ht="14.5" customHeight="1">
      <c r="A156" s="170" t="s">
        <v>31</v>
      </c>
      <c r="B156" s="607">
        <v>4757</v>
      </c>
      <c r="C156" s="14">
        <v>1281</v>
      </c>
      <c r="D156" s="652">
        <v>26.928736598696656</v>
      </c>
      <c r="E156" s="14">
        <v>1865</v>
      </c>
      <c r="F156" s="652">
        <v>39.205381542989279</v>
      </c>
      <c r="G156" s="14">
        <v>1318</v>
      </c>
      <c r="H156" s="652">
        <v>27.706537733865883</v>
      </c>
      <c r="I156" s="14">
        <v>226</v>
      </c>
      <c r="J156" s="652">
        <v>4.7508934202228295</v>
      </c>
      <c r="K156" s="14">
        <v>67</v>
      </c>
      <c r="L156" s="93">
        <v>1.4084507042253522</v>
      </c>
    </row>
    <row r="157" spans="1:12" ht="14.5" customHeight="1">
      <c r="A157" s="169" t="s">
        <v>32</v>
      </c>
      <c r="B157" s="606">
        <v>15217</v>
      </c>
      <c r="C157" s="17">
        <v>5633</v>
      </c>
      <c r="D157" s="651">
        <v>37.017809029375044</v>
      </c>
      <c r="E157" s="17">
        <v>3181</v>
      </c>
      <c r="F157" s="651">
        <v>20.904251823618321</v>
      </c>
      <c r="G157" s="17">
        <v>5121</v>
      </c>
      <c r="H157" s="651">
        <v>33.653151081027801</v>
      </c>
      <c r="I157" s="17">
        <v>766</v>
      </c>
      <c r="J157" s="651">
        <v>5.0338437274101331</v>
      </c>
      <c r="K157" s="17">
        <v>516</v>
      </c>
      <c r="L157" s="91">
        <v>3.3909443385687061</v>
      </c>
    </row>
    <row r="158" spans="1:12" ht="14.5" customHeight="1">
      <c r="A158" s="170" t="s">
        <v>33</v>
      </c>
      <c r="B158" s="607">
        <v>47577</v>
      </c>
      <c r="C158" s="14">
        <v>18103</v>
      </c>
      <c r="D158" s="652">
        <v>38.049898059986972</v>
      </c>
      <c r="E158" s="14">
        <v>6685</v>
      </c>
      <c r="F158" s="652">
        <v>14.050906950837588</v>
      </c>
      <c r="G158" s="14">
        <v>18049</v>
      </c>
      <c r="H158" s="652">
        <v>37.936397839292098</v>
      </c>
      <c r="I158" s="14">
        <v>3407</v>
      </c>
      <c r="J158" s="652">
        <v>7.1610231834710047</v>
      </c>
      <c r="K158" s="14">
        <v>1333</v>
      </c>
      <c r="L158" s="92">
        <v>2.801773966412342</v>
      </c>
    </row>
    <row r="159" spans="1:12" ht="14.5" customHeight="1">
      <c r="A159" s="169" t="s">
        <v>34</v>
      </c>
      <c r="B159" s="606">
        <v>10582</v>
      </c>
      <c r="C159" s="17">
        <v>3798</v>
      </c>
      <c r="D159" s="651">
        <v>35.891135891135889</v>
      </c>
      <c r="E159" s="17">
        <v>3810</v>
      </c>
      <c r="F159" s="651">
        <v>36.004536004536</v>
      </c>
      <c r="G159" s="17">
        <v>2575</v>
      </c>
      <c r="H159" s="651">
        <v>24.333774333774333</v>
      </c>
      <c r="I159" s="17">
        <v>228</v>
      </c>
      <c r="J159" s="651">
        <v>2.1546021546021548</v>
      </c>
      <c r="K159" s="17">
        <v>171</v>
      </c>
      <c r="L159" s="91">
        <v>1.6159516159516158</v>
      </c>
    </row>
    <row r="160" spans="1:12" ht="14.5" customHeight="1">
      <c r="A160" s="170" t="s">
        <v>35</v>
      </c>
      <c r="B160" s="607">
        <v>52425</v>
      </c>
      <c r="C160" s="14">
        <v>15033</v>
      </c>
      <c r="D160" s="652">
        <v>28.675250357653791</v>
      </c>
      <c r="E160" s="14">
        <v>14207</v>
      </c>
      <c r="F160" s="652">
        <v>27.099666189794945</v>
      </c>
      <c r="G160" s="14">
        <v>19979</v>
      </c>
      <c r="H160" s="652">
        <v>38.109680495946591</v>
      </c>
      <c r="I160" s="14">
        <v>1952</v>
      </c>
      <c r="J160" s="652">
        <v>3.7234144015259893</v>
      </c>
      <c r="K160" s="14">
        <v>1254</v>
      </c>
      <c r="L160" s="92">
        <v>2.3919885550786839</v>
      </c>
    </row>
    <row r="161" spans="1:12" ht="14.5" customHeight="1">
      <c r="A161" s="169" t="s">
        <v>36</v>
      </c>
      <c r="B161" s="606">
        <v>114224</v>
      </c>
      <c r="C161" s="17">
        <v>60779</v>
      </c>
      <c r="D161" s="651">
        <v>53.210358593640564</v>
      </c>
      <c r="E161" s="17">
        <v>10985</v>
      </c>
      <c r="F161" s="651">
        <v>9.617068216837092</v>
      </c>
      <c r="G161" s="17">
        <v>34261</v>
      </c>
      <c r="H161" s="651">
        <v>29.994572068917215</v>
      </c>
      <c r="I161" s="17">
        <v>5400</v>
      </c>
      <c r="J161" s="651">
        <v>4.7275528785544196</v>
      </c>
      <c r="K161" s="17">
        <v>2799</v>
      </c>
      <c r="L161" s="91">
        <v>2.4504482420507077</v>
      </c>
    </row>
    <row r="162" spans="1:12" ht="14.5" customHeight="1">
      <c r="A162" s="170" t="s">
        <v>37</v>
      </c>
      <c r="B162" s="607">
        <v>30674</v>
      </c>
      <c r="C162" s="14">
        <v>13989</v>
      </c>
      <c r="D162" s="652">
        <v>45.605398709004369</v>
      </c>
      <c r="E162" s="14">
        <v>2265</v>
      </c>
      <c r="F162" s="652">
        <v>7.3841038012649145</v>
      </c>
      <c r="G162" s="14">
        <v>12993</v>
      </c>
      <c r="H162" s="652">
        <v>42.358349090434892</v>
      </c>
      <c r="I162" s="14">
        <v>920</v>
      </c>
      <c r="J162" s="652">
        <v>2.9992827802047337</v>
      </c>
      <c r="K162" s="14">
        <v>507</v>
      </c>
      <c r="L162" s="92">
        <v>1.6528656190910869</v>
      </c>
    </row>
    <row r="163" spans="1:12" ht="14.5" customHeight="1">
      <c r="A163" s="169" t="s">
        <v>38</v>
      </c>
      <c r="B163" s="606">
        <v>6396</v>
      </c>
      <c r="C163" s="17">
        <v>3091</v>
      </c>
      <c r="D163" s="651">
        <v>48.327079424640402</v>
      </c>
      <c r="E163" s="17">
        <v>695</v>
      </c>
      <c r="F163" s="651">
        <v>10.866166353971233</v>
      </c>
      <c r="G163" s="17">
        <v>2239</v>
      </c>
      <c r="H163" s="651">
        <v>35.006253908692933</v>
      </c>
      <c r="I163" s="17">
        <v>189</v>
      </c>
      <c r="J163" s="651">
        <v>2.9549718574108819</v>
      </c>
      <c r="K163" s="17">
        <v>182</v>
      </c>
      <c r="L163" s="91">
        <v>2.8455284552845526</v>
      </c>
    </row>
    <row r="164" spans="1:12" ht="14.5" customHeight="1">
      <c r="A164" s="170" t="s">
        <v>39</v>
      </c>
      <c r="B164" s="607">
        <v>27455</v>
      </c>
      <c r="C164" s="14">
        <v>6744</v>
      </c>
      <c r="D164" s="652">
        <v>24.56383172464032</v>
      </c>
      <c r="E164" s="14">
        <v>13348</v>
      </c>
      <c r="F164" s="652">
        <v>48.617738116918595</v>
      </c>
      <c r="G164" s="14">
        <v>6725</v>
      </c>
      <c r="H164" s="652">
        <v>24.494627572391188</v>
      </c>
      <c r="I164" s="14">
        <v>390</v>
      </c>
      <c r="J164" s="652">
        <v>1.4205062830085595</v>
      </c>
      <c r="K164" s="14">
        <v>248</v>
      </c>
      <c r="L164" s="93">
        <v>0.90329630304134045</v>
      </c>
    </row>
    <row r="165" spans="1:12" ht="14.5" customHeight="1">
      <c r="A165" s="169" t="s">
        <v>40</v>
      </c>
      <c r="B165" s="606">
        <v>15665</v>
      </c>
      <c r="C165" s="17">
        <v>3810</v>
      </c>
      <c r="D165" s="651">
        <v>24.321736354931375</v>
      </c>
      <c r="E165" s="17">
        <v>6663</v>
      </c>
      <c r="F165" s="651">
        <v>42.534312160868176</v>
      </c>
      <c r="G165" s="17">
        <v>4685</v>
      </c>
      <c r="H165" s="651">
        <v>29.90743696137887</v>
      </c>
      <c r="I165" s="17">
        <v>334</v>
      </c>
      <c r="J165" s="651">
        <v>2.1321417172039578</v>
      </c>
      <c r="K165" s="17">
        <v>173</v>
      </c>
      <c r="L165" s="91">
        <v>1.104372805617619</v>
      </c>
    </row>
    <row r="166" spans="1:12" ht="14.5" customHeight="1">
      <c r="A166" s="170" t="s">
        <v>41</v>
      </c>
      <c r="B166" s="607">
        <v>19310</v>
      </c>
      <c r="C166" s="14">
        <v>6253</v>
      </c>
      <c r="D166" s="652">
        <v>32.382185396167792</v>
      </c>
      <c r="E166" s="14">
        <v>4976</v>
      </c>
      <c r="F166" s="652">
        <v>25.769031589849817</v>
      </c>
      <c r="G166" s="14">
        <v>6757</v>
      </c>
      <c r="H166" s="652">
        <v>34.992232004142934</v>
      </c>
      <c r="I166" s="14">
        <v>848</v>
      </c>
      <c r="J166" s="652">
        <v>4.3915069911962714</v>
      </c>
      <c r="K166" s="14">
        <v>476</v>
      </c>
      <c r="L166" s="92">
        <v>2.4650440186431899</v>
      </c>
    </row>
    <row r="167" spans="1:12" ht="14.5" customHeight="1" thickBot="1">
      <c r="A167" s="169" t="s">
        <v>42</v>
      </c>
      <c r="B167" s="606">
        <v>15199</v>
      </c>
      <c r="C167" s="17">
        <v>5774</v>
      </c>
      <c r="D167" s="651">
        <v>37.989341404039742</v>
      </c>
      <c r="E167" s="17">
        <v>6524</v>
      </c>
      <c r="F167" s="651">
        <v>42.923876570827026</v>
      </c>
      <c r="G167" s="17">
        <v>2603</v>
      </c>
      <c r="H167" s="651">
        <v>17.126126718863084</v>
      </c>
      <c r="I167" s="17">
        <v>172</v>
      </c>
      <c r="J167" s="651">
        <v>1.1316533982498849</v>
      </c>
      <c r="K167" s="17">
        <v>126</v>
      </c>
      <c r="L167" s="94">
        <v>0.82900190802026463</v>
      </c>
    </row>
    <row r="168" spans="1:12" ht="14.5" customHeight="1">
      <c r="A168" s="171" t="s">
        <v>43</v>
      </c>
      <c r="B168" s="608">
        <v>467770</v>
      </c>
      <c r="C168" s="63">
        <v>203193</v>
      </c>
      <c r="D168" s="653">
        <v>43.438655749620544</v>
      </c>
      <c r="E168" s="63">
        <v>66788</v>
      </c>
      <c r="F168" s="653">
        <v>14.277957115676507</v>
      </c>
      <c r="G168" s="63">
        <v>153154</v>
      </c>
      <c r="H168" s="653">
        <v>32.741304487248009</v>
      </c>
      <c r="I168" s="63">
        <v>27840</v>
      </c>
      <c r="J168" s="653">
        <v>5.9516429014259149</v>
      </c>
      <c r="K168" s="63">
        <v>16795</v>
      </c>
      <c r="L168" s="95">
        <v>3.5904397460290309</v>
      </c>
    </row>
    <row r="169" spans="1:12" ht="14.5" customHeight="1">
      <c r="A169" s="172" t="s">
        <v>44</v>
      </c>
      <c r="B169" s="609">
        <v>116207</v>
      </c>
      <c r="C169" s="491">
        <v>37291</v>
      </c>
      <c r="D169" s="654">
        <v>32.090149474644384</v>
      </c>
      <c r="E169" s="22">
        <v>44355</v>
      </c>
      <c r="F169" s="654">
        <v>38.168957119622746</v>
      </c>
      <c r="G169" s="22">
        <v>31097</v>
      </c>
      <c r="H169" s="654">
        <v>26.76000585162684</v>
      </c>
      <c r="I169" s="22">
        <v>2131</v>
      </c>
      <c r="J169" s="654">
        <v>1.8337965871247</v>
      </c>
      <c r="K169" s="22">
        <v>1333</v>
      </c>
      <c r="L169" s="96">
        <v>1.1470909669813349</v>
      </c>
    </row>
    <row r="170" spans="1:12" ht="14.5" customHeight="1">
      <c r="A170" s="174" t="s">
        <v>45</v>
      </c>
      <c r="B170" s="610">
        <v>583977</v>
      </c>
      <c r="C170" s="272">
        <v>240484</v>
      </c>
      <c r="D170" s="655">
        <v>41.180388953674544</v>
      </c>
      <c r="E170" s="272">
        <v>111143</v>
      </c>
      <c r="F170" s="655">
        <v>19.032085167737769</v>
      </c>
      <c r="G170" s="272">
        <v>184251</v>
      </c>
      <c r="H170" s="655">
        <v>31.55107136068715</v>
      </c>
      <c r="I170" s="272">
        <v>29971</v>
      </c>
      <c r="J170" s="655">
        <v>5.1322226731532234</v>
      </c>
      <c r="K170" s="272">
        <v>18128</v>
      </c>
      <c r="L170" s="287">
        <v>3.1042318447473103</v>
      </c>
    </row>
    <row r="171" spans="1:12" ht="14.5" customHeight="1">
      <c r="A171" s="909" t="s">
        <v>281</v>
      </c>
      <c r="B171" s="909"/>
      <c r="C171" s="909"/>
      <c r="D171" s="909"/>
      <c r="E171" s="909"/>
      <c r="F171" s="909"/>
      <c r="G171" s="909"/>
      <c r="H171" s="909"/>
      <c r="I171" s="909"/>
      <c r="J171" s="909"/>
      <c r="K171" s="909"/>
      <c r="L171" s="909"/>
    </row>
    <row r="172" spans="1:12" ht="22.5" customHeight="1">
      <c r="A172" s="837" t="s">
        <v>258</v>
      </c>
      <c r="B172" s="837"/>
      <c r="C172" s="837"/>
      <c r="D172" s="837"/>
      <c r="E172" s="837"/>
      <c r="F172" s="837"/>
      <c r="G172" s="837"/>
      <c r="H172" s="837"/>
      <c r="I172" s="837"/>
      <c r="J172" s="837"/>
      <c r="K172" s="837"/>
      <c r="L172" s="837"/>
    </row>
  </sheetData>
  <mergeCells count="81">
    <mergeCell ref="A120:L120"/>
    <mergeCell ref="A92:L92"/>
    <mergeCell ref="A148:L148"/>
    <mergeCell ref="A58:L58"/>
    <mergeCell ref="A87:L87"/>
    <mergeCell ref="A144:L144"/>
    <mergeCell ref="G122:H122"/>
    <mergeCell ref="I122:J122"/>
    <mergeCell ref="K122:L122"/>
    <mergeCell ref="B123:C123"/>
    <mergeCell ref="B95:C95"/>
    <mergeCell ref="A115:L115"/>
    <mergeCell ref="A116:L116"/>
    <mergeCell ref="A118:L118"/>
    <mergeCell ref="A143:L143"/>
    <mergeCell ref="A90:L90"/>
    <mergeCell ref="B151:C151"/>
    <mergeCell ref="A171:L171"/>
    <mergeCell ref="A172:L172"/>
    <mergeCell ref="A146:L146"/>
    <mergeCell ref="A149:A151"/>
    <mergeCell ref="B149:B150"/>
    <mergeCell ref="C149:L149"/>
    <mergeCell ref="C150:D150"/>
    <mergeCell ref="E150:F150"/>
    <mergeCell ref="G150:H150"/>
    <mergeCell ref="I150:J150"/>
    <mergeCell ref="K150:L150"/>
    <mergeCell ref="A93:A95"/>
    <mergeCell ref="B93:B94"/>
    <mergeCell ref="C93:L93"/>
    <mergeCell ref="C94:D94"/>
    <mergeCell ref="E94:F94"/>
    <mergeCell ref="G94:H94"/>
    <mergeCell ref="I94:J94"/>
    <mergeCell ref="K94:L94"/>
    <mergeCell ref="A121:A123"/>
    <mergeCell ref="B121:B122"/>
    <mergeCell ref="C121:L121"/>
    <mergeCell ref="C122:D122"/>
    <mergeCell ref="E122:F122"/>
    <mergeCell ref="A88:L88"/>
    <mergeCell ref="B37:C37"/>
    <mergeCell ref="A57:L57"/>
    <mergeCell ref="A59:L59"/>
    <mergeCell ref="A61:L61"/>
    <mergeCell ref="A64:A66"/>
    <mergeCell ref="B64:B65"/>
    <mergeCell ref="C64:L64"/>
    <mergeCell ref="C65:D65"/>
    <mergeCell ref="E65:F65"/>
    <mergeCell ref="G65:H65"/>
    <mergeCell ref="I65:J65"/>
    <mergeCell ref="K65:L65"/>
    <mergeCell ref="B66:C66"/>
    <mergeCell ref="A86:L86"/>
    <mergeCell ref="A63:L63"/>
    <mergeCell ref="A32:L32"/>
    <mergeCell ref="A35:A37"/>
    <mergeCell ref="B35:B36"/>
    <mergeCell ref="C35:L35"/>
    <mergeCell ref="C36:D36"/>
    <mergeCell ref="E36:F36"/>
    <mergeCell ref="G36:H36"/>
    <mergeCell ref="I36:J36"/>
    <mergeCell ref="K36:L36"/>
    <mergeCell ref="A34:L34"/>
    <mergeCell ref="A28:L28"/>
    <mergeCell ref="A29:L29"/>
    <mergeCell ref="A30:L30"/>
    <mergeCell ref="A3:L3"/>
    <mergeCell ref="A5:L5"/>
    <mergeCell ref="A6:A8"/>
    <mergeCell ref="B6:B7"/>
    <mergeCell ref="C6:L6"/>
    <mergeCell ref="C7:D7"/>
    <mergeCell ref="E7:F7"/>
    <mergeCell ref="G7:H7"/>
    <mergeCell ref="I7:J7"/>
    <mergeCell ref="K7:L7"/>
    <mergeCell ref="B8:C8"/>
  </mergeCells>
  <hyperlinks>
    <hyperlink ref="A1" location="Inhalt!A9" display="Zurück zum Inhalt" xr:uid="{00000000-0004-0000-1400-000000000000}"/>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8"/>
  <dimension ref="A1:I178"/>
  <sheetViews>
    <sheetView zoomScale="80" zoomScaleNormal="80" workbookViewId="0"/>
  </sheetViews>
  <sheetFormatPr baseColWidth="10" defaultColWidth="11.58203125" defaultRowHeight="14.5"/>
  <cols>
    <col min="1" max="1" width="23.5" style="389" customWidth="1"/>
    <col min="2" max="6" width="11.08203125" style="389" customWidth="1"/>
    <col min="7" max="16384" width="11.58203125" style="389"/>
  </cols>
  <sheetData>
    <row r="1" spans="1:9" ht="14.25" customHeight="1">
      <c r="A1" s="736" t="s">
        <v>163</v>
      </c>
      <c r="D1" s="390"/>
      <c r="F1" s="390"/>
    </row>
    <row r="2" spans="1:9" ht="14.25" customHeight="1">
      <c r="A2" s="311"/>
      <c r="D2" s="390"/>
      <c r="F2" s="390"/>
    </row>
    <row r="3" spans="1:9" s="456" customFormat="1" ht="23.5">
      <c r="A3" s="1028">
        <v>2023</v>
      </c>
      <c r="B3" s="1028"/>
      <c r="C3" s="1028"/>
      <c r="D3" s="1028"/>
      <c r="E3" s="1028"/>
      <c r="F3" s="1028"/>
    </row>
    <row r="4" spans="1:9" s="456" customFormat="1">
      <c r="A4" s="403"/>
      <c r="D4" s="457"/>
      <c r="F4" s="457"/>
    </row>
    <row r="5" spans="1:9" s="456" customFormat="1" ht="39.75" customHeight="1">
      <c r="A5" s="1029" t="s">
        <v>245</v>
      </c>
      <c r="B5" s="1029"/>
      <c r="C5" s="1029"/>
      <c r="D5" s="1029"/>
      <c r="E5" s="1029"/>
      <c r="F5" s="1029"/>
    </row>
    <row r="6" spans="1:9" s="456" customFormat="1" ht="15" thickBot="1">
      <c r="A6" s="1030" t="s">
        <v>47</v>
      </c>
      <c r="B6" s="1032" t="s">
        <v>48</v>
      </c>
      <c r="C6" s="1034" t="s">
        <v>50</v>
      </c>
      <c r="D6" s="1034"/>
      <c r="E6" s="1034"/>
      <c r="F6" s="1035"/>
    </row>
    <row r="7" spans="1:9" s="456" customFormat="1">
      <c r="A7" s="1030"/>
      <c r="B7" s="1033"/>
      <c r="C7" s="1036" t="s">
        <v>93</v>
      </c>
      <c r="D7" s="1036"/>
      <c r="E7" s="1036" t="s">
        <v>94</v>
      </c>
      <c r="F7" s="1037"/>
    </row>
    <row r="8" spans="1:9" s="456" customFormat="1" ht="15" thickBot="1">
      <c r="A8" s="1031"/>
      <c r="B8" s="1038" t="s">
        <v>49</v>
      </c>
      <c r="C8" s="1039"/>
      <c r="D8" s="458" t="s">
        <v>53</v>
      </c>
      <c r="E8" s="459" t="s">
        <v>49</v>
      </c>
      <c r="F8" s="460" t="s">
        <v>53</v>
      </c>
      <c r="H8" s="743"/>
      <c r="I8" s="743"/>
    </row>
    <row r="9" spans="1:9" s="456" customFormat="1">
      <c r="A9" s="111" t="s">
        <v>27</v>
      </c>
      <c r="B9" s="6">
        <v>101238</v>
      </c>
      <c r="C9" s="461">
        <v>88834</v>
      </c>
      <c r="D9" s="462">
        <v>87.747683676090006</v>
      </c>
      <c r="E9" s="463">
        <v>12404</v>
      </c>
      <c r="F9" s="288">
        <v>12.252316323909994</v>
      </c>
      <c r="H9" s="743"/>
      <c r="I9" s="743"/>
    </row>
    <row r="10" spans="1:9" s="456" customFormat="1">
      <c r="A10" s="112" t="s">
        <v>28</v>
      </c>
      <c r="B10" s="7">
        <v>100122</v>
      </c>
      <c r="C10" s="98">
        <v>88289</v>
      </c>
      <c r="D10" s="464">
        <v>88.181418669223547</v>
      </c>
      <c r="E10" s="98">
        <v>11833</v>
      </c>
      <c r="F10" s="289">
        <v>11.818581330776452</v>
      </c>
      <c r="H10" s="743"/>
      <c r="I10" s="743"/>
    </row>
    <row r="11" spans="1:9" s="456" customFormat="1">
      <c r="A11" s="113" t="s">
        <v>29</v>
      </c>
      <c r="B11" s="8">
        <v>35037</v>
      </c>
      <c r="C11" s="465">
        <v>28806</v>
      </c>
      <c r="D11" s="466">
        <v>82.215943145817278</v>
      </c>
      <c r="E11" s="465">
        <v>6231</v>
      </c>
      <c r="F11" s="290">
        <v>17.784056854182719</v>
      </c>
      <c r="H11" s="743"/>
      <c r="I11" s="743"/>
    </row>
    <row r="12" spans="1:9" s="456" customFormat="1">
      <c r="A12" s="112" t="s">
        <v>30</v>
      </c>
      <c r="B12" s="7">
        <v>19507</v>
      </c>
      <c r="C12" s="98">
        <v>17872</v>
      </c>
      <c r="D12" s="464">
        <v>91.618393397242016</v>
      </c>
      <c r="E12" s="98">
        <v>1635</v>
      </c>
      <c r="F12" s="289">
        <v>8.3816066027579854</v>
      </c>
      <c r="H12" s="743"/>
      <c r="I12" s="743"/>
    </row>
    <row r="13" spans="1:9" s="456" customFormat="1">
      <c r="A13" s="113" t="s">
        <v>31</v>
      </c>
      <c r="B13" s="8">
        <v>5586</v>
      </c>
      <c r="C13" s="465">
        <v>5134</v>
      </c>
      <c r="D13" s="466">
        <v>91.908342284282128</v>
      </c>
      <c r="E13" s="465">
        <v>452</v>
      </c>
      <c r="F13" s="290">
        <v>8.0916577157178669</v>
      </c>
      <c r="H13" s="743"/>
      <c r="I13" s="743"/>
    </row>
    <row r="14" spans="1:9" s="456" customFormat="1">
      <c r="A14" s="112" t="s">
        <v>32</v>
      </c>
      <c r="B14" s="467">
        <v>17230</v>
      </c>
      <c r="C14" s="98">
        <v>15536</v>
      </c>
      <c r="D14" s="464">
        <v>90.168311085316304</v>
      </c>
      <c r="E14" s="98">
        <v>1694</v>
      </c>
      <c r="F14" s="289">
        <v>9.8316889146836903</v>
      </c>
      <c r="H14" s="743"/>
      <c r="I14" s="743"/>
    </row>
    <row r="15" spans="1:9" s="456" customFormat="1">
      <c r="A15" s="113" t="s">
        <v>33</v>
      </c>
      <c r="B15" s="8">
        <v>52618</v>
      </c>
      <c r="C15" s="465">
        <v>44419</v>
      </c>
      <c r="D15" s="466">
        <v>84.417879812991742</v>
      </c>
      <c r="E15" s="465">
        <v>8199</v>
      </c>
      <c r="F15" s="290">
        <v>15.582120187008247</v>
      </c>
      <c r="H15" s="743"/>
      <c r="I15" s="743"/>
    </row>
    <row r="16" spans="1:9" s="456" customFormat="1">
      <c r="A16" s="112" t="s">
        <v>34</v>
      </c>
      <c r="B16" s="467">
        <v>11323</v>
      </c>
      <c r="C16" s="98" t="s">
        <v>54</v>
      </c>
      <c r="D16" s="464" t="s">
        <v>54</v>
      </c>
      <c r="E16" s="98" t="s">
        <v>54</v>
      </c>
      <c r="F16" s="289" t="s">
        <v>54</v>
      </c>
      <c r="H16" s="743"/>
      <c r="I16" s="743"/>
    </row>
    <row r="17" spans="1:9" s="456" customFormat="1">
      <c r="A17" s="113" t="s">
        <v>35</v>
      </c>
      <c r="B17" s="8">
        <v>64735</v>
      </c>
      <c r="C17" s="465">
        <v>58721</v>
      </c>
      <c r="D17" s="466">
        <v>90.709816946010662</v>
      </c>
      <c r="E17" s="465">
        <v>6014</v>
      </c>
      <c r="F17" s="290">
        <v>9.2901830539893417</v>
      </c>
      <c r="H17" s="743"/>
      <c r="I17" s="743"/>
    </row>
    <row r="18" spans="1:9" s="456" customFormat="1">
      <c r="A18" s="112" t="s">
        <v>36</v>
      </c>
      <c r="B18" s="7">
        <v>125733</v>
      </c>
      <c r="C18" s="98">
        <v>108865</v>
      </c>
      <c r="D18" s="464">
        <v>86.584269841648577</v>
      </c>
      <c r="E18" s="98">
        <v>16868</v>
      </c>
      <c r="F18" s="289">
        <v>13.415730158351428</v>
      </c>
      <c r="H18" s="743"/>
      <c r="I18" s="743"/>
    </row>
    <row r="19" spans="1:9" s="456" customFormat="1">
      <c r="A19" s="113" t="s">
        <v>37</v>
      </c>
      <c r="B19" s="8">
        <v>33031</v>
      </c>
      <c r="C19" s="465">
        <v>27396</v>
      </c>
      <c r="D19" s="466">
        <v>82.940268232872143</v>
      </c>
      <c r="E19" s="465">
        <v>5635</v>
      </c>
      <c r="F19" s="290">
        <v>17.05973176712785</v>
      </c>
      <c r="H19" s="743"/>
      <c r="I19" s="743"/>
    </row>
    <row r="20" spans="1:9" s="456" customFormat="1">
      <c r="A20" s="112" t="s">
        <v>38</v>
      </c>
      <c r="B20" s="7">
        <v>6748</v>
      </c>
      <c r="C20" s="98">
        <v>5860</v>
      </c>
      <c r="D20" s="464">
        <v>86.840545346769417</v>
      </c>
      <c r="E20" s="98">
        <v>888</v>
      </c>
      <c r="F20" s="289">
        <v>13.159454653230588</v>
      </c>
      <c r="H20" s="743"/>
      <c r="I20" s="743"/>
    </row>
    <row r="21" spans="1:9" s="456" customFormat="1">
      <c r="A21" s="113" t="s">
        <v>39</v>
      </c>
      <c r="B21" s="8">
        <v>30063</v>
      </c>
      <c r="C21" s="465">
        <v>27232</v>
      </c>
      <c r="D21" s="466">
        <v>90.583108804843164</v>
      </c>
      <c r="E21" s="465">
        <v>2831</v>
      </c>
      <c r="F21" s="290">
        <v>9.4168911951568379</v>
      </c>
      <c r="H21" s="743"/>
      <c r="I21" s="743"/>
    </row>
    <row r="22" spans="1:9" s="456" customFormat="1">
      <c r="A22" s="112" t="s">
        <v>40</v>
      </c>
      <c r="B22" s="7">
        <v>15856</v>
      </c>
      <c r="C22" s="98">
        <v>14549</v>
      </c>
      <c r="D22" s="464">
        <v>91.757063572149349</v>
      </c>
      <c r="E22" s="98">
        <v>1307</v>
      </c>
      <c r="F22" s="289">
        <v>8.2429364278506547</v>
      </c>
      <c r="H22" s="743"/>
      <c r="I22" s="743"/>
    </row>
    <row r="23" spans="1:9" s="456" customFormat="1">
      <c r="A23" s="113" t="s">
        <v>41</v>
      </c>
      <c r="B23" s="8">
        <v>22877</v>
      </c>
      <c r="C23" s="465">
        <v>20438</v>
      </c>
      <c r="D23" s="466">
        <v>89.338637059054946</v>
      </c>
      <c r="E23" s="465">
        <v>2439</v>
      </c>
      <c r="F23" s="290">
        <v>10.661362940945054</v>
      </c>
      <c r="H23" s="743"/>
      <c r="I23" s="743"/>
    </row>
    <row r="24" spans="1:9" s="456" customFormat="1" ht="15" thickBot="1">
      <c r="A24" s="114" t="s">
        <v>42</v>
      </c>
      <c r="B24" s="467">
        <v>15595</v>
      </c>
      <c r="C24" s="468" t="s">
        <v>54</v>
      </c>
      <c r="D24" s="469" t="s">
        <v>54</v>
      </c>
      <c r="E24" s="468" t="s">
        <v>54</v>
      </c>
      <c r="F24" s="291" t="s">
        <v>54</v>
      </c>
      <c r="H24" s="743"/>
      <c r="I24" s="743"/>
    </row>
    <row r="25" spans="1:9" s="456" customFormat="1">
      <c r="A25" s="128" t="s">
        <v>43</v>
      </c>
      <c r="B25" s="10">
        <v>529918</v>
      </c>
      <c r="C25" s="470">
        <v>463492</v>
      </c>
      <c r="D25" s="471">
        <v>87.464853052736458</v>
      </c>
      <c r="E25" s="470">
        <v>66426</v>
      </c>
      <c r="F25" s="292">
        <v>12.53514694726354</v>
      </c>
      <c r="H25" s="743"/>
      <c r="I25" s="743"/>
    </row>
    <row r="26" spans="1:9" s="456" customFormat="1">
      <c r="A26" s="128" t="s">
        <v>44</v>
      </c>
      <c r="B26" s="11">
        <v>127381</v>
      </c>
      <c r="C26" s="472">
        <v>113460</v>
      </c>
      <c r="D26" s="473">
        <v>89.071368571451004</v>
      </c>
      <c r="E26" s="472">
        <v>13921</v>
      </c>
      <c r="F26" s="292">
        <v>10.928631428548998</v>
      </c>
      <c r="H26" s="743"/>
      <c r="I26" s="743"/>
    </row>
    <row r="27" spans="1:9" s="456" customFormat="1">
      <c r="A27" s="129" t="s">
        <v>45</v>
      </c>
      <c r="B27" s="118">
        <v>657299</v>
      </c>
      <c r="C27" s="474">
        <v>576952</v>
      </c>
      <c r="D27" s="475">
        <v>87.776187092936397</v>
      </c>
      <c r="E27" s="474">
        <v>80347</v>
      </c>
      <c r="F27" s="293">
        <v>12.223812907063603</v>
      </c>
      <c r="H27" s="743"/>
      <c r="I27" s="743"/>
    </row>
    <row r="28" spans="1:9" s="456" customFormat="1">
      <c r="A28" s="1027" t="s">
        <v>280</v>
      </c>
      <c r="B28" s="1027"/>
      <c r="C28" s="1027"/>
      <c r="D28" s="1027"/>
      <c r="E28" s="1027"/>
      <c r="F28" s="1027"/>
    </row>
    <row r="29" spans="1:9" s="456" customFormat="1" ht="34.5" customHeight="1">
      <c r="A29" s="1027" t="s">
        <v>247</v>
      </c>
      <c r="B29" s="1027"/>
      <c r="C29" s="1027"/>
      <c r="D29" s="1027"/>
      <c r="E29" s="1027"/>
      <c r="F29" s="1027"/>
    </row>
    <row r="30" spans="1:9" s="456" customFormat="1">
      <c r="A30" s="1027" t="s">
        <v>287</v>
      </c>
      <c r="B30" s="1027"/>
      <c r="C30" s="1027"/>
      <c r="D30" s="1027"/>
      <c r="E30" s="1027"/>
      <c r="F30" s="1027"/>
    </row>
    <row r="31" spans="1:9" s="456" customFormat="1" ht="33.75" customHeight="1">
      <c r="A31" s="1027" t="s">
        <v>253</v>
      </c>
      <c r="B31" s="1027"/>
      <c r="C31" s="1027"/>
      <c r="D31" s="1027"/>
      <c r="E31" s="1027"/>
      <c r="F31" s="1027"/>
    </row>
    <row r="33" spans="1:8" ht="24" customHeight="1">
      <c r="A33" s="1040">
        <v>2022</v>
      </c>
      <c r="B33" s="1040"/>
      <c r="C33" s="1040"/>
      <c r="D33" s="1040"/>
      <c r="E33" s="1040"/>
      <c r="F33" s="1040"/>
    </row>
    <row r="35" spans="1:8" ht="36" customHeight="1">
      <c r="A35" s="1029" t="s">
        <v>252</v>
      </c>
      <c r="B35" s="1029"/>
      <c r="C35" s="1029"/>
      <c r="D35" s="1029"/>
      <c r="E35" s="1029"/>
      <c r="F35" s="1029"/>
    </row>
    <row r="36" spans="1:8" ht="15" thickBot="1">
      <c r="A36" s="1030" t="s">
        <v>47</v>
      </c>
      <c r="B36" s="1032" t="s">
        <v>48</v>
      </c>
      <c r="C36" s="1034" t="s">
        <v>50</v>
      </c>
      <c r="D36" s="1034"/>
      <c r="E36" s="1034"/>
      <c r="F36" s="1035"/>
    </row>
    <row r="37" spans="1:8">
      <c r="A37" s="1030"/>
      <c r="B37" s="1033"/>
      <c r="C37" s="1036" t="s">
        <v>93</v>
      </c>
      <c r="D37" s="1036"/>
      <c r="E37" s="1036" t="s">
        <v>94</v>
      </c>
      <c r="F37" s="1037"/>
    </row>
    <row r="38" spans="1:8" ht="14.5" customHeight="1" thickBot="1">
      <c r="A38" s="1031"/>
      <c r="B38" s="1038" t="s">
        <v>49</v>
      </c>
      <c r="C38" s="1039"/>
      <c r="D38" s="458" t="s">
        <v>53</v>
      </c>
      <c r="E38" s="459" t="s">
        <v>49</v>
      </c>
      <c r="F38" s="460" t="s">
        <v>53</v>
      </c>
    </row>
    <row r="39" spans="1:8" ht="14.5" customHeight="1">
      <c r="A39" s="111" t="s">
        <v>27</v>
      </c>
      <c r="B39" s="307">
        <v>96788</v>
      </c>
      <c r="C39" s="461">
        <v>84839</v>
      </c>
      <c r="D39" s="462">
        <v>87.654461296854976</v>
      </c>
      <c r="E39" s="463">
        <v>11949</v>
      </c>
      <c r="F39" s="288">
        <v>12.345538703145017</v>
      </c>
      <c r="G39" s="391"/>
      <c r="H39" s="392"/>
    </row>
    <row r="40" spans="1:8" ht="14.5" customHeight="1">
      <c r="A40" s="112" t="s">
        <v>28</v>
      </c>
      <c r="B40" s="302">
        <v>95294</v>
      </c>
      <c r="C40" s="98">
        <v>82402</v>
      </c>
      <c r="D40" s="464">
        <v>86.47134132264361</v>
      </c>
      <c r="E40" s="98">
        <v>12892</v>
      </c>
      <c r="F40" s="289">
        <v>13.528658677356391</v>
      </c>
      <c r="G40" s="391"/>
      <c r="H40" s="392"/>
    </row>
    <row r="41" spans="1:8" ht="14.5" customHeight="1">
      <c r="A41" s="113" t="s">
        <v>29</v>
      </c>
      <c r="B41" s="301">
        <v>34392</v>
      </c>
      <c r="C41" s="465">
        <v>28422</v>
      </c>
      <c r="D41" s="466">
        <v>82.641311933007671</v>
      </c>
      <c r="E41" s="465">
        <v>5970</v>
      </c>
      <c r="F41" s="290">
        <v>17.358688066992325</v>
      </c>
      <c r="G41" s="391"/>
      <c r="H41" s="392"/>
    </row>
    <row r="42" spans="1:8" ht="14.5" customHeight="1">
      <c r="A42" s="112" t="s">
        <v>30</v>
      </c>
      <c r="B42" s="302">
        <v>18793</v>
      </c>
      <c r="C42" s="98">
        <v>17127</v>
      </c>
      <c r="D42" s="464">
        <v>91.134997073378386</v>
      </c>
      <c r="E42" s="98">
        <v>1666</v>
      </c>
      <c r="F42" s="289">
        <v>8.8650029266216137</v>
      </c>
      <c r="G42" s="391"/>
      <c r="H42" s="392"/>
    </row>
    <row r="43" spans="1:8" ht="14.5" customHeight="1">
      <c r="A43" s="113" t="s">
        <v>31</v>
      </c>
      <c r="B43" s="301">
        <v>5460</v>
      </c>
      <c r="C43" s="465">
        <v>5002</v>
      </c>
      <c r="D43" s="466">
        <v>91.611721611721606</v>
      </c>
      <c r="E43" s="465">
        <v>458</v>
      </c>
      <c r="F43" s="290">
        <v>8.3882783882783887</v>
      </c>
      <c r="G43" s="391"/>
      <c r="H43" s="392"/>
    </row>
    <row r="44" spans="1:8" ht="14.5" customHeight="1">
      <c r="A44" s="112" t="s">
        <v>32</v>
      </c>
      <c r="B44" s="476">
        <v>17403</v>
      </c>
      <c r="C44" s="98">
        <v>15453</v>
      </c>
      <c r="D44" s="464">
        <v>88.795035338734706</v>
      </c>
      <c r="E44" s="98">
        <v>1950</v>
      </c>
      <c r="F44" s="289">
        <v>11.204964661265299</v>
      </c>
      <c r="G44" s="391"/>
      <c r="H44" s="392"/>
    </row>
    <row r="45" spans="1:8" ht="14.5" customHeight="1">
      <c r="A45" s="113" t="s">
        <v>33</v>
      </c>
      <c r="B45" s="301">
        <v>50503</v>
      </c>
      <c r="C45" s="465">
        <v>42520</v>
      </c>
      <c r="D45" s="466">
        <v>84.193018236540397</v>
      </c>
      <c r="E45" s="465">
        <v>7983</v>
      </c>
      <c r="F45" s="290">
        <v>15.806981763459596</v>
      </c>
      <c r="G45" s="391"/>
      <c r="H45" s="392"/>
    </row>
    <row r="46" spans="1:8" ht="14.5" customHeight="1">
      <c r="A46" s="112" t="s">
        <v>34</v>
      </c>
      <c r="B46" s="476">
        <v>11015</v>
      </c>
      <c r="C46" s="98" t="s">
        <v>54</v>
      </c>
      <c r="D46" s="464" t="s">
        <v>54</v>
      </c>
      <c r="E46" s="98" t="s">
        <v>54</v>
      </c>
      <c r="F46" s="289" t="s">
        <v>54</v>
      </c>
      <c r="G46" s="391"/>
      <c r="H46" s="392"/>
    </row>
    <row r="47" spans="1:8" ht="14.5" customHeight="1">
      <c r="A47" s="113" t="s">
        <v>35</v>
      </c>
      <c r="B47" s="301">
        <v>62186</v>
      </c>
      <c r="C47" s="465">
        <v>55941</v>
      </c>
      <c r="D47" s="466">
        <v>89.957546714694629</v>
      </c>
      <c r="E47" s="465">
        <v>6245</v>
      </c>
      <c r="F47" s="290">
        <v>10.042453285305374</v>
      </c>
      <c r="G47" s="391"/>
      <c r="H47" s="392"/>
    </row>
    <row r="48" spans="1:8" ht="14.5" customHeight="1">
      <c r="A48" s="112" t="s">
        <v>36</v>
      </c>
      <c r="B48" s="302">
        <v>122758</v>
      </c>
      <c r="C48" s="98">
        <v>105271</v>
      </c>
      <c r="D48" s="464">
        <v>85.754899884325255</v>
      </c>
      <c r="E48" s="98">
        <v>17487</v>
      </c>
      <c r="F48" s="289">
        <v>14.245100115674742</v>
      </c>
      <c r="G48" s="391"/>
      <c r="H48" s="392"/>
    </row>
    <row r="49" spans="1:8" ht="14.5" customHeight="1">
      <c r="A49" s="113" t="s">
        <v>37</v>
      </c>
      <c r="B49" s="301">
        <v>31338</v>
      </c>
      <c r="C49" s="465">
        <v>26501</v>
      </c>
      <c r="D49" s="466">
        <v>84.565064777586315</v>
      </c>
      <c r="E49" s="465">
        <v>4837</v>
      </c>
      <c r="F49" s="290">
        <v>15.434935222413685</v>
      </c>
      <c r="G49" s="391"/>
      <c r="H49" s="392"/>
    </row>
    <row r="50" spans="1:8" ht="14.5" customHeight="1">
      <c r="A50" s="112" t="s">
        <v>38</v>
      </c>
      <c r="B50" s="302">
        <v>6443</v>
      </c>
      <c r="C50" s="98">
        <v>5625</v>
      </c>
      <c r="D50" s="464">
        <v>87.304050907962136</v>
      </c>
      <c r="E50" s="98">
        <v>818</v>
      </c>
      <c r="F50" s="289">
        <v>12.695949092037873</v>
      </c>
      <c r="G50" s="391"/>
      <c r="H50" s="392"/>
    </row>
    <row r="51" spans="1:8" ht="14.5" customHeight="1">
      <c r="A51" s="113" t="s">
        <v>39</v>
      </c>
      <c r="B51" s="301">
        <v>29928</v>
      </c>
      <c r="C51" s="465">
        <v>27066</v>
      </c>
      <c r="D51" s="466">
        <v>90.437048917401768</v>
      </c>
      <c r="E51" s="465">
        <v>2862</v>
      </c>
      <c r="F51" s="290">
        <v>9.5629510825982358</v>
      </c>
      <c r="G51" s="391"/>
      <c r="H51" s="392"/>
    </row>
    <row r="52" spans="1:8" ht="14.5" customHeight="1">
      <c r="A52" s="112" t="s">
        <v>40</v>
      </c>
      <c r="B52" s="302">
        <v>15756</v>
      </c>
      <c r="C52" s="98">
        <v>14495</v>
      </c>
      <c r="D52" s="464">
        <v>91.996699669967001</v>
      </c>
      <c r="E52" s="98">
        <v>1261</v>
      </c>
      <c r="F52" s="289">
        <v>8.003300330033003</v>
      </c>
      <c r="G52" s="391"/>
      <c r="H52" s="392"/>
    </row>
    <row r="53" spans="1:8" ht="14.5" customHeight="1">
      <c r="A53" s="113" t="s">
        <v>41</v>
      </c>
      <c r="B53" s="301">
        <v>22231</v>
      </c>
      <c r="C53" s="465">
        <v>19994</v>
      </c>
      <c r="D53" s="466">
        <v>89.937474697494494</v>
      </c>
      <c r="E53" s="465">
        <v>2237</v>
      </c>
      <c r="F53" s="290">
        <v>10.062525302505509</v>
      </c>
      <c r="G53" s="391"/>
      <c r="H53" s="392"/>
    </row>
    <row r="54" spans="1:8" ht="14.5" customHeight="1" thickBot="1">
      <c r="A54" s="114" t="s">
        <v>42</v>
      </c>
      <c r="B54" s="476">
        <v>15448</v>
      </c>
      <c r="C54" s="468" t="s">
        <v>54</v>
      </c>
      <c r="D54" s="469" t="s">
        <v>54</v>
      </c>
      <c r="E54" s="468" t="s">
        <v>54</v>
      </c>
      <c r="F54" s="291" t="s">
        <v>54</v>
      </c>
      <c r="G54" s="391"/>
      <c r="H54" s="392"/>
    </row>
    <row r="55" spans="1:8" ht="14.5" customHeight="1">
      <c r="A55" s="128" t="s">
        <v>43</v>
      </c>
      <c r="B55" s="10">
        <v>510404</v>
      </c>
      <c r="C55" s="470">
        <v>443548</v>
      </c>
      <c r="D55" s="471">
        <v>86.901356572440662</v>
      </c>
      <c r="E55" s="470">
        <v>66856</v>
      </c>
      <c r="F55" s="292">
        <v>13.098643427559345</v>
      </c>
      <c r="G55" s="391"/>
      <c r="H55" s="392"/>
    </row>
    <row r="56" spans="1:8" ht="14.5" customHeight="1">
      <c r="A56" s="128" t="s">
        <v>44</v>
      </c>
      <c r="B56" s="11">
        <v>125332</v>
      </c>
      <c r="C56" s="472">
        <v>111745</v>
      </c>
      <c r="D56" s="473">
        <v>89.159193182906208</v>
      </c>
      <c r="E56" s="472">
        <v>13587</v>
      </c>
      <c r="F56" s="292">
        <v>10.840806817093799</v>
      </c>
      <c r="G56" s="391"/>
      <c r="H56" s="392"/>
    </row>
    <row r="57" spans="1:8" ht="14.5" customHeight="1">
      <c r="A57" s="129" t="s">
        <v>45</v>
      </c>
      <c r="B57" s="118">
        <v>635736</v>
      </c>
      <c r="C57" s="474">
        <v>555293</v>
      </c>
      <c r="D57" s="475">
        <v>87.34647715403878</v>
      </c>
      <c r="E57" s="474">
        <v>80443</v>
      </c>
      <c r="F57" s="293">
        <v>12.653522845961215</v>
      </c>
      <c r="G57" s="391"/>
      <c r="H57" s="392"/>
    </row>
    <row r="58" spans="1:8" ht="14.5" customHeight="1">
      <c r="A58" s="1027" t="s">
        <v>280</v>
      </c>
      <c r="B58" s="1027"/>
      <c r="C58" s="1027"/>
      <c r="D58" s="1027"/>
      <c r="E58" s="1027"/>
      <c r="F58" s="1027"/>
    </row>
    <row r="59" spans="1:8" ht="24.75" customHeight="1">
      <c r="A59" s="1027" t="s">
        <v>247</v>
      </c>
      <c r="B59" s="1027"/>
      <c r="C59" s="1027"/>
      <c r="D59" s="1027"/>
      <c r="E59" s="1027"/>
      <c r="F59" s="1027"/>
    </row>
    <row r="60" spans="1:8">
      <c r="A60" s="1027" t="s">
        <v>287</v>
      </c>
      <c r="B60" s="1027"/>
      <c r="C60" s="1027"/>
      <c r="D60" s="1027"/>
      <c r="E60" s="1027"/>
      <c r="F60" s="1027"/>
    </row>
    <row r="61" spans="1:8" ht="37.5" customHeight="1">
      <c r="A61" s="1027" t="s">
        <v>254</v>
      </c>
      <c r="B61" s="1027"/>
      <c r="C61" s="1027"/>
      <c r="D61" s="1027"/>
      <c r="E61" s="1027"/>
      <c r="F61" s="1027"/>
      <c r="G61" s="393"/>
    </row>
    <row r="62" spans="1:8" ht="15" customHeight="1">
      <c r="A62" s="160"/>
      <c r="B62" s="160"/>
      <c r="C62" s="160"/>
      <c r="D62" s="160"/>
      <c r="E62" s="160"/>
      <c r="F62" s="160"/>
      <c r="G62" s="393"/>
    </row>
    <row r="63" spans="1:8" ht="24" customHeight="1">
      <c r="A63" s="1040">
        <v>2021</v>
      </c>
      <c r="B63" s="1040"/>
      <c r="C63" s="1040"/>
      <c r="D63" s="1040"/>
      <c r="E63" s="1040"/>
      <c r="F63" s="1040"/>
    </row>
    <row r="64" spans="1:8">
      <c r="A64" s="105"/>
      <c r="D64" s="390"/>
      <c r="F64" s="390"/>
    </row>
    <row r="65" spans="1:7" ht="30" customHeight="1">
      <c r="A65" s="1029" t="s">
        <v>251</v>
      </c>
      <c r="B65" s="1029"/>
      <c r="C65" s="1029"/>
      <c r="D65" s="1029"/>
      <c r="E65" s="1029"/>
      <c r="F65" s="1029"/>
    </row>
    <row r="66" spans="1:7" ht="30" customHeight="1" thickBot="1">
      <c r="A66" s="1030" t="s">
        <v>47</v>
      </c>
      <c r="B66" s="1032" t="s">
        <v>48</v>
      </c>
      <c r="C66" s="1034" t="s">
        <v>50</v>
      </c>
      <c r="D66" s="1034"/>
      <c r="E66" s="1034"/>
      <c r="F66" s="1035"/>
    </row>
    <row r="67" spans="1:7" ht="15.75" customHeight="1">
      <c r="A67" s="1030"/>
      <c r="B67" s="1033"/>
      <c r="C67" s="1036" t="s">
        <v>93</v>
      </c>
      <c r="D67" s="1036"/>
      <c r="E67" s="1036" t="s">
        <v>94</v>
      </c>
      <c r="F67" s="1037"/>
    </row>
    <row r="68" spans="1:7" ht="14.5" customHeight="1" thickBot="1">
      <c r="A68" s="1031"/>
      <c r="B68" s="1038" t="s">
        <v>49</v>
      </c>
      <c r="C68" s="1039"/>
      <c r="D68" s="458" t="s">
        <v>53</v>
      </c>
      <c r="E68" s="459" t="s">
        <v>49</v>
      </c>
      <c r="F68" s="460" t="s">
        <v>53</v>
      </c>
    </row>
    <row r="69" spans="1:7" ht="14.5" customHeight="1">
      <c r="A69" s="111" t="s">
        <v>27</v>
      </c>
      <c r="B69" s="307">
        <v>92613</v>
      </c>
      <c r="C69" s="461">
        <v>80244</v>
      </c>
      <c r="D69" s="462">
        <v>86.644423569045387</v>
      </c>
      <c r="E69" s="463">
        <v>12369</v>
      </c>
      <c r="F69" s="288">
        <v>13.355576430954619</v>
      </c>
    </row>
    <row r="70" spans="1:7" ht="14.5" customHeight="1">
      <c r="A70" s="112" t="s">
        <v>28</v>
      </c>
      <c r="B70" s="302">
        <v>91218</v>
      </c>
      <c r="C70" s="98">
        <v>78154</v>
      </c>
      <c r="D70" s="464">
        <v>85.678265254664652</v>
      </c>
      <c r="E70" s="98">
        <v>13064</v>
      </c>
      <c r="F70" s="289">
        <v>14.321734745335352</v>
      </c>
      <c r="G70" s="391"/>
    </row>
    <row r="71" spans="1:7" ht="14.5" customHeight="1">
      <c r="A71" s="113" t="s">
        <v>29</v>
      </c>
      <c r="B71" s="301">
        <v>33809</v>
      </c>
      <c r="C71" s="465">
        <v>27817</v>
      </c>
      <c r="D71" s="466">
        <v>82.276908515484038</v>
      </c>
      <c r="E71" s="465">
        <v>5992</v>
      </c>
      <c r="F71" s="290">
        <v>17.723091484515958</v>
      </c>
      <c r="G71" s="391"/>
    </row>
    <row r="72" spans="1:7" ht="14.5" customHeight="1">
      <c r="A72" s="112" t="s">
        <v>30</v>
      </c>
      <c r="B72" s="302">
        <v>18504</v>
      </c>
      <c r="C72" s="98">
        <v>16687</v>
      </c>
      <c r="D72" s="464">
        <v>90.180501513186343</v>
      </c>
      <c r="E72" s="98">
        <v>1817</v>
      </c>
      <c r="F72" s="289">
        <v>9.8194984868136626</v>
      </c>
      <c r="G72" s="391"/>
    </row>
    <row r="73" spans="1:7" ht="14.5" customHeight="1">
      <c r="A73" s="113" t="s">
        <v>31</v>
      </c>
      <c r="B73" s="301" t="s">
        <v>54</v>
      </c>
      <c r="C73" s="465" t="s">
        <v>54</v>
      </c>
      <c r="D73" s="466" t="s">
        <v>54</v>
      </c>
      <c r="E73" s="465" t="s">
        <v>54</v>
      </c>
      <c r="F73" s="290" t="s">
        <v>54</v>
      </c>
      <c r="G73" s="391"/>
    </row>
    <row r="74" spans="1:7" ht="14.5" customHeight="1">
      <c r="A74" s="112" t="s">
        <v>32</v>
      </c>
      <c r="B74" s="476" t="s">
        <v>54</v>
      </c>
      <c r="C74" s="98" t="s">
        <v>54</v>
      </c>
      <c r="D74" s="464" t="s">
        <v>54</v>
      </c>
      <c r="E74" s="98" t="s">
        <v>54</v>
      </c>
      <c r="F74" s="289" t="s">
        <v>54</v>
      </c>
      <c r="G74" s="391"/>
    </row>
    <row r="75" spans="1:7" ht="14.5" customHeight="1">
      <c r="A75" s="113" t="s">
        <v>33</v>
      </c>
      <c r="B75" s="301">
        <v>48635</v>
      </c>
      <c r="C75" s="465">
        <v>41061</v>
      </c>
      <c r="D75" s="466">
        <v>84.426853089338948</v>
      </c>
      <c r="E75" s="465">
        <v>7574</v>
      </c>
      <c r="F75" s="290">
        <v>15.573146910661045</v>
      </c>
      <c r="G75" s="391"/>
    </row>
    <row r="76" spans="1:7" ht="14.5" customHeight="1">
      <c r="A76" s="112" t="s">
        <v>34</v>
      </c>
      <c r="B76" s="476" t="s">
        <v>54</v>
      </c>
      <c r="C76" s="98" t="s">
        <v>54</v>
      </c>
      <c r="D76" s="464" t="s">
        <v>54</v>
      </c>
      <c r="E76" s="98" t="s">
        <v>54</v>
      </c>
      <c r="F76" s="289" t="s">
        <v>54</v>
      </c>
      <c r="G76" s="391"/>
    </row>
    <row r="77" spans="1:7" ht="14.5" customHeight="1">
      <c r="A77" s="113" t="s">
        <v>35</v>
      </c>
      <c r="B77" s="301">
        <v>59545</v>
      </c>
      <c r="C77" s="465">
        <v>53124</v>
      </c>
      <c r="D77" s="466">
        <v>89.216558905029814</v>
      </c>
      <c r="E77" s="465">
        <v>6421</v>
      </c>
      <c r="F77" s="290">
        <v>10.78344109497019</v>
      </c>
      <c r="G77" s="391"/>
    </row>
    <row r="78" spans="1:7" ht="14.5" customHeight="1">
      <c r="A78" s="112" t="s">
        <v>36</v>
      </c>
      <c r="B78" s="302">
        <v>119274</v>
      </c>
      <c r="C78" s="98">
        <v>101180</v>
      </c>
      <c r="D78" s="464">
        <v>84.829887485956704</v>
      </c>
      <c r="E78" s="98">
        <v>18094</v>
      </c>
      <c r="F78" s="289">
        <v>15.170112514043296</v>
      </c>
      <c r="G78" s="391"/>
    </row>
    <row r="79" spans="1:7" ht="14.5" customHeight="1">
      <c r="A79" s="113" t="s">
        <v>37</v>
      </c>
      <c r="B79" s="301">
        <v>30317</v>
      </c>
      <c r="C79" s="465">
        <v>25212</v>
      </c>
      <c r="D79" s="466">
        <v>83.161262657914705</v>
      </c>
      <c r="E79" s="465">
        <v>5105</v>
      </c>
      <c r="F79" s="290">
        <v>16.838737342085299</v>
      </c>
      <c r="G79" s="391"/>
    </row>
    <row r="80" spans="1:7" ht="14.5" customHeight="1">
      <c r="A80" s="112" t="s">
        <v>38</v>
      </c>
      <c r="B80" s="302">
        <v>6326</v>
      </c>
      <c r="C80" s="98">
        <v>5497</v>
      </c>
      <c r="D80" s="464">
        <v>86.895352513436606</v>
      </c>
      <c r="E80" s="98">
        <v>829</v>
      </c>
      <c r="F80" s="289">
        <v>13.104647486563389</v>
      </c>
      <c r="G80" s="391"/>
    </row>
    <row r="81" spans="1:7" ht="14.5" customHeight="1">
      <c r="A81" s="113" t="s">
        <v>39</v>
      </c>
      <c r="B81" s="301">
        <v>29725</v>
      </c>
      <c r="C81" s="465">
        <v>27023</v>
      </c>
      <c r="D81" s="466">
        <v>90.910008410428929</v>
      </c>
      <c r="E81" s="465">
        <v>2702</v>
      </c>
      <c r="F81" s="290">
        <v>9.0899915895710688</v>
      </c>
      <c r="G81" s="391"/>
    </row>
    <row r="82" spans="1:7" ht="14.5" customHeight="1">
      <c r="A82" s="112" t="s">
        <v>40</v>
      </c>
      <c r="B82" s="302">
        <v>15616</v>
      </c>
      <c r="C82" s="98">
        <v>14424</v>
      </c>
      <c r="D82" s="464">
        <v>92.366803278688522</v>
      </c>
      <c r="E82" s="98">
        <v>1192</v>
      </c>
      <c r="F82" s="289">
        <v>7.6331967213114744</v>
      </c>
      <c r="G82" s="391"/>
    </row>
    <row r="83" spans="1:7" ht="14.5" customHeight="1">
      <c r="A83" s="113" t="s">
        <v>41</v>
      </c>
      <c r="B83" s="301">
        <v>21148</v>
      </c>
      <c r="C83" s="465">
        <v>19097</v>
      </c>
      <c r="D83" s="466">
        <v>90.301683374314351</v>
      </c>
      <c r="E83" s="465">
        <v>2051</v>
      </c>
      <c r="F83" s="290">
        <v>9.6983166256856439</v>
      </c>
      <c r="G83" s="391"/>
    </row>
    <row r="84" spans="1:7" ht="14.5" customHeight="1" thickBot="1">
      <c r="A84" s="114" t="s">
        <v>42</v>
      </c>
      <c r="B84" s="476" t="s">
        <v>54</v>
      </c>
      <c r="C84" s="468" t="s">
        <v>54</v>
      </c>
      <c r="D84" s="469" t="s">
        <v>54</v>
      </c>
      <c r="E84" s="468" t="s">
        <v>54</v>
      </c>
      <c r="F84" s="291" t="s">
        <v>54</v>
      </c>
      <c r="G84" s="391"/>
    </row>
    <row r="85" spans="1:7" ht="14.5" customHeight="1">
      <c r="A85" s="128" t="s">
        <v>43</v>
      </c>
      <c r="B85" s="10">
        <v>491490</v>
      </c>
      <c r="C85" s="470">
        <v>423555</v>
      </c>
      <c r="D85" s="471">
        <v>86.177745223707504</v>
      </c>
      <c r="E85" s="470">
        <v>67935</v>
      </c>
      <c r="F85" s="292">
        <v>13.822254776292498</v>
      </c>
      <c r="G85" s="391"/>
    </row>
    <row r="86" spans="1:7" ht="14.5" customHeight="1">
      <c r="A86" s="128" t="s">
        <v>44</v>
      </c>
      <c r="B86" s="11">
        <v>123850</v>
      </c>
      <c r="C86" s="472">
        <v>110250</v>
      </c>
      <c r="D86" s="473">
        <v>89.018974566007273</v>
      </c>
      <c r="E86" s="472">
        <v>13600</v>
      </c>
      <c r="F86" s="292">
        <v>10.981025433992734</v>
      </c>
      <c r="G86" s="391"/>
    </row>
    <row r="87" spans="1:7" ht="14.5" customHeight="1">
      <c r="A87" s="129" t="s">
        <v>45</v>
      </c>
      <c r="B87" s="118">
        <v>615340</v>
      </c>
      <c r="C87" s="474">
        <v>533805</v>
      </c>
      <c r="D87" s="475">
        <v>86.749601846133842</v>
      </c>
      <c r="E87" s="474">
        <v>81535</v>
      </c>
      <c r="F87" s="293">
        <v>13.250398153866156</v>
      </c>
      <c r="G87" s="391"/>
    </row>
    <row r="88" spans="1:7" ht="14.5" customHeight="1">
      <c r="A88" s="1027" t="s">
        <v>280</v>
      </c>
      <c r="B88" s="1027"/>
      <c r="C88" s="1027"/>
      <c r="D88" s="1027"/>
      <c r="E88" s="1027"/>
      <c r="F88" s="1027"/>
      <c r="G88" s="391"/>
    </row>
    <row r="89" spans="1:7" ht="28.5" customHeight="1">
      <c r="A89" s="1027" t="s">
        <v>247</v>
      </c>
      <c r="B89" s="1027"/>
      <c r="C89" s="1027"/>
      <c r="D89" s="1027"/>
      <c r="E89" s="1027"/>
      <c r="F89" s="1027"/>
    </row>
    <row r="90" spans="1:7" ht="14.5" customHeight="1">
      <c r="A90" s="1027" t="s">
        <v>287</v>
      </c>
      <c r="B90" s="1027"/>
      <c r="C90" s="1027"/>
      <c r="D90" s="1027"/>
      <c r="E90" s="1027"/>
      <c r="F90" s="1027"/>
    </row>
    <row r="91" spans="1:7" ht="37.5" customHeight="1">
      <c r="A91" s="1027" t="s">
        <v>255</v>
      </c>
      <c r="B91" s="1027"/>
      <c r="C91" s="1027"/>
      <c r="D91" s="1027"/>
      <c r="E91" s="1027"/>
      <c r="F91" s="1027"/>
    </row>
    <row r="92" spans="1:7" ht="14.5" customHeight="1">
      <c r="A92" s="160"/>
      <c r="B92" s="160"/>
      <c r="C92" s="160"/>
      <c r="D92" s="160"/>
      <c r="E92" s="160"/>
      <c r="F92" s="160"/>
    </row>
    <row r="93" spans="1:7" ht="24" customHeight="1">
      <c r="A93" s="1040">
        <v>2020</v>
      </c>
      <c r="B93" s="1040"/>
      <c r="C93" s="1040"/>
      <c r="D93" s="1040"/>
      <c r="E93" s="1040"/>
      <c r="F93" s="1040"/>
    </row>
    <row r="94" spans="1:7">
      <c r="A94" s="105"/>
      <c r="D94" s="390"/>
      <c r="F94" s="390"/>
    </row>
    <row r="95" spans="1:7" ht="29.25" customHeight="1">
      <c r="A95" s="1029" t="s">
        <v>250</v>
      </c>
      <c r="B95" s="1029"/>
      <c r="C95" s="1029"/>
      <c r="D95" s="1029"/>
      <c r="E95" s="1029"/>
      <c r="F95" s="1029"/>
    </row>
    <row r="96" spans="1:7" ht="30" customHeight="1" thickBot="1">
      <c r="A96" s="1030" t="s">
        <v>47</v>
      </c>
      <c r="B96" s="1032" t="s">
        <v>48</v>
      </c>
      <c r="C96" s="1034" t="s">
        <v>50</v>
      </c>
      <c r="D96" s="1034"/>
      <c r="E96" s="1034"/>
      <c r="F96" s="1035"/>
    </row>
    <row r="97" spans="1:6" ht="15.75" customHeight="1">
      <c r="A97" s="1030"/>
      <c r="B97" s="1033"/>
      <c r="C97" s="1036" t="s">
        <v>93</v>
      </c>
      <c r="D97" s="1036"/>
      <c r="E97" s="1036" t="s">
        <v>94</v>
      </c>
      <c r="F97" s="1037"/>
    </row>
    <row r="98" spans="1:6" ht="14.5" customHeight="1" thickBot="1">
      <c r="A98" s="1031"/>
      <c r="B98" s="1038" t="s">
        <v>49</v>
      </c>
      <c r="C98" s="1039"/>
      <c r="D98" s="458" t="s">
        <v>53</v>
      </c>
      <c r="E98" s="459" t="s">
        <v>49</v>
      </c>
      <c r="F98" s="460" t="s">
        <v>53</v>
      </c>
    </row>
    <row r="99" spans="1:6" ht="14.5" customHeight="1">
      <c r="A99" s="111" t="s">
        <v>27</v>
      </c>
      <c r="B99" s="6">
        <f>SUM(C99,E99)</f>
        <v>89803</v>
      </c>
      <c r="C99" s="461">
        <v>77618</v>
      </c>
      <c r="D99" s="462">
        <f>C99/$B99*100</f>
        <v>86.431410977361551</v>
      </c>
      <c r="E99" s="463">
        <v>12185</v>
      </c>
      <c r="F99" s="288">
        <f>E99/$B99*100</f>
        <v>13.568589022638442</v>
      </c>
    </row>
    <row r="100" spans="1:6" ht="14.5" customHeight="1">
      <c r="A100" s="164" t="s">
        <v>28</v>
      </c>
      <c r="B100" s="7">
        <f t="shared" ref="B100:B117" si="0">SUM(C100,E100)</f>
        <v>88104</v>
      </c>
      <c r="C100" s="98">
        <v>74349</v>
      </c>
      <c r="D100" s="464">
        <f t="shared" ref="D100:D117" si="1">C100/$B100*100</f>
        <v>84.387769000272399</v>
      </c>
      <c r="E100" s="98">
        <v>13755</v>
      </c>
      <c r="F100" s="289">
        <f t="shared" ref="F100:F117" si="2">E100/$B100*100</f>
        <v>15.612230999727593</v>
      </c>
    </row>
    <row r="101" spans="1:6" ht="14.5" customHeight="1">
      <c r="A101" s="165" t="s">
        <v>29</v>
      </c>
      <c r="B101" s="8">
        <f t="shared" si="0"/>
        <v>32923</v>
      </c>
      <c r="C101" s="465">
        <v>26882</v>
      </c>
      <c r="D101" s="466">
        <f t="shared" si="1"/>
        <v>81.651125353096617</v>
      </c>
      <c r="E101" s="465">
        <v>6041</v>
      </c>
      <c r="F101" s="290">
        <f t="shared" si="2"/>
        <v>18.348874646903383</v>
      </c>
    </row>
    <row r="102" spans="1:6" ht="14.5" customHeight="1">
      <c r="A102" s="164" t="s">
        <v>30</v>
      </c>
      <c r="B102" s="7">
        <f t="shared" si="0"/>
        <v>17875</v>
      </c>
      <c r="C102" s="98">
        <v>15980</v>
      </c>
      <c r="D102" s="464">
        <f t="shared" si="1"/>
        <v>89.3986013986014</v>
      </c>
      <c r="E102" s="98">
        <v>1895</v>
      </c>
      <c r="F102" s="289">
        <f t="shared" si="2"/>
        <v>10.601398601398602</v>
      </c>
    </row>
    <row r="103" spans="1:6" ht="14.5" customHeight="1">
      <c r="A103" s="165" t="s">
        <v>31</v>
      </c>
      <c r="B103" s="8">
        <f t="shared" si="0"/>
        <v>5315</v>
      </c>
      <c r="C103" s="465">
        <v>4807</v>
      </c>
      <c r="D103" s="466">
        <f t="shared" si="1"/>
        <v>90.442144873000942</v>
      </c>
      <c r="E103" s="465">
        <v>508</v>
      </c>
      <c r="F103" s="290">
        <f t="shared" si="2"/>
        <v>9.5578551269990601</v>
      </c>
    </row>
    <row r="104" spans="1:6" ht="14.5" customHeight="1">
      <c r="A104" s="164" t="s">
        <v>32</v>
      </c>
      <c r="B104" s="7">
        <f t="shared" si="0"/>
        <v>16654</v>
      </c>
      <c r="C104" s="98">
        <v>14602</v>
      </c>
      <c r="D104" s="464">
        <f t="shared" si="1"/>
        <v>87.678635763180012</v>
      </c>
      <c r="E104" s="98">
        <v>2052</v>
      </c>
      <c r="F104" s="289">
        <f t="shared" si="2"/>
        <v>12.321364236819983</v>
      </c>
    </row>
    <row r="105" spans="1:6" ht="14.5" customHeight="1">
      <c r="A105" s="165" t="s">
        <v>33</v>
      </c>
      <c r="B105" s="8">
        <f t="shared" si="0"/>
        <v>46719</v>
      </c>
      <c r="C105" s="465">
        <v>39641</v>
      </c>
      <c r="D105" s="466">
        <f t="shared" si="1"/>
        <v>84.849846957340688</v>
      </c>
      <c r="E105" s="465">
        <v>7078</v>
      </c>
      <c r="F105" s="290">
        <f t="shared" si="2"/>
        <v>15.150153042659303</v>
      </c>
    </row>
    <row r="106" spans="1:6" ht="14.5" customHeight="1">
      <c r="A106" s="164" t="s">
        <v>34</v>
      </c>
      <c r="B106" s="7">
        <f t="shared" si="0"/>
        <v>10746</v>
      </c>
      <c r="C106" s="98">
        <v>10119</v>
      </c>
      <c r="D106" s="464">
        <f t="shared" si="1"/>
        <v>94.165270798436623</v>
      </c>
      <c r="E106" s="98">
        <v>627</v>
      </c>
      <c r="F106" s="289">
        <f t="shared" si="2"/>
        <v>5.8347292015633725</v>
      </c>
    </row>
    <row r="107" spans="1:6" ht="14.5" customHeight="1">
      <c r="A107" s="165" t="s">
        <v>35</v>
      </c>
      <c r="B107" s="8">
        <f t="shared" si="0"/>
        <v>56523</v>
      </c>
      <c r="C107" s="465">
        <v>50340</v>
      </c>
      <c r="D107" s="466">
        <f t="shared" si="1"/>
        <v>89.061090175680704</v>
      </c>
      <c r="E107" s="465">
        <v>6183</v>
      </c>
      <c r="F107" s="290">
        <f t="shared" si="2"/>
        <v>10.938909824319303</v>
      </c>
    </row>
    <row r="108" spans="1:6" ht="14.5" customHeight="1">
      <c r="A108" s="164" t="s">
        <v>36</v>
      </c>
      <c r="B108" s="7">
        <f t="shared" si="0"/>
        <v>115230</v>
      </c>
      <c r="C108" s="98">
        <v>96682</v>
      </c>
      <c r="D108" s="464">
        <f t="shared" si="1"/>
        <v>83.903497353119846</v>
      </c>
      <c r="E108" s="98">
        <v>18548</v>
      </c>
      <c r="F108" s="289">
        <f t="shared" si="2"/>
        <v>16.096502646880154</v>
      </c>
    </row>
    <row r="109" spans="1:6" ht="14.5" customHeight="1">
      <c r="A109" s="165" t="s">
        <v>37</v>
      </c>
      <c r="B109" s="8">
        <f t="shared" si="0"/>
        <v>29708</v>
      </c>
      <c r="C109" s="465">
        <v>25002</v>
      </c>
      <c r="D109" s="466">
        <f t="shared" si="1"/>
        <v>84.159149050760746</v>
      </c>
      <c r="E109" s="465">
        <v>4706</v>
      </c>
      <c r="F109" s="290">
        <f t="shared" si="2"/>
        <v>15.840850949239263</v>
      </c>
    </row>
    <row r="110" spans="1:6" ht="14.5" customHeight="1">
      <c r="A110" s="164" t="s">
        <v>38</v>
      </c>
      <c r="B110" s="7">
        <f t="shared" si="0"/>
        <v>6128</v>
      </c>
      <c r="C110" s="98">
        <v>5387</v>
      </c>
      <c r="D110" s="464">
        <f t="shared" si="1"/>
        <v>87.907963446475208</v>
      </c>
      <c r="E110" s="98">
        <v>741</v>
      </c>
      <c r="F110" s="289">
        <f t="shared" si="2"/>
        <v>12.092036553524805</v>
      </c>
    </row>
    <row r="111" spans="1:6" ht="14.5" customHeight="1">
      <c r="A111" s="165" t="s">
        <v>39</v>
      </c>
      <c r="B111" s="8">
        <f t="shared" si="0"/>
        <v>29251</v>
      </c>
      <c r="C111" s="465">
        <v>26390</v>
      </c>
      <c r="D111" s="466">
        <f t="shared" si="1"/>
        <v>90.219137807254455</v>
      </c>
      <c r="E111" s="465">
        <v>2861</v>
      </c>
      <c r="F111" s="290">
        <f t="shared" si="2"/>
        <v>9.7808621927455466</v>
      </c>
    </row>
    <row r="112" spans="1:6" ht="14.5" customHeight="1">
      <c r="A112" s="164" t="s">
        <v>40</v>
      </c>
      <c r="B112" s="7">
        <f t="shared" si="0"/>
        <v>15601</v>
      </c>
      <c r="C112" s="98">
        <v>14312</v>
      </c>
      <c r="D112" s="464">
        <f t="shared" si="1"/>
        <v>91.737709121210173</v>
      </c>
      <c r="E112" s="98">
        <v>1289</v>
      </c>
      <c r="F112" s="289">
        <f t="shared" si="2"/>
        <v>8.2622908787898215</v>
      </c>
    </row>
    <row r="113" spans="1:6" ht="14.5" customHeight="1">
      <c r="A113" s="165" t="s">
        <v>41</v>
      </c>
      <c r="B113" s="8">
        <f t="shared" si="0"/>
        <v>20131</v>
      </c>
      <c r="C113" s="465">
        <v>18074</v>
      </c>
      <c r="D113" s="466">
        <f t="shared" si="1"/>
        <v>89.781928369181855</v>
      </c>
      <c r="E113" s="465">
        <v>2057</v>
      </c>
      <c r="F113" s="290">
        <f t="shared" si="2"/>
        <v>10.218071630818141</v>
      </c>
    </row>
    <row r="114" spans="1:6" ht="14.5" customHeight="1" thickBot="1">
      <c r="A114" s="166" t="s">
        <v>42</v>
      </c>
      <c r="B114" s="9">
        <f t="shared" si="0"/>
        <v>15150</v>
      </c>
      <c r="C114" s="468">
        <v>13869</v>
      </c>
      <c r="D114" s="469">
        <f t="shared" si="1"/>
        <v>91.544554455445549</v>
      </c>
      <c r="E114" s="468">
        <v>1281</v>
      </c>
      <c r="F114" s="291">
        <f t="shared" si="2"/>
        <v>8.4554455445544559</v>
      </c>
    </row>
    <row r="115" spans="1:6" ht="14.5" customHeight="1">
      <c r="A115" s="128" t="s">
        <v>43</v>
      </c>
      <c r="B115" s="10">
        <f t="shared" si="0"/>
        <v>474315</v>
      </c>
      <c r="C115" s="470">
        <v>406502</v>
      </c>
      <c r="D115" s="471">
        <f t="shared" si="1"/>
        <v>85.702961112340958</v>
      </c>
      <c r="E115" s="470">
        <v>67813</v>
      </c>
      <c r="F115" s="292">
        <f t="shared" si="2"/>
        <v>14.297038887659044</v>
      </c>
    </row>
    <row r="116" spans="1:6" ht="14.5" customHeight="1">
      <c r="A116" s="128" t="s">
        <v>44</v>
      </c>
      <c r="B116" s="11">
        <f t="shared" si="0"/>
        <v>121546</v>
      </c>
      <c r="C116" s="472">
        <v>107552</v>
      </c>
      <c r="D116" s="473">
        <f t="shared" si="1"/>
        <v>88.486663485429389</v>
      </c>
      <c r="E116" s="472">
        <v>13994</v>
      </c>
      <c r="F116" s="292">
        <f t="shared" si="2"/>
        <v>11.513336514570616</v>
      </c>
    </row>
    <row r="117" spans="1:6" ht="14.5" customHeight="1">
      <c r="A117" s="129" t="s">
        <v>45</v>
      </c>
      <c r="B117" s="118">
        <f t="shared" si="0"/>
        <v>595861</v>
      </c>
      <c r="C117" s="474">
        <v>514054</v>
      </c>
      <c r="D117" s="475">
        <f t="shared" si="1"/>
        <v>86.270791342276127</v>
      </c>
      <c r="E117" s="474">
        <v>81807</v>
      </c>
      <c r="F117" s="293">
        <f t="shared" si="2"/>
        <v>13.729208657723865</v>
      </c>
    </row>
    <row r="118" spans="1:6" ht="14.5" customHeight="1">
      <c r="A118" s="1027" t="s">
        <v>280</v>
      </c>
      <c r="B118" s="1027"/>
      <c r="C118" s="1027"/>
      <c r="D118" s="1027"/>
      <c r="E118" s="1027"/>
      <c r="F118" s="1027"/>
    </row>
    <row r="119" spans="1:6" ht="25.5" customHeight="1">
      <c r="A119" s="1027" t="s">
        <v>247</v>
      </c>
      <c r="B119" s="1027"/>
      <c r="C119" s="1027"/>
      <c r="D119" s="1027"/>
      <c r="E119" s="1027"/>
      <c r="F119" s="1027"/>
    </row>
    <row r="120" spans="1:6" ht="37.5" customHeight="1">
      <c r="A120" s="1027" t="s">
        <v>256</v>
      </c>
      <c r="B120" s="1027"/>
      <c r="C120" s="1027"/>
      <c r="D120" s="1027"/>
      <c r="E120" s="1027"/>
      <c r="F120" s="1027"/>
    </row>
    <row r="121" spans="1:6" ht="15" customHeight="1"/>
    <row r="122" spans="1:6" ht="24" customHeight="1">
      <c r="A122" s="1040">
        <v>2019</v>
      </c>
      <c r="B122" s="1040"/>
      <c r="C122" s="1040"/>
      <c r="D122" s="1040"/>
      <c r="E122" s="1040"/>
      <c r="F122" s="1040"/>
    </row>
    <row r="123" spans="1:6">
      <c r="D123" s="390"/>
      <c r="F123" s="390"/>
    </row>
    <row r="124" spans="1:6" ht="30" customHeight="1">
      <c r="A124" s="1029" t="s">
        <v>249</v>
      </c>
      <c r="B124" s="1029"/>
      <c r="C124" s="1029"/>
      <c r="D124" s="1029"/>
      <c r="E124" s="1029"/>
      <c r="F124" s="1029"/>
    </row>
    <row r="125" spans="1:6" ht="15" thickBot="1">
      <c r="A125" s="1030" t="s">
        <v>47</v>
      </c>
      <c r="B125" s="1032" t="s">
        <v>48</v>
      </c>
      <c r="C125" s="1034" t="s">
        <v>50</v>
      </c>
      <c r="D125" s="1034"/>
      <c r="E125" s="1034"/>
      <c r="F125" s="1035"/>
    </row>
    <row r="126" spans="1:6" ht="15.75" customHeight="1">
      <c r="A126" s="1030"/>
      <c r="B126" s="1033"/>
      <c r="C126" s="1036" t="s">
        <v>93</v>
      </c>
      <c r="D126" s="1036"/>
      <c r="E126" s="1036" t="s">
        <v>94</v>
      </c>
      <c r="F126" s="1037"/>
    </row>
    <row r="127" spans="1:6" ht="14.5" customHeight="1" thickBot="1">
      <c r="A127" s="1031"/>
      <c r="B127" s="1038" t="s">
        <v>49</v>
      </c>
      <c r="C127" s="1039"/>
      <c r="D127" s="458" t="s">
        <v>53</v>
      </c>
      <c r="E127" s="459" t="s">
        <v>49</v>
      </c>
      <c r="F127" s="460" t="s">
        <v>53</v>
      </c>
    </row>
    <row r="128" spans="1:6" ht="14.5" customHeight="1">
      <c r="A128" s="111" t="s">
        <v>27</v>
      </c>
      <c r="B128" s="6">
        <v>86095</v>
      </c>
      <c r="C128" s="461">
        <v>73714</v>
      </c>
      <c r="D128" s="462">
        <v>85.619373947383707</v>
      </c>
      <c r="E128" s="463">
        <v>12381</v>
      </c>
      <c r="F128" s="288">
        <v>14.380626052616297</v>
      </c>
    </row>
    <row r="129" spans="1:6" ht="14.5" customHeight="1">
      <c r="A129" s="164" t="s">
        <v>28</v>
      </c>
      <c r="B129" s="7">
        <v>83374</v>
      </c>
      <c r="C129" s="98">
        <v>69226</v>
      </c>
      <c r="D129" s="464">
        <v>83.030681027658503</v>
      </c>
      <c r="E129" s="98">
        <v>14148</v>
      </c>
      <c r="F129" s="289">
        <v>16.969318972341497</v>
      </c>
    </row>
    <row r="130" spans="1:6" ht="14.5" customHeight="1">
      <c r="A130" s="165" t="s">
        <v>29</v>
      </c>
      <c r="B130" s="8">
        <v>31407</v>
      </c>
      <c r="C130" s="465">
        <v>25829</v>
      </c>
      <c r="D130" s="466">
        <v>82.239628108383471</v>
      </c>
      <c r="E130" s="465">
        <v>5578</v>
      </c>
      <c r="F130" s="290">
        <v>17.760371891616519</v>
      </c>
    </row>
    <row r="131" spans="1:6" ht="14.5" customHeight="1">
      <c r="A131" s="164" t="s">
        <v>30</v>
      </c>
      <c r="B131" s="7">
        <v>16897</v>
      </c>
      <c r="C131" s="98">
        <v>15108</v>
      </c>
      <c r="D131" s="464">
        <v>89.412321713913713</v>
      </c>
      <c r="E131" s="98">
        <v>1789</v>
      </c>
      <c r="F131" s="289">
        <v>10.587678286086287</v>
      </c>
    </row>
    <row r="132" spans="1:6" ht="14.5" customHeight="1">
      <c r="A132" s="165" t="s">
        <v>31</v>
      </c>
      <c r="B132" s="8">
        <v>4983</v>
      </c>
      <c r="C132" s="465">
        <v>4474</v>
      </c>
      <c r="D132" s="466">
        <v>89.785269917720242</v>
      </c>
      <c r="E132" s="465">
        <v>509</v>
      </c>
      <c r="F132" s="290">
        <v>10.21473008227975</v>
      </c>
    </row>
    <row r="133" spans="1:6" ht="14.5" customHeight="1">
      <c r="A133" s="164" t="s">
        <v>32</v>
      </c>
      <c r="B133" s="7">
        <v>15657</v>
      </c>
      <c r="C133" s="98">
        <v>13723</v>
      </c>
      <c r="D133" s="464">
        <v>87.647697515488275</v>
      </c>
      <c r="E133" s="98">
        <v>1934</v>
      </c>
      <c r="F133" s="289">
        <v>12.35230248451172</v>
      </c>
    </row>
    <row r="134" spans="1:6" ht="14.5" customHeight="1">
      <c r="A134" s="165" t="s">
        <v>33</v>
      </c>
      <c r="B134" s="8">
        <v>45081</v>
      </c>
      <c r="C134" s="465">
        <v>38171</v>
      </c>
      <c r="D134" s="466">
        <v>84.672034781837141</v>
      </c>
      <c r="E134" s="465">
        <v>6910</v>
      </c>
      <c r="F134" s="290">
        <v>15.327965218162861</v>
      </c>
    </row>
    <row r="135" spans="1:6" ht="14.5" customHeight="1">
      <c r="A135" s="164" t="s">
        <v>34</v>
      </c>
      <c r="B135" s="7">
        <v>10464</v>
      </c>
      <c r="C135" s="98">
        <v>9858</v>
      </c>
      <c r="D135" s="464">
        <v>94.208715596330279</v>
      </c>
      <c r="E135" s="98">
        <v>606</v>
      </c>
      <c r="F135" s="289">
        <v>5.7912844036697244</v>
      </c>
    </row>
    <row r="136" spans="1:6" ht="14.5" customHeight="1">
      <c r="A136" s="165" t="s">
        <v>35</v>
      </c>
      <c r="B136" s="8">
        <v>53081</v>
      </c>
      <c r="C136" s="465">
        <v>46842</v>
      </c>
      <c r="D136" s="466">
        <v>88.246265141952861</v>
      </c>
      <c r="E136" s="465">
        <v>6239</v>
      </c>
      <c r="F136" s="290">
        <v>11.753734858047135</v>
      </c>
    </row>
    <row r="137" spans="1:6" ht="14.5" customHeight="1">
      <c r="A137" s="164" t="s">
        <v>36</v>
      </c>
      <c r="B137" s="7">
        <v>111115</v>
      </c>
      <c r="C137" s="98">
        <v>91202</v>
      </c>
      <c r="D137" s="464">
        <v>82.078927237546679</v>
      </c>
      <c r="E137" s="98">
        <v>19913</v>
      </c>
      <c r="F137" s="289">
        <v>17.921072762453313</v>
      </c>
    </row>
    <row r="138" spans="1:6" ht="14.5" customHeight="1">
      <c r="A138" s="165" t="s">
        <v>37</v>
      </c>
      <c r="B138" s="8">
        <v>28858</v>
      </c>
      <c r="C138" s="465">
        <v>24325</v>
      </c>
      <c r="D138" s="466">
        <v>84.292050731166398</v>
      </c>
      <c r="E138" s="465">
        <v>4533</v>
      </c>
      <c r="F138" s="290">
        <v>15.707949268833598</v>
      </c>
    </row>
    <row r="139" spans="1:6" ht="14.5" customHeight="1">
      <c r="A139" s="164" t="s">
        <v>38</v>
      </c>
      <c r="B139" s="7">
        <v>5817</v>
      </c>
      <c r="C139" s="98">
        <v>5159</v>
      </c>
      <c r="D139" s="464">
        <v>88.688327316486166</v>
      </c>
      <c r="E139" s="98">
        <v>658</v>
      </c>
      <c r="F139" s="289">
        <v>11.311672683513839</v>
      </c>
    </row>
    <row r="140" spans="1:6" ht="14.5" customHeight="1">
      <c r="A140" s="165" t="s">
        <v>39</v>
      </c>
      <c r="B140" s="8">
        <v>27930</v>
      </c>
      <c r="C140" s="465">
        <v>25024</v>
      </c>
      <c r="D140" s="466">
        <v>89.595417114214101</v>
      </c>
      <c r="E140" s="465">
        <v>2906</v>
      </c>
      <c r="F140" s="290">
        <v>10.404582885785892</v>
      </c>
    </row>
    <row r="141" spans="1:6" ht="14.5" customHeight="1">
      <c r="A141" s="164" t="s">
        <v>40</v>
      </c>
      <c r="B141" s="7">
        <v>15424</v>
      </c>
      <c r="C141" s="98">
        <v>14094</v>
      </c>
      <c r="D141" s="464">
        <v>91.377074688796682</v>
      </c>
      <c r="E141" s="98">
        <v>1330</v>
      </c>
      <c r="F141" s="289">
        <v>8.6229253112033195</v>
      </c>
    </row>
    <row r="142" spans="1:6" ht="14.5" customHeight="1">
      <c r="A142" s="165" t="s">
        <v>41</v>
      </c>
      <c r="B142" s="8">
        <v>19364</v>
      </c>
      <c r="C142" s="465">
        <v>17194</v>
      </c>
      <c r="D142" s="466">
        <v>88.793637678165666</v>
      </c>
      <c r="E142" s="465">
        <v>2170</v>
      </c>
      <c r="F142" s="290">
        <v>11.206362321834332</v>
      </c>
    </row>
    <row r="143" spans="1:6" ht="14.5" customHeight="1" thickBot="1">
      <c r="A143" s="166" t="s">
        <v>42</v>
      </c>
      <c r="B143" s="9">
        <v>15005</v>
      </c>
      <c r="C143" s="468">
        <v>13449</v>
      </c>
      <c r="D143" s="469">
        <v>89.630123292235922</v>
      </c>
      <c r="E143" s="468">
        <v>1556</v>
      </c>
      <c r="F143" s="291">
        <v>10.369876707764078</v>
      </c>
    </row>
    <row r="144" spans="1:6" ht="14.5" customHeight="1">
      <c r="A144" s="128" t="s">
        <v>43</v>
      </c>
      <c r="B144" s="10">
        <v>453425</v>
      </c>
      <c r="C144" s="470">
        <v>384030</v>
      </c>
      <c r="D144" s="471">
        <v>84.695374097149482</v>
      </c>
      <c r="E144" s="470">
        <v>69395</v>
      </c>
      <c r="F144" s="292">
        <v>15.304625902850526</v>
      </c>
    </row>
    <row r="145" spans="1:6" ht="14.5" customHeight="1">
      <c r="A145" s="128" t="s">
        <v>44</v>
      </c>
      <c r="B145" s="11">
        <v>117127</v>
      </c>
      <c r="C145" s="472">
        <v>103362</v>
      </c>
      <c r="D145" s="473">
        <v>88.247799397235482</v>
      </c>
      <c r="E145" s="472">
        <v>13765</v>
      </c>
      <c r="F145" s="292">
        <v>11.752200602764521</v>
      </c>
    </row>
    <row r="146" spans="1:6" ht="14.5" customHeight="1">
      <c r="A146" s="129" t="s">
        <v>45</v>
      </c>
      <c r="B146" s="118">
        <v>570552</v>
      </c>
      <c r="C146" s="474">
        <v>487392</v>
      </c>
      <c r="D146" s="475">
        <v>85.424641399907458</v>
      </c>
      <c r="E146" s="474">
        <v>83160</v>
      </c>
      <c r="F146" s="293">
        <v>14.575358600092542</v>
      </c>
    </row>
    <row r="147" spans="1:6" ht="14.5" customHeight="1">
      <c r="A147" s="1027" t="s">
        <v>280</v>
      </c>
      <c r="B147" s="1027"/>
      <c r="C147" s="1027"/>
      <c r="D147" s="1027"/>
      <c r="E147" s="1027"/>
      <c r="F147" s="1027"/>
    </row>
    <row r="148" spans="1:6" ht="26.5" customHeight="1">
      <c r="A148" s="1027" t="s">
        <v>247</v>
      </c>
      <c r="B148" s="1027"/>
      <c r="C148" s="1027"/>
      <c r="D148" s="1027"/>
      <c r="E148" s="1027"/>
      <c r="F148" s="1027"/>
    </row>
    <row r="149" spans="1:6" ht="37.5" customHeight="1">
      <c r="A149" s="1027" t="s">
        <v>257</v>
      </c>
      <c r="B149" s="1027"/>
      <c r="C149" s="1027"/>
      <c r="D149" s="1027"/>
      <c r="E149" s="1027"/>
      <c r="F149" s="1027"/>
    </row>
    <row r="151" spans="1:6" ht="24" customHeight="1">
      <c r="A151" s="1040">
        <v>2018</v>
      </c>
      <c r="B151" s="1040"/>
      <c r="C151" s="1040"/>
      <c r="D151" s="1040"/>
      <c r="E151" s="1040"/>
      <c r="F151" s="1040"/>
    </row>
    <row r="153" spans="1:6" ht="33.75" customHeight="1">
      <c r="A153" s="1029" t="s">
        <v>248</v>
      </c>
      <c r="B153" s="1029"/>
      <c r="C153" s="1029"/>
      <c r="D153" s="1029"/>
      <c r="E153" s="1029"/>
      <c r="F153" s="1029"/>
    </row>
    <row r="154" spans="1:6" ht="15" thickBot="1">
      <c r="A154" s="1030" t="s">
        <v>47</v>
      </c>
      <c r="B154" s="1032" t="s">
        <v>48</v>
      </c>
      <c r="C154" s="1034" t="s">
        <v>50</v>
      </c>
      <c r="D154" s="1034"/>
      <c r="E154" s="1034"/>
      <c r="F154" s="1035"/>
    </row>
    <row r="155" spans="1:6" ht="15.75" customHeight="1">
      <c r="A155" s="1030"/>
      <c r="B155" s="1033"/>
      <c r="C155" s="1036" t="s">
        <v>93</v>
      </c>
      <c r="D155" s="1036"/>
      <c r="E155" s="1036" t="s">
        <v>94</v>
      </c>
      <c r="F155" s="1037"/>
    </row>
    <row r="156" spans="1:6" ht="14.5" customHeight="1" thickBot="1">
      <c r="A156" s="1031"/>
      <c r="B156" s="1038" t="s">
        <v>49</v>
      </c>
      <c r="C156" s="1039"/>
      <c r="D156" s="458" t="s">
        <v>53</v>
      </c>
      <c r="E156" s="459" t="s">
        <v>49</v>
      </c>
      <c r="F156" s="460" t="s">
        <v>53</v>
      </c>
    </row>
    <row r="157" spans="1:6" ht="14.5" customHeight="1">
      <c r="A157" s="111" t="s">
        <v>27</v>
      </c>
      <c r="B157" s="6">
        <v>85046</v>
      </c>
      <c r="C157" s="461">
        <v>73347</v>
      </c>
      <c r="D157" s="462">
        <v>86.24391505773346</v>
      </c>
      <c r="E157" s="463">
        <v>11699</v>
      </c>
      <c r="F157" s="288">
        <v>13.756084942266538</v>
      </c>
    </row>
    <row r="158" spans="1:6" ht="14.5" customHeight="1">
      <c r="A158" s="164" t="s">
        <v>28</v>
      </c>
      <c r="B158" s="7">
        <v>79639</v>
      </c>
      <c r="C158" s="98">
        <v>65034</v>
      </c>
      <c r="D158" s="464">
        <v>81.66099524102512</v>
      </c>
      <c r="E158" s="98">
        <v>14605</v>
      </c>
      <c r="F158" s="289">
        <v>18.339004758974873</v>
      </c>
    </row>
    <row r="159" spans="1:6" ht="14.5" customHeight="1">
      <c r="A159" s="165" t="s">
        <v>29</v>
      </c>
      <c r="B159" s="8">
        <v>29322</v>
      </c>
      <c r="C159" s="465">
        <v>24064</v>
      </c>
      <c r="D159" s="466">
        <v>82.068071754996254</v>
      </c>
      <c r="E159" s="465">
        <v>5258</v>
      </c>
      <c r="F159" s="290">
        <v>17.93192824500375</v>
      </c>
    </row>
    <row r="160" spans="1:6" ht="14.5" customHeight="1">
      <c r="A160" s="164" t="s">
        <v>30</v>
      </c>
      <c r="B160" s="7">
        <v>16276</v>
      </c>
      <c r="C160" s="98">
        <v>14261</v>
      </c>
      <c r="D160" s="464">
        <v>87.619808306709274</v>
      </c>
      <c r="E160" s="98">
        <v>2015</v>
      </c>
      <c r="F160" s="289">
        <v>12.380191693290735</v>
      </c>
    </row>
    <row r="161" spans="1:6" ht="14.5" customHeight="1">
      <c r="A161" s="165" t="s">
        <v>31</v>
      </c>
      <c r="B161" s="8">
        <v>4475</v>
      </c>
      <c r="C161" s="465">
        <v>3916</v>
      </c>
      <c r="D161" s="466">
        <v>87.508379888268166</v>
      </c>
      <c r="E161" s="465">
        <v>559</v>
      </c>
      <c r="F161" s="290">
        <v>12.491620111731844</v>
      </c>
    </row>
    <row r="162" spans="1:6" ht="14.5" customHeight="1">
      <c r="A162" s="164" t="s">
        <v>32</v>
      </c>
      <c r="B162" s="7">
        <v>14331</v>
      </c>
      <c r="C162" s="98">
        <v>12486</v>
      </c>
      <c r="D162" s="464">
        <v>87.12581117856395</v>
      </c>
      <c r="E162" s="98">
        <v>1845</v>
      </c>
      <c r="F162" s="289">
        <v>12.874188821436046</v>
      </c>
    </row>
    <row r="163" spans="1:6" ht="14.5" customHeight="1">
      <c r="A163" s="165" t="s">
        <v>33</v>
      </c>
      <c r="B163" s="8">
        <v>43315</v>
      </c>
      <c r="C163" s="465">
        <v>36572</v>
      </c>
      <c r="D163" s="466">
        <v>84.432644580399398</v>
      </c>
      <c r="E163" s="465">
        <v>6743</v>
      </c>
      <c r="F163" s="290">
        <v>15.567355419600601</v>
      </c>
    </row>
    <row r="164" spans="1:6" ht="14.5" customHeight="1">
      <c r="A164" s="164" t="s">
        <v>34</v>
      </c>
      <c r="B164" s="7">
        <v>10240</v>
      </c>
      <c r="C164" s="98">
        <v>9549</v>
      </c>
      <c r="D164" s="464">
        <v>93.251953125</v>
      </c>
      <c r="E164" s="98">
        <v>691</v>
      </c>
      <c r="F164" s="289">
        <v>6.7480468749999991</v>
      </c>
    </row>
    <row r="165" spans="1:6" ht="14.5" customHeight="1">
      <c r="A165" s="165" t="s">
        <v>35</v>
      </c>
      <c r="B165" s="8">
        <v>50406</v>
      </c>
      <c r="C165" s="465">
        <v>44365</v>
      </c>
      <c r="D165" s="466">
        <v>88.015315637027342</v>
      </c>
      <c r="E165" s="465">
        <v>6041</v>
      </c>
      <c r="F165" s="290">
        <v>11.984684362972663</v>
      </c>
    </row>
    <row r="166" spans="1:6" ht="14.5" customHeight="1">
      <c r="A166" s="164" t="s">
        <v>36</v>
      </c>
      <c r="B166" s="7">
        <v>106386</v>
      </c>
      <c r="C166" s="98">
        <v>86149</v>
      </c>
      <c r="D166" s="464">
        <v>80.977760231609423</v>
      </c>
      <c r="E166" s="98">
        <v>20237</v>
      </c>
      <c r="F166" s="289">
        <v>19.022239768390577</v>
      </c>
    </row>
    <row r="167" spans="1:6" ht="14.5" customHeight="1">
      <c r="A167" s="165" t="s">
        <v>37</v>
      </c>
      <c r="B167" s="8">
        <v>27963</v>
      </c>
      <c r="C167" s="465">
        <v>23634</v>
      </c>
      <c r="D167" s="466">
        <v>84.51882845188284</v>
      </c>
      <c r="E167" s="465">
        <v>4329</v>
      </c>
      <c r="F167" s="290">
        <v>15.481171548117153</v>
      </c>
    </row>
    <row r="168" spans="1:6" ht="14.5" customHeight="1">
      <c r="A168" s="164" t="s">
        <v>38</v>
      </c>
      <c r="B168" s="7">
        <v>5773</v>
      </c>
      <c r="C168" s="98">
        <v>5084</v>
      </c>
      <c r="D168" s="464">
        <v>88.065130781222933</v>
      </c>
      <c r="E168" s="98">
        <v>689</v>
      </c>
      <c r="F168" s="289">
        <v>11.934869218777065</v>
      </c>
    </row>
    <row r="169" spans="1:6" ht="14.5" customHeight="1">
      <c r="A169" s="165" t="s">
        <v>39</v>
      </c>
      <c r="B169" s="8">
        <v>26615</v>
      </c>
      <c r="C169" s="465">
        <v>23737</v>
      </c>
      <c r="D169" s="466">
        <v>89.186548938568478</v>
      </c>
      <c r="E169" s="465">
        <v>2878</v>
      </c>
      <c r="F169" s="290">
        <v>10.813451061431524</v>
      </c>
    </row>
    <row r="170" spans="1:6" ht="14.5" customHeight="1">
      <c r="A170" s="164" t="s">
        <v>40</v>
      </c>
      <c r="B170" s="7">
        <v>15151</v>
      </c>
      <c r="C170" s="98">
        <v>13712</v>
      </c>
      <c r="D170" s="464">
        <v>90.502277077420629</v>
      </c>
      <c r="E170" s="98">
        <v>1439</v>
      </c>
      <c r="F170" s="289">
        <v>9.4977229225793671</v>
      </c>
    </row>
    <row r="171" spans="1:6" ht="14.5" customHeight="1">
      <c r="A171" s="165" t="s">
        <v>41</v>
      </c>
      <c r="B171" s="8">
        <v>18500</v>
      </c>
      <c r="C171" s="465">
        <v>16268</v>
      </c>
      <c r="D171" s="466">
        <v>87.935135135135141</v>
      </c>
      <c r="E171" s="465">
        <v>2232</v>
      </c>
      <c r="F171" s="290">
        <v>12.064864864864864</v>
      </c>
    </row>
    <row r="172" spans="1:6" ht="14.5" customHeight="1" thickBot="1">
      <c r="A172" s="166" t="s">
        <v>42</v>
      </c>
      <c r="B172" s="9">
        <v>14713</v>
      </c>
      <c r="C172" s="468">
        <v>13132</v>
      </c>
      <c r="D172" s="469">
        <v>89.254400869978937</v>
      </c>
      <c r="E172" s="468">
        <v>1581</v>
      </c>
      <c r="F172" s="291">
        <v>10.74559913002107</v>
      </c>
    </row>
    <row r="173" spans="1:6" ht="14.5" customHeight="1">
      <c r="A173" s="128" t="s">
        <v>43</v>
      </c>
      <c r="B173" s="10">
        <v>435834</v>
      </c>
      <c r="C173" s="470">
        <v>366855</v>
      </c>
      <c r="D173" s="471">
        <v>84.173102603284732</v>
      </c>
      <c r="E173" s="470">
        <v>68979</v>
      </c>
      <c r="F173" s="292">
        <v>15.826897396715264</v>
      </c>
    </row>
    <row r="174" spans="1:6" ht="14.5" customHeight="1">
      <c r="A174" s="128" t="s">
        <v>44</v>
      </c>
      <c r="B174" s="11">
        <v>112317</v>
      </c>
      <c r="C174" s="472">
        <v>98455</v>
      </c>
      <c r="D174" s="473">
        <v>87.658146139943199</v>
      </c>
      <c r="E174" s="472">
        <v>13862</v>
      </c>
      <c r="F174" s="292">
        <v>12.341853860056803</v>
      </c>
    </row>
    <row r="175" spans="1:6" ht="14.5" customHeight="1">
      <c r="A175" s="129" t="s">
        <v>45</v>
      </c>
      <c r="B175" s="118">
        <v>548151</v>
      </c>
      <c r="C175" s="474">
        <v>465310</v>
      </c>
      <c r="D175" s="475">
        <v>84.887193492304121</v>
      </c>
      <c r="E175" s="474">
        <v>82841</v>
      </c>
      <c r="F175" s="293">
        <v>15.112806507695872</v>
      </c>
    </row>
    <row r="176" spans="1:6" ht="14.5" customHeight="1">
      <c r="A176" s="1027" t="s">
        <v>280</v>
      </c>
      <c r="B176" s="1027"/>
      <c r="C176" s="1027"/>
      <c r="D176" s="1027"/>
      <c r="E176" s="1027"/>
      <c r="F176" s="1027"/>
    </row>
    <row r="177" spans="1:6" ht="26.5" customHeight="1">
      <c r="A177" s="1027" t="s">
        <v>247</v>
      </c>
      <c r="B177" s="1027"/>
      <c r="C177" s="1027"/>
      <c r="D177" s="1027"/>
      <c r="E177" s="1027"/>
      <c r="F177" s="1027"/>
    </row>
    <row r="178" spans="1:6" ht="37.5" customHeight="1">
      <c r="A178" s="1027" t="s">
        <v>258</v>
      </c>
      <c r="B178" s="1027"/>
      <c r="C178" s="1027"/>
      <c r="D178" s="1027"/>
      <c r="E178" s="1027"/>
      <c r="F178" s="1027"/>
    </row>
  </sheetData>
  <mergeCells count="69">
    <mergeCell ref="A178:F178"/>
    <mergeCell ref="A154:A156"/>
    <mergeCell ref="B154:B155"/>
    <mergeCell ref="C154:F154"/>
    <mergeCell ref="C155:D155"/>
    <mergeCell ref="E155:F155"/>
    <mergeCell ref="B156:C156"/>
    <mergeCell ref="A60:F60"/>
    <mergeCell ref="A90:F90"/>
    <mergeCell ref="A176:F176"/>
    <mergeCell ref="A177:F177"/>
    <mergeCell ref="A153:F153"/>
    <mergeCell ref="A118:F118"/>
    <mergeCell ref="A119:F119"/>
    <mergeCell ref="A120:F120"/>
    <mergeCell ref="A122:F122"/>
    <mergeCell ref="A147:F147"/>
    <mergeCell ref="A148:F148"/>
    <mergeCell ref="A149:F149"/>
    <mergeCell ref="A151:F151"/>
    <mergeCell ref="A96:A98"/>
    <mergeCell ref="B96:B97"/>
    <mergeCell ref="C96:F96"/>
    <mergeCell ref="C97:D97"/>
    <mergeCell ref="E97:F97"/>
    <mergeCell ref="B98:C98"/>
    <mergeCell ref="A124:F124"/>
    <mergeCell ref="A125:A127"/>
    <mergeCell ref="B125:B126"/>
    <mergeCell ref="C125:F125"/>
    <mergeCell ref="C126:D126"/>
    <mergeCell ref="E126:F126"/>
    <mergeCell ref="B127:C127"/>
    <mergeCell ref="A95:F95"/>
    <mergeCell ref="A58:F58"/>
    <mergeCell ref="A59:F59"/>
    <mergeCell ref="A61:F61"/>
    <mergeCell ref="A63:F63"/>
    <mergeCell ref="A65:F65"/>
    <mergeCell ref="A66:A68"/>
    <mergeCell ref="B66:B67"/>
    <mergeCell ref="C66:F66"/>
    <mergeCell ref="C67:D67"/>
    <mergeCell ref="E67:F67"/>
    <mergeCell ref="B68:C68"/>
    <mergeCell ref="A88:F88"/>
    <mergeCell ref="A89:F89"/>
    <mergeCell ref="A91:F91"/>
    <mergeCell ref="A93:F93"/>
    <mergeCell ref="A33:F33"/>
    <mergeCell ref="A35:F35"/>
    <mergeCell ref="A36:A38"/>
    <mergeCell ref="B36:B37"/>
    <mergeCell ref="C36:F36"/>
    <mergeCell ref="C37:D37"/>
    <mergeCell ref="E37:F37"/>
    <mergeCell ref="B38:C38"/>
    <mergeCell ref="A28:F28"/>
    <mergeCell ref="A29:F29"/>
    <mergeCell ref="A30:F30"/>
    <mergeCell ref="A31:F31"/>
    <mergeCell ref="A3:F3"/>
    <mergeCell ref="A5:F5"/>
    <mergeCell ref="A6:A8"/>
    <mergeCell ref="B6:B7"/>
    <mergeCell ref="C6:F6"/>
    <mergeCell ref="C7:D7"/>
    <mergeCell ref="E7:F7"/>
    <mergeCell ref="B8:C8"/>
  </mergeCells>
  <hyperlinks>
    <hyperlink ref="A1" location="Inhalt!A9" display="Zurück zum Inhalt" xr:uid="{00000000-0004-0000-1500-000000000000}"/>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vt:i4>
      </vt:variant>
    </vt:vector>
  </HeadingPairs>
  <TitlesOfParts>
    <vt:vector size="23" baseType="lpstr">
      <vt:lpstr>Inhalt</vt:lpstr>
      <vt:lpstr>Daten HF-03.1.1</vt:lpstr>
      <vt:lpstr>Daten HF-0.3.1.2</vt:lpstr>
      <vt:lpstr>Daten HF-03.1.2 + Alter</vt:lpstr>
      <vt:lpstr>Daten HF-03.1.3 Alter</vt:lpstr>
      <vt:lpstr>Daten HF-03.1.3 Einrichtungsgr.</vt:lpstr>
      <vt:lpstr>Daten HF-03.1.3 Träger</vt:lpstr>
      <vt:lpstr>Daten HF-03.1.4</vt:lpstr>
      <vt:lpstr>Daten HF-03.3.1.1</vt:lpstr>
      <vt:lpstr>Daten HF-03.3.1.2</vt:lpstr>
      <vt:lpstr>Daten HF-03.3.1.2-1</vt:lpstr>
      <vt:lpstr>Daten HF-03.3.1.3</vt:lpstr>
      <vt:lpstr>Daten HF-03.3.1.4</vt:lpstr>
      <vt:lpstr>Daten HF-03.3.1.5</vt:lpstr>
      <vt:lpstr>Daten HF-03.3.1.6</vt:lpstr>
      <vt:lpstr>Daten HF-03.3.1.7</vt:lpstr>
      <vt:lpstr>Daten HF-03.3.2</vt:lpstr>
      <vt:lpstr>Daten HF-03.3.3</vt:lpstr>
      <vt:lpstr>Daten HF-03.5.1.1</vt:lpstr>
      <vt:lpstr>Daten HF-03.5.1.2</vt:lpstr>
      <vt:lpstr>Daten HF-03.5.2</vt:lpstr>
      <vt:lpstr>Daten HF-03.5.3</vt:lpstr>
      <vt:lpstr>Inhalt!Druckbereich</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Tiedemann, Catharine</dc:creator>
  <cp:lastModifiedBy>Ebru Balaban-Feldens</cp:lastModifiedBy>
  <cp:lastPrinted>2019-02-19T10:15:22Z</cp:lastPrinted>
  <dcterms:created xsi:type="dcterms:W3CDTF">2019-02-13T12:33:21Z</dcterms:created>
  <dcterms:modified xsi:type="dcterms:W3CDTF">2024-09-02T10:55:51Z</dcterms:modified>
</cp:coreProperties>
</file>