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erver\Groups\Sonstiges\ERIK\23_ERiK_Tabellenberichterstattung_2024\Tabellen_für_Veröffentlichung\"/>
    </mc:Choice>
  </mc:AlternateContent>
  <xr:revisionPtr revIDLastSave="0" documentId="13_ncr:1_{5E7DB55A-C1C9-4EB2-B5D9-F4C8AD530774}" xr6:coauthVersionLast="47" xr6:coauthVersionMax="47" xr10:uidLastSave="{00000000-0000-0000-0000-000000000000}"/>
  <bookViews>
    <workbookView xWindow="28680" yWindow="-120" windowWidth="29040" windowHeight="15840" tabRatio="793" xr2:uid="{00000000-000D-0000-FFFF-FFFF00000000}"/>
  </bookViews>
  <sheets>
    <sheet name="Inhalt" sheetId="4" r:id="rId1"/>
    <sheet name="Daten HF-10.3.1" sheetId="6" r:id="rId2"/>
    <sheet name="Daten HF-10.3.2" sheetId="7" r:id="rId3"/>
    <sheet name="Daten HF-10.3.3" sheetId="8" r:id="rId4"/>
    <sheet name="Daten HF-10.4.1" sheetId="9" r:id="rId5"/>
    <sheet name="Daten HF10.4.1-1" sheetId="10" r:id="rId6"/>
    <sheet name="Daten HF-10.4.4" sheetId="11" r:id="rId7"/>
    <sheet name="Daten HF-10.4.5" sheetId="12" r:id="rId8"/>
    <sheet name="Daten HF-10.4.6,.7" sheetId="13" r:id="rId9"/>
    <sheet name="Daten HF-10.4.10" sheetId="15" r:id="rId10"/>
    <sheet name="Daten HF-10.5.1" sheetId="2" r:id="rId11"/>
    <sheet name="Daten HF-10.5.2" sheetId="3" r:id="rId12"/>
    <sheet name="Daten HF-10.5.4" sheetId="5" r:id="rId13"/>
  </sheets>
  <externalReferences>
    <externalReference r:id="rId14"/>
    <externalReference r:id="rId15"/>
  </externalReferences>
  <definedNames>
    <definedName name="__123Graph_A" localSheetId="10" hidden="1">[1]Daten!#REF!</definedName>
    <definedName name="__123Graph_A" localSheetId="11" hidden="1">[1]Daten!#REF!</definedName>
    <definedName name="__123Graph_A" localSheetId="0" hidden="1">[1]Daten!#REF!</definedName>
    <definedName name="__123Graph_A" hidden="1">[1]Daten!#REF!</definedName>
    <definedName name="__123Graph_B" localSheetId="10" hidden="1">[1]Daten!#REF!</definedName>
    <definedName name="__123Graph_B" localSheetId="11" hidden="1">[1]Daten!#REF!</definedName>
    <definedName name="__123Graph_B" hidden="1">[1]Daten!#REF!</definedName>
    <definedName name="__123Graph_C" localSheetId="10" hidden="1">[1]Daten!#REF!</definedName>
    <definedName name="__123Graph_C" localSheetId="11" hidden="1">[1]Daten!#REF!</definedName>
    <definedName name="__123Graph_C" hidden="1">[1]Daten!#REF!</definedName>
    <definedName name="__123Graph_D" localSheetId="10" hidden="1">[1]Daten!#REF!</definedName>
    <definedName name="__123Graph_D" localSheetId="11" hidden="1">[1]Daten!#REF!</definedName>
    <definedName name="__123Graph_D" hidden="1">[1]Daten!#REF!</definedName>
    <definedName name="__123Graph_E" localSheetId="10" hidden="1">[1]Daten!#REF!</definedName>
    <definedName name="__123Graph_E" localSheetId="11" hidden="1">[1]Daten!#REF!</definedName>
    <definedName name="__123Graph_E" hidden="1">[1]Daten!#REF!</definedName>
    <definedName name="__123Graph_F" localSheetId="10" hidden="1">[1]Daten!#REF!</definedName>
    <definedName name="__123Graph_F" localSheetId="11" hidden="1">[1]Daten!#REF!</definedName>
    <definedName name="__123Graph_F" hidden="1">[1]Daten!#REF!</definedName>
    <definedName name="__123Graph_X" localSheetId="10" hidden="1">[1]Daten!#REF!</definedName>
    <definedName name="__123Graph_X" localSheetId="11" hidden="1">[1]Daten!#REF!</definedName>
    <definedName name="__123Graph_X" hidden="1">[1]Daten!#REF!</definedName>
    <definedName name="_Fill" localSheetId="10" hidden="1">#REF!</definedName>
    <definedName name="_Fill" localSheetId="11" hidden="1">#REF!</definedName>
    <definedName name="_Fill" localSheetId="0" hidden="1">#REF!</definedName>
    <definedName name="_Fill" hidden="1">#REF!</definedName>
    <definedName name="ER" localSheetId="10" hidden="1">[2]Daten!#REF!</definedName>
    <definedName name="ER" localSheetId="11" hidden="1">[2]Daten!#REF!</definedName>
    <definedName name="ER" hidden="1">[2]Daten!#REF!</definedName>
    <definedName name="ff" localSheetId="9" hidden="1">[1]Daten!#REF!</definedName>
    <definedName name="ff" localSheetId="10" hidden="1">[1]Daten!#REF!</definedName>
    <definedName name="ff" localSheetId="11" hidden="1">[1]Daten!#REF!</definedName>
    <definedName name="ff" hidden="1">[1]Daten!#REF!</definedName>
    <definedName name="g" localSheetId="10" hidden="1">#REF!</definedName>
    <definedName name="g" localSheetId="11" hidden="1">#REF!</definedName>
    <definedName name="g" localSheetId="0" hidden="1">#REF!</definedName>
    <definedName name="g" hidden="1">#REF!</definedName>
    <definedName name="ISBN" localSheetId="10" hidden="1">[2]Daten!#REF!</definedName>
    <definedName name="ISBN" localSheetId="11" hidden="1">[2]Daten!#REF!</definedName>
    <definedName name="ISBN" hidden="1">[2]Daten!#REF!</definedName>
    <definedName name="test" localSheetId="10" hidden="1">[2]Daten!#REF!</definedName>
    <definedName name="test" localSheetId="11" hidden="1">[2]Daten!#REF!</definedName>
    <definedName name="test" hidden="1">[2]Daten!#REF!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3" i="15" l="1"/>
  <c r="H83" i="15"/>
  <c r="F83" i="15"/>
  <c r="D83" i="15"/>
  <c r="J82" i="15"/>
  <c r="H82" i="15"/>
  <c r="F82" i="15"/>
  <c r="D82" i="15"/>
  <c r="J81" i="15"/>
  <c r="H81" i="15"/>
  <c r="F81" i="15"/>
  <c r="D81" i="15"/>
  <c r="F80" i="15"/>
  <c r="D80" i="15"/>
  <c r="J79" i="15"/>
  <c r="H79" i="15"/>
  <c r="F79" i="15"/>
  <c r="D79" i="15"/>
  <c r="F78" i="15"/>
  <c r="D78" i="15"/>
  <c r="J77" i="15"/>
  <c r="H77" i="15"/>
  <c r="F77" i="15"/>
  <c r="D77" i="15"/>
  <c r="J76" i="15"/>
  <c r="H76" i="15"/>
  <c r="F76" i="15"/>
  <c r="D76" i="15"/>
  <c r="J75" i="15"/>
  <c r="H75" i="15"/>
  <c r="F75" i="15"/>
  <c r="D75" i="15"/>
  <c r="J74" i="15"/>
  <c r="H74" i="15"/>
  <c r="F74" i="15"/>
  <c r="D74" i="15"/>
  <c r="J73" i="15"/>
  <c r="H73" i="15"/>
  <c r="F73" i="15"/>
  <c r="D73" i="15"/>
  <c r="F72" i="15"/>
  <c r="D72" i="15"/>
  <c r="J71" i="15"/>
  <c r="H71" i="15"/>
  <c r="F71" i="15"/>
  <c r="D71" i="15"/>
  <c r="J70" i="15"/>
  <c r="H70" i="15"/>
  <c r="F70" i="15"/>
  <c r="D70" i="15"/>
  <c r="J69" i="15"/>
  <c r="H69" i="15"/>
  <c r="F69" i="15"/>
  <c r="D69" i="15"/>
  <c r="F68" i="15"/>
  <c r="D68" i="15"/>
  <c r="J67" i="15"/>
  <c r="H67" i="15"/>
  <c r="F67" i="15"/>
  <c r="D67" i="15"/>
  <c r="J66" i="15"/>
  <c r="H66" i="15"/>
  <c r="F66" i="15"/>
  <c r="D66" i="15"/>
  <c r="J65" i="15"/>
  <c r="H65" i="15"/>
  <c r="F65" i="15"/>
  <c r="D65" i="15"/>
  <c r="M249" i="13"/>
  <c r="B232" i="13"/>
  <c r="B231" i="13"/>
  <c r="B230" i="13"/>
  <c r="L201" i="13"/>
  <c r="K201" i="13"/>
  <c r="J201" i="13"/>
  <c r="I201" i="13"/>
  <c r="H201" i="13"/>
  <c r="G201" i="13"/>
  <c r="E201" i="13"/>
  <c r="D201" i="13"/>
  <c r="C201" i="13"/>
  <c r="J200" i="13"/>
  <c r="I200" i="13"/>
  <c r="H200" i="13"/>
  <c r="G200" i="13"/>
  <c r="E200" i="13"/>
  <c r="D200" i="13"/>
  <c r="C200" i="13"/>
  <c r="L199" i="13"/>
  <c r="K199" i="13"/>
  <c r="J199" i="13"/>
  <c r="I199" i="13"/>
  <c r="H199" i="13"/>
  <c r="G199" i="13"/>
  <c r="E199" i="13"/>
  <c r="D199" i="13"/>
  <c r="C199" i="13"/>
  <c r="J198" i="13"/>
  <c r="I198" i="13"/>
  <c r="H198" i="13"/>
  <c r="G198" i="13"/>
  <c r="E198" i="13"/>
  <c r="J197" i="13"/>
  <c r="I197" i="13"/>
  <c r="H197" i="13"/>
  <c r="G197" i="13"/>
  <c r="E197" i="13"/>
  <c r="D197" i="13"/>
  <c r="C197" i="13"/>
  <c r="G196" i="13"/>
  <c r="E196" i="13"/>
  <c r="J195" i="13"/>
  <c r="I195" i="13"/>
  <c r="H195" i="13"/>
  <c r="G195" i="13"/>
  <c r="E195" i="13"/>
  <c r="D195" i="13"/>
  <c r="C195" i="13"/>
  <c r="G194" i="13"/>
  <c r="E194" i="13"/>
  <c r="D194" i="13"/>
  <c r="C194" i="13"/>
  <c r="H193" i="13"/>
  <c r="G193" i="13"/>
  <c r="E193" i="13"/>
  <c r="D193" i="13"/>
  <c r="C193" i="13"/>
  <c r="K192" i="13"/>
  <c r="J192" i="13"/>
  <c r="I192" i="13"/>
  <c r="H192" i="13"/>
  <c r="G192" i="13"/>
  <c r="E192" i="13"/>
  <c r="D192" i="13"/>
  <c r="C192" i="13"/>
  <c r="K191" i="13"/>
  <c r="J191" i="13"/>
  <c r="I191" i="13"/>
  <c r="H191" i="13"/>
  <c r="G191" i="13"/>
  <c r="E191" i="13"/>
  <c r="D191" i="13"/>
  <c r="C191" i="13"/>
  <c r="H190" i="13"/>
  <c r="G190" i="13"/>
  <c r="E190" i="13"/>
  <c r="D190" i="13"/>
  <c r="C190" i="13"/>
  <c r="K189" i="13"/>
  <c r="G189" i="13"/>
  <c r="E189" i="13"/>
  <c r="D189" i="13"/>
  <c r="C189" i="13"/>
  <c r="J188" i="13"/>
  <c r="I188" i="13"/>
  <c r="H188" i="13"/>
  <c r="G188" i="13"/>
  <c r="E188" i="13"/>
  <c r="D188" i="13"/>
  <c r="C188" i="13"/>
  <c r="H187" i="13"/>
  <c r="G187" i="13"/>
  <c r="E187" i="13"/>
  <c r="D187" i="13"/>
  <c r="C187" i="13"/>
  <c r="G186" i="13"/>
  <c r="E186" i="13"/>
  <c r="D186" i="13"/>
  <c r="C186" i="13"/>
  <c r="J185" i="13"/>
  <c r="I185" i="13"/>
  <c r="H185" i="13"/>
  <c r="G185" i="13"/>
  <c r="E185" i="13"/>
  <c r="D185" i="13"/>
  <c r="C185" i="13"/>
  <c r="L184" i="13"/>
  <c r="H184" i="13"/>
  <c r="G184" i="13"/>
  <c r="E184" i="13"/>
  <c r="D184" i="13"/>
  <c r="C184" i="13"/>
  <c r="K183" i="13"/>
  <c r="H183" i="13"/>
  <c r="G183" i="13"/>
  <c r="E183" i="13"/>
  <c r="D183" i="13"/>
  <c r="C183" i="13"/>
  <c r="H142" i="13"/>
  <c r="G142" i="13"/>
  <c r="H141" i="13"/>
  <c r="G141" i="13"/>
  <c r="H134" i="13"/>
  <c r="L130" i="13"/>
  <c r="E129" i="13"/>
  <c r="F129" i="13"/>
  <c r="L128" i="13"/>
  <c r="K128" i="13"/>
  <c r="E128" i="13"/>
  <c r="F127" i="13"/>
  <c r="J147" i="13"/>
  <c r="F126" i="13"/>
  <c r="H146" i="13"/>
  <c r="F125" i="13"/>
  <c r="G145" i="13"/>
  <c r="F124" i="13"/>
  <c r="I144" i="13"/>
  <c r="F123" i="13"/>
  <c r="B123" i="13"/>
  <c r="F122" i="13"/>
  <c r="F121" i="13"/>
  <c r="J141" i="13"/>
  <c r="F120" i="13"/>
  <c r="J140" i="13"/>
  <c r="F119" i="13"/>
  <c r="G139" i="13"/>
  <c r="F118" i="13"/>
  <c r="K138" i="13"/>
  <c r="F117" i="13"/>
  <c r="J137" i="13"/>
  <c r="F116" i="13"/>
  <c r="H136" i="13"/>
  <c r="F115" i="13"/>
  <c r="B115" i="13"/>
  <c r="F114" i="13"/>
  <c r="J134" i="13"/>
  <c r="F113" i="13"/>
  <c r="L133" i="13"/>
  <c r="F112" i="13"/>
  <c r="I132" i="13"/>
  <c r="I91" i="13"/>
  <c r="G88" i="13"/>
  <c r="L79" i="13"/>
  <c r="K79" i="13"/>
  <c r="F79" i="13"/>
  <c r="C79" i="13"/>
  <c r="L78" i="13"/>
  <c r="K78" i="13"/>
  <c r="C78" i="13"/>
  <c r="L77" i="13"/>
  <c r="K77" i="13"/>
  <c r="F77" i="13"/>
  <c r="C77" i="13"/>
  <c r="F76" i="13"/>
  <c r="G96" i="13"/>
  <c r="B76" i="13"/>
  <c r="D96" i="13"/>
  <c r="F75" i="13"/>
  <c r="B75" i="13"/>
  <c r="F74" i="13"/>
  <c r="B74" i="13"/>
  <c r="F73" i="13"/>
  <c r="H93" i="13"/>
  <c r="F72" i="13"/>
  <c r="H92" i="13"/>
  <c r="B72" i="13"/>
  <c r="D92" i="13"/>
  <c r="F71" i="13"/>
  <c r="H91" i="13"/>
  <c r="F70" i="13"/>
  <c r="K90" i="13"/>
  <c r="F69" i="13"/>
  <c r="K89" i="13"/>
  <c r="F68" i="13"/>
  <c r="H88" i="13"/>
  <c r="B68" i="13"/>
  <c r="D88" i="13"/>
  <c r="F67" i="13"/>
  <c r="B67" i="13"/>
  <c r="F66" i="13"/>
  <c r="B66" i="13"/>
  <c r="F65" i="13"/>
  <c r="G85" i="13"/>
  <c r="F64" i="13"/>
  <c r="B64" i="13"/>
  <c r="D84" i="13"/>
  <c r="F63" i="13"/>
  <c r="I83" i="13"/>
  <c r="F62" i="13"/>
  <c r="B62" i="13"/>
  <c r="F61" i="13"/>
  <c r="K81" i="13"/>
  <c r="H39" i="13"/>
  <c r="G39" i="13"/>
  <c r="F28" i="13"/>
  <c r="H48" i="13"/>
  <c r="C28" i="13"/>
  <c r="F27" i="13"/>
  <c r="H47" i="13"/>
  <c r="C27" i="13"/>
  <c r="F26" i="13"/>
  <c r="H46" i="13"/>
  <c r="C26" i="13"/>
  <c r="F25" i="13"/>
  <c r="H45" i="13"/>
  <c r="F24" i="13"/>
  <c r="B24" i="13"/>
  <c r="F23" i="13"/>
  <c r="I43" i="13"/>
  <c r="F22" i="13"/>
  <c r="F21" i="13"/>
  <c r="G41" i="13"/>
  <c r="F20" i="13"/>
  <c r="J40" i="13"/>
  <c r="F19" i="13"/>
  <c r="J39" i="13"/>
  <c r="F18" i="13"/>
  <c r="J38" i="13"/>
  <c r="F17" i="13"/>
  <c r="G37" i="13"/>
  <c r="F16" i="13"/>
  <c r="K36" i="13"/>
  <c r="F15" i="13"/>
  <c r="H35" i="13"/>
  <c r="F14" i="13"/>
  <c r="G34" i="13"/>
  <c r="F13" i="13"/>
  <c r="H33" i="13"/>
  <c r="F12" i="13"/>
  <c r="H32" i="13"/>
  <c r="B12" i="13"/>
  <c r="C32" i="13"/>
  <c r="F11" i="13"/>
  <c r="L31" i="13"/>
  <c r="F10" i="13"/>
  <c r="G30" i="13"/>
  <c r="K179" i="12"/>
  <c r="J179" i="12"/>
  <c r="I179" i="12"/>
  <c r="G179" i="12"/>
  <c r="F179" i="12"/>
  <c r="E179" i="12"/>
  <c r="D179" i="12"/>
  <c r="B179" i="12"/>
  <c r="K178" i="12"/>
  <c r="J178" i="12"/>
  <c r="I178" i="12"/>
  <c r="G178" i="12"/>
  <c r="F178" i="12"/>
  <c r="E178" i="12"/>
  <c r="D178" i="12"/>
  <c r="B178" i="12"/>
  <c r="K177" i="12"/>
  <c r="J177" i="12"/>
  <c r="I177" i="12"/>
  <c r="G177" i="12"/>
  <c r="F177" i="12"/>
  <c r="E177" i="12"/>
  <c r="D177" i="12"/>
  <c r="B177" i="12"/>
  <c r="K149" i="12"/>
  <c r="J149" i="12"/>
  <c r="I149" i="12"/>
  <c r="G149" i="12"/>
  <c r="F149" i="12"/>
  <c r="E149" i="12"/>
  <c r="D149" i="12"/>
  <c r="B149" i="12"/>
  <c r="K148" i="12"/>
  <c r="J148" i="12"/>
  <c r="I148" i="12"/>
  <c r="G148" i="12"/>
  <c r="F148" i="12"/>
  <c r="E148" i="12"/>
  <c r="D148" i="12"/>
  <c r="B148" i="12"/>
  <c r="K147" i="12"/>
  <c r="J147" i="12"/>
  <c r="I147" i="12"/>
  <c r="G147" i="12"/>
  <c r="F147" i="12"/>
  <c r="E147" i="12"/>
  <c r="D147" i="12"/>
  <c r="B147" i="12"/>
  <c r="K119" i="12"/>
  <c r="J119" i="12"/>
  <c r="I119" i="12"/>
  <c r="G119" i="12"/>
  <c r="F119" i="12"/>
  <c r="E119" i="12"/>
  <c r="D119" i="12"/>
  <c r="B119" i="12"/>
  <c r="K118" i="12"/>
  <c r="J118" i="12"/>
  <c r="I118" i="12"/>
  <c r="G118" i="12"/>
  <c r="F118" i="12"/>
  <c r="E118" i="12"/>
  <c r="D118" i="12"/>
  <c r="B118" i="12"/>
  <c r="K117" i="12"/>
  <c r="J117" i="12"/>
  <c r="I117" i="12"/>
  <c r="G117" i="12"/>
  <c r="F117" i="12"/>
  <c r="E117" i="12"/>
  <c r="D117" i="12"/>
  <c r="B117" i="12"/>
  <c r="H173" i="11"/>
  <c r="F173" i="11"/>
  <c r="D173" i="11"/>
  <c r="H172" i="11"/>
  <c r="F172" i="11"/>
  <c r="D172" i="11"/>
  <c r="H171" i="11"/>
  <c r="F171" i="11"/>
  <c r="D171" i="11"/>
  <c r="H170" i="11"/>
  <c r="F170" i="11"/>
  <c r="D170" i="11"/>
  <c r="H169" i="11"/>
  <c r="F169" i="11"/>
  <c r="D169" i="11"/>
  <c r="H168" i="11"/>
  <c r="F168" i="11"/>
  <c r="D168" i="11"/>
  <c r="H167" i="11"/>
  <c r="F167" i="11"/>
  <c r="D167" i="11"/>
  <c r="H166" i="11"/>
  <c r="F166" i="11"/>
  <c r="D166" i="11"/>
  <c r="H165" i="11"/>
  <c r="F165" i="11"/>
  <c r="D165" i="11"/>
  <c r="H164" i="11"/>
  <c r="F164" i="11"/>
  <c r="D164" i="11"/>
  <c r="H163" i="11"/>
  <c r="F163" i="11"/>
  <c r="D163" i="11"/>
  <c r="H162" i="11"/>
  <c r="F162" i="11"/>
  <c r="D162" i="11"/>
  <c r="H161" i="11"/>
  <c r="F161" i="11"/>
  <c r="D161" i="11"/>
  <c r="H160" i="11"/>
  <c r="F160" i="11"/>
  <c r="D160" i="11"/>
  <c r="H159" i="11"/>
  <c r="F159" i="11"/>
  <c r="D159" i="11"/>
  <c r="H158" i="11"/>
  <c r="F158" i="11"/>
  <c r="D158" i="11"/>
  <c r="H157" i="11"/>
  <c r="F157" i="11"/>
  <c r="D157" i="11"/>
  <c r="H156" i="11"/>
  <c r="F156" i="11"/>
  <c r="D156" i="11"/>
  <c r="H155" i="11"/>
  <c r="F155" i="11"/>
  <c r="D155" i="11"/>
  <c r="H144" i="11"/>
  <c r="F144" i="11"/>
  <c r="D144" i="11"/>
  <c r="H143" i="11"/>
  <c r="F143" i="11"/>
  <c r="D143" i="11"/>
  <c r="H142" i="11"/>
  <c r="F142" i="11"/>
  <c r="D142" i="11"/>
  <c r="H141" i="11"/>
  <c r="F141" i="11"/>
  <c r="D141" i="11"/>
  <c r="H140" i="11"/>
  <c r="F140" i="11"/>
  <c r="D140" i="11"/>
  <c r="H139" i="11"/>
  <c r="F139" i="11"/>
  <c r="D139" i="11"/>
  <c r="H138" i="11"/>
  <c r="F138" i="11"/>
  <c r="D138" i="11"/>
  <c r="H137" i="11"/>
  <c r="F137" i="11"/>
  <c r="D137" i="11"/>
  <c r="H136" i="11"/>
  <c r="F136" i="11"/>
  <c r="D136" i="11"/>
  <c r="H135" i="11"/>
  <c r="F135" i="11"/>
  <c r="D135" i="11"/>
  <c r="H134" i="11"/>
  <c r="F134" i="11"/>
  <c r="D134" i="11"/>
  <c r="H133" i="11"/>
  <c r="F133" i="11"/>
  <c r="D133" i="11"/>
  <c r="H132" i="11"/>
  <c r="F132" i="11"/>
  <c r="D132" i="11"/>
  <c r="H131" i="11"/>
  <c r="F131" i="11"/>
  <c r="D131" i="11"/>
  <c r="H130" i="11"/>
  <c r="F130" i="11"/>
  <c r="D130" i="11"/>
  <c r="H129" i="11"/>
  <c r="F129" i="11"/>
  <c r="D129" i="11"/>
  <c r="H128" i="11"/>
  <c r="F128" i="11"/>
  <c r="D128" i="11"/>
  <c r="H127" i="11"/>
  <c r="F127" i="11"/>
  <c r="D127" i="11"/>
  <c r="H126" i="11"/>
  <c r="F126" i="11"/>
  <c r="D126" i="11"/>
  <c r="H115" i="11"/>
  <c r="F115" i="11"/>
  <c r="D115" i="11"/>
  <c r="H114" i="11"/>
  <c r="F114" i="11"/>
  <c r="D114" i="11"/>
  <c r="H113" i="11"/>
  <c r="F113" i="11"/>
  <c r="D113" i="11"/>
  <c r="H112" i="11"/>
  <c r="F112" i="11"/>
  <c r="D112" i="11"/>
  <c r="H111" i="11"/>
  <c r="F111" i="11"/>
  <c r="D111" i="11"/>
  <c r="H110" i="11"/>
  <c r="F110" i="11"/>
  <c r="D110" i="11"/>
  <c r="H109" i="11"/>
  <c r="F109" i="11"/>
  <c r="D109" i="11"/>
  <c r="H108" i="11"/>
  <c r="F108" i="11"/>
  <c r="D108" i="11"/>
  <c r="H107" i="11"/>
  <c r="F107" i="11"/>
  <c r="D107" i="11"/>
  <c r="H106" i="11"/>
  <c r="F106" i="11"/>
  <c r="D106" i="11"/>
  <c r="H105" i="11"/>
  <c r="F105" i="11"/>
  <c r="D105" i="11"/>
  <c r="H104" i="11"/>
  <c r="F104" i="11"/>
  <c r="D104" i="11"/>
  <c r="H103" i="11"/>
  <c r="F103" i="11"/>
  <c r="D103" i="11"/>
  <c r="H102" i="11"/>
  <c r="F102" i="11"/>
  <c r="D102" i="11"/>
  <c r="H101" i="11"/>
  <c r="F101" i="11"/>
  <c r="D101" i="11"/>
  <c r="H100" i="11"/>
  <c r="F100" i="11"/>
  <c r="D100" i="11"/>
  <c r="H99" i="11"/>
  <c r="F99" i="11"/>
  <c r="D99" i="11"/>
  <c r="H98" i="11"/>
  <c r="F98" i="11"/>
  <c r="D98" i="11"/>
  <c r="H97" i="11"/>
  <c r="F97" i="11"/>
  <c r="D97" i="11"/>
  <c r="H86" i="11"/>
  <c r="F86" i="11"/>
  <c r="D86" i="11"/>
  <c r="H85" i="11"/>
  <c r="F85" i="11"/>
  <c r="D85" i="11"/>
  <c r="H84" i="11"/>
  <c r="F84" i="11"/>
  <c r="D84" i="11"/>
  <c r="H83" i="11"/>
  <c r="F83" i="11"/>
  <c r="D83" i="11"/>
  <c r="H82" i="11"/>
  <c r="F82" i="11"/>
  <c r="D82" i="11"/>
  <c r="H81" i="11"/>
  <c r="F81" i="11"/>
  <c r="D81" i="11"/>
  <c r="H80" i="11"/>
  <c r="F80" i="11"/>
  <c r="D80" i="11"/>
  <c r="H79" i="11"/>
  <c r="F79" i="11"/>
  <c r="D79" i="11"/>
  <c r="H78" i="11"/>
  <c r="F78" i="11"/>
  <c r="D78" i="11"/>
  <c r="H77" i="11"/>
  <c r="F77" i="11"/>
  <c r="D77" i="11"/>
  <c r="H76" i="11"/>
  <c r="F76" i="11"/>
  <c r="D76" i="11"/>
  <c r="H75" i="11"/>
  <c r="F75" i="11"/>
  <c r="D75" i="11"/>
  <c r="H74" i="11"/>
  <c r="F74" i="11"/>
  <c r="D74" i="11"/>
  <c r="H73" i="11"/>
  <c r="F73" i="11"/>
  <c r="D73" i="11"/>
  <c r="H72" i="11"/>
  <c r="F72" i="11"/>
  <c r="D72" i="11"/>
  <c r="H71" i="11"/>
  <c r="F71" i="11"/>
  <c r="D71" i="11"/>
  <c r="H70" i="11"/>
  <c r="F70" i="11"/>
  <c r="D70" i="11"/>
  <c r="H69" i="11"/>
  <c r="F69" i="11"/>
  <c r="D69" i="11"/>
  <c r="H68" i="11"/>
  <c r="F68" i="11"/>
  <c r="D68" i="11"/>
  <c r="H57" i="11"/>
  <c r="F57" i="11"/>
  <c r="D57" i="11"/>
  <c r="H56" i="11"/>
  <c r="F56" i="11"/>
  <c r="D56" i="11"/>
  <c r="H55" i="11"/>
  <c r="F55" i="11"/>
  <c r="D55" i="11"/>
  <c r="H54" i="11"/>
  <c r="F54" i="11"/>
  <c r="D54" i="11"/>
  <c r="H53" i="11"/>
  <c r="F53" i="11"/>
  <c r="D53" i="11"/>
  <c r="H52" i="11"/>
  <c r="F52" i="11"/>
  <c r="D52" i="11"/>
  <c r="H51" i="11"/>
  <c r="F51" i="11"/>
  <c r="D51" i="11"/>
  <c r="H50" i="11"/>
  <c r="F50" i="11"/>
  <c r="D50" i="11"/>
  <c r="H49" i="11"/>
  <c r="F49" i="11"/>
  <c r="D49" i="11"/>
  <c r="H48" i="11"/>
  <c r="F48" i="11"/>
  <c r="D48" i="11"/>
  <c r="H47" i="11"/>
  <c r="F47" i="11"/>
  <c r="D47" i="11"/>
  <c r="H46" i="11"/>
  <c r="F46" i="11"/>
  <c r="D46" i="11"/>
  <c r="H45" i="11"/>
  <c r="F45" i="11"/>
  <c r="D45" i="11"/>
  <c r="H44" i="11"/>
  <c r="F44" i="11"/>
  <c r="D44" i="11"/>
  <c r="H43" i="11"/>
  <c r="F43" i="11"/>
  <c r="D43" i="11"/>
  <c r="H42" i="11"/>
  <c r="F42" i="11"/>
  <c r="D42" i="11"/>
  <c r="H41" i="11"/>
  <c r="F41" i="11"/>
  <c r="D41" i="11"/>
  <c r="H40" i="11"/>
  <c r="F40" i="11"/>
  <c r="D40" i="11"/>
  <c r="H39" i="11"/>
  <c r="F39" i="11"/>
  <c r="D39" i="11"/>
  <c r="H27" i="11"/>
  <c r="F27" i="11"/>
  <c r="D27" i="11"/>
  <c r="H26" i="11"/>
  <c r="F26" i="11"/>
  <c r="D26" i="11"/>
  <c r="H25" i="11"/>
  <c r="F25" i="11"/>
  <c r="D25" i="11"/>
  <c r="H24" i="11"/>
  <c r="F24" i="11"/>
  <c r="D24" i="11"/>
  <c r="H23" i="11"/>
  <c r="F23" i="11"/>
  <c r="D23" i="11"/>
  <c r="H22" i="11"/>
  <c r="F22" i="11"/>
  <c r="D22" i="11"/>
  <c r="H21" i="11"/>
  <c r="F21" i="11"/>
  <c r="D21" i="11"/>
  <c r="D20" i="11"/>
  <c r="H19" i="11"/>
  <c r="F19" i="11"/>
  <c r="D19" i="11"/>
  <c r="H18" i="11"/>
  <c r="F18" i="11"/>
  <c r="D18" i="11"/>
  <c r="H17" i="11"/>
  <c r="F17" i="11"/>
  <c r="D17" i="11"/>
  <c r="H16" i="11"/>
  <c r="F16" i="11"/>
  <c r="D16" i="11"/>
  <c r="H15" i="11"/>
  <c r="F15" i="11"/>
  <c r="D15" i="11"/>
  <c r="D14" i="11"/>
  <c r="D13" i="11"/>
  <c r="H12" i="11"/>
  <c r="F12" i="11"/>
  <c r="D12" i="11"/>
  <c r="H11" i="11"/>
  <c r="F11" i="11"/>
  <c r="D11" i="11"/>
  <c r="H10" i="11"/>
  <c r="F10" i="11"/>
  <c r="D10" i="11"/>
  <c r="D9" i="11"/>
  <c r="U178" i="10"/>
  <c r="S178" i="10"/>
  <c r="Q178" i="10"/>
  <c r="O178" i="10"/>
  <c r="L178" i="10"/>
  <c r="J178" i="10"/>
  <c r="H178" i="10"/>
  <c r="F178" i="10"/>
  <c r="U177" i="10"/>
  <c r="S177" i="10"/>
  <c r="Q177" i="10"/>
  <c r="O177" i="10"/>
  <c r="L177" i="10"/>
  <c r="J177" i="10"/>
  <c r="H177" i="10"/>
  <c r="F177" i="10"/>
  <c r="U176" i="10"/>
  <c r="S176" i="10"/>
  <c r="Q176" i="10"/>
  <c r="O176" i="10"/>
  <c r="L176" i="10"/>
  <c r="J176" i="10"/>
  <c r="H176" i="10"/>
  <c r="F176" i="10"/>
  <c r="Q175" i="10"/>
  <c r="O175" i="10"/>
  <c r="H175" i="10"/>
  <c r="F175" i="10"/>
  <c r="Q174" i="10"/>
  <c r="O174" i="10"/>
  <c r="H174" i="10"/>
  <c r="F174" i="10"/>
  <c r="Q173" i="10"/>
  <c r="O173" i="10"/>
  <c r="H173" i="10"/>
  <c r="F173" i="10"/>
  <c r="Q172" i="10"/>
  <c r="O172" i="10"/>
  <c r="H172" i="10"/>
  <c r="F172" i="10"/>
  <c r="Q171" i="10"/>
  <c r="O171" i="10"/>
  <c r="H171" i="10"/>
  <c r="F171" i="10"/>
  <c r="U170" i="10"/>
  <c r="S170" i="10"/>
  <c r="Q170" i="10"/>
  <c r="O170" i="10"/>
  <c r="L170" i="10"/>
  <c r="J170" i="10"/>
  <c r="H170" i="10"/>
  <c r="F170" i="10"/>
  <c r="U169" i="10"/>
  <c r="S169" i="10"/>
  <c r="Q169" i="10"/>
  <c r="O169" i="10"/>
  <c r="L169" i="10"/>
  <c r="J169" i="10"/>
  <c r="H169" i="10"/>
  <c r="F169" i="10"/>
  <c r="U168" i="10"/>
  <c r="S168" i="10"/>
  <c r="Q168" i="10"/>
  <c r="O168" i="10"/>
  <c r="L168" i="10"/>
  <c r="J168" i="10"/>
  <c r="H168" i="10"/>
  <c r="F168" i="10"/>
  <c r="Q167" i="10"/>
  <c r="O167" i="10"/>
  <c r="H167" i="10"/>
  <c r="F167" i="10"/>
  <c r="U166" i="10"/>
  <c r="S166" i="10"/>
  <c r="Q166" i="10"/>
  <c r="O166" i="10"/>
  <c r="L166" i="10"/>
  <c r="J166" i="10"/>
  <c r="H166" i="10"/>
  <c r="F166" i="10"/>
  <c r="U165" i="10"/>
  <c r="S165" i="10"/>
  <c r="Q165" i="10"/>
  <c r="O165" i="10"/>
  <c r="L165" i="10"/>
  <c r="J165" i="10"/>
  <c r="H165" i="10"/>
  <c r="F165" i="10"/>
  <c r="U164" i="10"/>
  <c r="S164" i="10"/>
  <c r="Q164" i="10"/>
  <c r="O164" i="10"/>
  <c r="L164" i="10"/>
  <c r="J164" i="10"/>
  <c r="H164" i="10"/>
  <c r="F164" i="10"/>
  <c r="Q163" i="10"/>
  <c r="O163" i="10"/>
  <c r="H163" i="10"/>
  <c r="F163" i="10"/>
  <c r="U162" i="10"/>
  <c r="S162" i="10"/>
  <c r="Q162" i="10"/>
  <c r="O162" i="10"/>
  <c r="L162" i="10"/>
  <c r="J162" i="10"/>
  <c r="H162" i="10"/>
  <c r="F162" i="10"/>
  <c r="U161" i="10"/>
  <c r="S161" i="10"/>
  <c r="Q161" i="10"/>
  <c r="O161" i="10"/>
  <c r="L161" i="10"/>
  <c r="J161" i="10"/>
  <c r="H161" i="10"/>
  <c r="F161" i="10"/>
  <c r="U160" i="10"/>
  <c r="S160" i="10"/>
  <c r="Q160" i="10"/>
  <c r="O160" i="10"/>
  <c r="L160" i="10"/>
  <c r="J160" i="10"/>
  <c r="H160" i="10"/>
  <c r="F160" i="10"/>
  <c r="U148" i="10"/>
  <c r="S148" i="10"/>
  <c r="Q148" i="10"/>
  <c r="O148" i="10"/>
  <c r="L148" i="10"/>
  <c r="J148" i="10"/>
  <c r="H148" i="10"/>
  <c r="F148" i="10"/>
  <c r="U147" i="10"/>
  <c r="S147" i="10"/>
  <c r="Q147" i="10"/>
  <c r="O147" i="10"/>
  <c r="L147" i="10"/>
  <c r="J147" i="10"/>
  <c r="H147" i="10"/>
  <c r="F147" i="10"/>
  <c r="U146" i="10"/>
  <c r="S146" i="10"/>
  <c r="Q146" i="10"/>
  <c r="O146" i="10"/>
  <c r="L146" i="10"/>
  <c r="J146" i="10"/>
  <c r="H146" i="10"/>
  <c r="F146" i="10"/>
  <c r="Q145" i="10"/>
  <c r="O145" i="10"/>
  <c r="H145" i="10"/>
  <c r="F145" i="10"/>
  <c r="Q144" i="10"/>
  <c r="O144" i="10"/>
  <c r="H144" i="10"/>
  <c r="F144" i="10"/>
  <c r="Q143" i="10"/>
  <c r="O143" i="10"/>
  <c r="H143" i="10"/>
  <c r="F143" i="10"/>
  <c r="Q142" i="10"/>
  <c r="O142" i="10"/>
  <c r="H142" i="10"/>
  <c r="F142" i="10"/>
  <c r="Q141" i="10"/>
  <c r="O141" i="10"/>
  <c r="H141" i="10"/>
  <c r="F141" i="10"/>
  <c r="U140" i="10"/>
  <c r="S140" i="10"/>
  <c r="Q140" i="10"/>
  <c r="O140" i="10"/>
  <c r="L140" i="10"/>
  <c r="J140" i="10"/>
  <c r="H140" i="10"/>
  <c r="F140" i="10"/>
  <c r="U139" i="10"/>
  <c r="S139" i="10"/>
  <c r="Q139" i="10"/>
  <c r="O139" i="10"/>
  <c r="L139" i="10"/>
  <c r="J139" i="10"/>
  <c r="H139" i="10"/>
  <c r="F139" i="10"/>
  <c r="U138" i="10"/>
  <c r="S138" i="10"/>
  <c r="Q138" i="10"/>
  <c r="O138" i="10"/>
  <c r="L138" i="10"/>
  <c r="J138" i="10"/>
  <c r="H138" i="10"/>
  <c r="F138" i="10"/>
  <c r="Q137" i="10"/>
  <c r="O137" i="10"/>
  <c r="H137" i="10"/>
  <c r="F137" i="10"/>
  <c r="U136" i="10"/>
  <c r="S136" i="10"/>
  <c r="Q136" i="10"/>
  <c r="O136" i="10"/>
  <c r="L136" i="10"/>
  <c r="J136" i="10"/>
  <c r="H136" i="10"/>
  <c r="F136" i="10"/>
  <c r="U135" i="10"/>
  <c r="S135" i="10"/>
  <c r="Q135" i="10"/>
  <c r="O135" i="10"/>
  <c r="L135" i="10"/>
  <c r="J135" i="10"/>
  <c r="H135" i="10"/>
  <c r="F135" i="10"/>
  <c r="U134" i="10"/>
  <c r="S134" i="10"/>
  <c r="Q134" i="10"/>
  <c r="O134" i="10"/>
  <c r="L134" i="10"/>
  <c r="J134" i="10"/>
  <c r="H134" i="10"/>
  <c r="F134" i="10"/>
  <c r="Q133" i="10"/>
  <c r="O133" i="10"/>
  <c r="H133" i="10"/>
  <c r="F133" i="10"/>
  <c r="U132" i="10"/>
  <c r="S132" i="10"/>
  <c r="Q132" i="10"/>
  <c r="O132" i="10"/>
  <c r="L132" i="10"/>
  <c r="J132" i="10"/>
  <c r="H132" i="10"/>
  <c r="F132" i="10"/>
  <c r="U131" i="10"/>
  <c r="S131" i="10"/>
  <c r="Q131" i="10"/>
  <c r="O131" i="10"/>
  <c r="L131" i="10"/>
  <c r="J131" i="10"/>
  <c r="H131" i="10"/>
  <c r="F131" i="10"/>
  <c r="U130" i="10"/>
  <c r="S130" i="10"/>
  <c r="Q130" i="10"/>
  <c r="O130" i="10"/>
  <c r="L130" i="10"/>
  <c r="J130" i="10"/>
  <c r="H130" i="10"/>
  <c r="F130" i="10"/>
  <c r="U118" i="10"/>
  <c r="S118" i="10"/>
  <c r="Q118" i="10"/>
  <c r="O118" i="10"/>
  <c r="L118" i="10"/>
  <c r="J118" i="10"/>
  <c r="H118" i="10"/>
  <c r="F118" i="10"/>
  <c r="U117" i="10"/>
  <c r="S117" i="10"/>
  <c r="Q117" i="10"/>
  <c r="O117" i="10"/>
  <c r="L117" i="10"/>
  <c r="J117" i="10"/>
  <c r="H117" i="10"/>
  <c r="F117" i="10"/>
  <c r="U116" i="10"/>
  <c r="S116" i="10"/>
  <c r="Q116" i="10"/>
  <c r="O116" i="10"/>
  <c r="L116" i="10"/>
  <c r="J116" i="10"/>
  <c r="H116" i="10"/>
  <c r="F116" i="10"/>
  <c r="Q115" i="10"/>
  <c r="O115" i="10"/>
  <c r="H115" i="10"/>
  <c r="F115" i="10"/>
  <c r="U114" i="10"/>
  <c r="S114" i="10"/>
  <c r="Q114" i="10"/>
  <c r="O114" i="10"/>
  <c r="L114" i="10"/>
  <c r="J114" i="10"/>
  <c r="H114" i="10"/>
  <c r="F114" i="10"/>
  <c r="Q113" i="10"/>
  <c r="O113" i="10"/>
  <c r="H113" i="10"/>
  <c r="F113" i="10"/>
  <c r="Q112" i="10"/>
  <c r="O112" i="10"/>
  <c r="H112" i="10"/>
  <c r="F112" i="10"/>
  <c r="U111" i="10"/>
  <c r="S111" i="10"/>
  <c r="Q111" i="10"/>
  <c r="O111" i="10"/>
  <c r="L111" i="10"/>
  <c r="J111" i="10"/>
  <c r="H111" i="10"/>
  <c r="F111" i="10"/>
  <c r="U110" i="10"/>
  <c r="S110" i="10"/>
  <c r="Q110" i="10"/>
  <c r="O110" i="10"/>
  <c r="L110" i="10"/>
  <c r="J110" i="10"/>
  <c r="H110" i="10"/>
  <c r="F110" i="10"/>
  <c r="U109" i="10"/>
  <c r="S109" i="10"/>
  <c r="Q109" i="10"/>
  <c r="O109" i="10"/>
  <c r="L109" i="10"/>
  <c r="J109" i="10"/>
  <c r="H109" i="10"/>
  <c r="F109" i="10"/>
  <c r="U108" i="10"/>
  <c r="S108" i="10"/>
  <c r="Q108" i="10"/>
  <c r="O108" i="10"/>
  <c r="L108" i="10"/>
  <c r="J108" i="10"/>
  <c r="H108" i="10"/>
  <c r="F108" i="10"/>
  <c r="Q107" i="10"/>
  <c r="O107" i="10"/>
  <c r="H107" i="10"/>
  <c r="F107" i="10"/>
  <c r="U106" i="10"/>
  <c r="S106" i="10"/>
  <c r="Q106" i="10"/>
  <c r="O106" i="10"/>
  <c r="L106" i="10"/>
  <c r="J106" i="10"/>
  <c r="H106" i="10"/>
  <c r="F106" i="10"/>
  <c r="U105" i="10"/>
  <c r="S105" i="10"/>
  <c r="Q105" i="10"/>
  <c r="O105" i="10"/>
  <c r="L105" i="10"/>
  <c r="J105" i="10"/>
  <c r="H105" i="10"/>
  <c r="F105" i="10"/>
  <c r="U104" i="10"/>
  <c r="S104" i="10"/>
  <c r="Q104" i="10"/>
  <c r="O104" i="10"/>
  <c r="L104" i="10"/>
  <c r="J104" i="10"/>
  <c r="H104" i="10"/>
  <c r="F104" i="10"/>
  <c r="Q103" i="10"/>
  <c r="O103" i="10"/>
  <c r="H103" i="10"/>
  <c r="F103" i="10"/>
  <c r="U102" i="10"/>
  <c r="S102" i="10"/>
  <c r="Q102" i="10"/>
  <c r="O102" i="10"/>
  <c r="L102" i="10"/>
  <c r="J102" i="10"/>
  <c r="H102" i="10"/>
  <c r="F102" i="10"/>
  <c r="U101" i="10"/>
  <c r="S101" i="10"/>
  <c r="Q101" i="10"/>
  <c r="O101" i="10"/>
  <c r="L101" i="10"/>
  <c r="J101" i="10"/>
  <c r="H101" i="10"/>
  <c r="F101" i="10"/>
  <c r="U100" i="10"/>
  <c r="S100" i="10"/>
  <c r="Q100" i="10"/>
  <c r="O100" i="10"/>
  <c r="L100" i="10"/>
  <c r="J100" i="10"/>
  <c r="H100" i="10"/>
  <c r="F100" i="10"/>
  <c r="Q77" i="10"/>
  <c r="O77" i="10"/>
  <c r="H77" i="10"/>
  <c r="F77" i="10"/>
  <c r="Q73" i="10"/>
  <c r="O73" i="10"/>
  <c r="H73" i="10"/>
  <c r="F73" i="10"/>
  <c r="C58" i="10"/>
  <c r="C57" i="10"/>
  <c r="C56" i="10"/>
  <c r="C55" i="10"/>
  <c r="C54" i="10"/>
  <c r="C53" i="10"/>
  <c r="C52" i="10"/>
  <c r="C51" i="10"/>
  <c r="C50" i="10"/>
  <c r="C49" i="10"/>
  <c r="C48" i="10"/>
  <c r="C47" i="10"/>
  <c r="C46" i="10"/>
  <c r="C45" i="10"/>
  <c r="C44" i="10"/>
  <c r="C43" i="10"/>
  <c r="C42" i="10"/>
  <c r="C41" i="10"/>
  <c r="C40" i="10"/>
  <c r="Q181" i="9"/>
  <c r="O181" i="9"/>
  <c r="H181" i="9"/>
  <c r="F181" i="9"/>
  <c r="Q179" i="9"/>
  <c r="O179" i="9"/>
  <c r="H179" i="9"/>
  <c r="F179" i="9"/>
  <c r="Q177" i="9"/>
  <c r="O177" i="9"/>
  <c r="Q173" i="9"/>
  <c r="O173" i="9"/>
  <c r="H173" i="9"/>
  <c r="F173" i="9"/>
  <c r="Q150" i="9"/>
  <c r="O150" i="9"/>
  <c r="H150" i="9"/>
  <c r="F150" i="9"/>
  <c r="Q148" i="9"/>
  <c r="O148" i="9"/>
  <c r="H148" i="9"/>
  <c r="F148" i="9"/>
  <c r="Q147" i="9"/>
  <c r="O147" i="9"/>
  <c r="H147" i="9"/>
  <c r="F147" i="9"/>
  <c r="Q142" i="9"/>
  <c r="O142" i="9"/>
  <c r="H142" i="9"/>
  <c r="F142" i="9"/>
  <c r="Q138" i="9"/>
  <c r="O138" i="9"/>
  <c r="H138" i="9"/>
  <c r="F138" i="9"/>
  <c r="Q80" i="9"/>
  <c r="O80" i="9"/>
  <c r="H80" i="9"/>
  <c r="F80" i="9"/>
  <c r="Q76" i="9"/>
  <c r="O76" i="9"/>
  <c r="H76" i="9"/>
  <c r="F76" i="9"/>
  <c r="C60" i="9"/>
  <c r="C59" i="9"/>
  <c r="C58" i="9"/>
  <c r="C57" i="9"/>
  <c r="C56" i="9"/>
  <c r="C55" i="9"/>
  <c r="C54" i="9"/>
  <c r="C53" i="9"/>
  <c r="C52" i="9"/>
  <c r="C51" i="9"/>
  <c r="C50" i="9"/>
  <c r="C49" i="9"/>
  <c r="C48" i="9"/>
  <c r="C47" i="9"/>
  <c r="C46" i="9"/>
  <c r="C45" i="9"/>
  <c r="C44" i="9"/>
  <c r="C43" i="9"/>
  <c r="C42" i="9"/>
  <c r="B83" i="8"/>
  <c r="B82" i="8"/>
  <c r="B81" i="8"/>
  <c r="B80" i="8"/>
  <c r="B79" i="8"/>
  <c r="B78" i="8"/>
  <c r="B77" i="8"/>
  <c r="B76" i="8"/>
  <c r="B75" i="8"/>
  <c r="B74" i="8"/>
  <c r="B73" i="8"/>
  <c r="B72" i="8"/>
  <c r="B71" i="8"/>
  <c r="B70" i="8"/>
  <c r="B69" i="8"/>
  <c r="B68" i="8"/>
  <c r="B67" i="8"/>
  <c r="B66" i="8"/>
  <c r="B65" i="8"/>
  <c r="B55" i="8"/>
  <c r="D55" i="8"/>
  <c r="B54" i="8"/>
  <c r="F54" i="8"/>
  <c r="B53" i="8"/>
  <c r="D53" i="8"/>
  <c r="B52" i="8"/>
  <c r="F52" i="8"/>
  <c r="B51" i="8"/>
  <c r="F51" i="8"/>
  <c r="B50" i="8"/>
  <c r="F50" i="8"/>
  <c r="B49" i="8"/>
  <c r="F49" i="8"/>
  <c r="D48" i="8"/>
  <c r="B48" i="8"/>
  <c r="F48" i="8"/>
  <c r="D47" i="8"/>
  <c r="B47" i="8"/>
  <c r="F47" i="8"/>
  <c r="B46" i="8"/>
  <c r="F46" i="8"/>
  <c r="F45" i="8"/>
  <c r="B45" i="8"/>
  <c r="D45" i="8"/>
  <c r="B44" i="8"/>
  <c r="D44" i="8"/>
  <c r="B43" i="8"/>
  <c r="F43" i="8"/>
  <c r="F42" i="8"/>
  <c r="B42" i="8"/>
  <c r="D42" i="8"/>
  <c r="B41" i="8"/>
  <c r="F41" i="8"/>
  <c r="B40" i="8"/>
  <c r="F40" i="8"/>
  <c r="B39" i="8"/>
  <c r="F39" i="8"/>
  <c r="B38" i="8"/>
  <c r="F38" i="8"/>
  <c r="B37" i="8"/>
  <c r="D37" i="8"/>
  <c r="B27" i="8"/>
  <c r="F27" i="8"/>
  <c r="B26" i="8"/>
  <c r="F26" i="8"/>
  <c r="B25" i="8"/>
  <c r="F25" i="8"/>
  <c r="B24" i="8"/>
  <c r="F24" i="8"/>
  <c r="B23" i="8"/>
  <c r="F23" i="8"/>
  <c r="B22" i="8"/>
  <c r="D22" i="8"/>
  <c r="B21" i="8"/>
  <c r="F21" i="8"/>
  <c r="D20" i="8"/>
  <c r="B20" i="8"/>
  <c r="F20" i="8"/>
  <c r="B19" i="8"/>
  <c r="F19" i="8"/>
  <c r="D18" i="8"/>
  <c r="B18" i="8"/>
  <c r="F18" i="8"/>
  <c r="B17" i="8"/>
  <c r="F17" i="8"/>
  <c r="B16" i="8"/>
  <c r="F16" i="8"/>
  <c r="B15" i="8"/>
  <c r="F15" i="8"/>
  <c r="B14" i="8"/>
  <c r="D14" i="8"/>
  <c r="B13" i="8"/>
  <c r="F13" i="8"/>
  <c r="B12" i="8"/>
  <c r="D12" i="8"/>
  <c r="B11" i="8"/>
  <c r="D11" i="8"/>
  <c r="B10" i="8"/>
  <c r="F10" i="8"/>
  <c r="B9" i="8"/>
  <c r="F9" i="8"/>
  <c r="F27" i="6"/>
  <c r="D27" i="6"/>
  <c r="F26" i="6"/>
  <c r="D26" i="6"/>
  <c r="F25" i="6"/>
  <c r="D25" i="6"/>
  <c r="F23" i="6"/>
  <c r="D23" i="6"/>
  <c r="F22" i="6"/>
  <c r="D22" i="6"/>
  <c r="F21" i="6"/>
  <c r="D21" i="6"/>
  <c r="F20" i="6"/>
  <c r="D20" i="6"/>
  <c r="F19" i="6"/>
  <c r="D19" i="6"/>
  <c r="F18" i="6"/>
  <c r="D18" i="6"/>
  <c r="F17" i="6"/>
  <c r="D17" i="6"/>
  <c r="F15" i="6"/>
  <c r="D15" i="6"/>
  <c r="F14" i="6"/>
  <c r="D14" i="6"/>
  <c r="F13" i="6"/>
  <c r="D13" i="6"/>
  <c r="F12" i="6"/>
  <c r="D12" i="6"/>
  <c r="F11" i="6"/>
  <c r="D11" i="6"/>
  <c r="F10" i="6"/>
  <c r="D10" i="6"/>
  <c r="F9" i="6"/>
  <c r="D9" i="6"/>
  <c r="H41" i="13"/>
  <c r="B17" i="13"/>
  <c r="G31" i="13"/>
  <c r="I32" i="13"/>
  <c r="B19" i="13"/>
  <c r="D39" i="13"/>
  <c r="J32" i="13"/>
  <c r="D23" i="8"/>
  <c r="F12" i="8"/>
  <c r="D95" i="13"/>
  <c r="C95" i="13"/>
  <c r="D87" i="13"/>
  <c r="C87" i="13"/>
  <c r="H86" i="13"/>
  <c r="D26" i="8"/>
  <c r="D39" i="8"/>
  <c r="F44" i="8"/>
  <c r="D50" i="8"/>
  <c r="F53" i="8"/>
  <c r="B16" i="13"/>
  <c r="D36" i="13"/>
  <c r="B23" i="13"/>
  <c r="E43" i="13"/>
  <c r="H31" i="13"/>
  <c r="G43" i="13"/>
  <c r="B63" i="13"/>
  <c r="D83" i="13"/>
  <c r="B71" i="13"/>
  <c r="C91" i="13"/>
  <c r="J91" i="13"/>
  <c r="I134" i="13"/>
  <c r="D10" i="8"/>
  <c r="B13" i="13"/>
  <c r="D33" i="13"/>
  <c r="B20" i="13"/>
  <c r="D40" i="13"/>
  <c r="B27" i="13"/>
  <c r="G44" i="13"/>
  <c r="E87" i="13"/>
  <c r="E95" i="13"/>
  <c r="H82" i="13"/>
  <c r="E88" i="13"/>
  <c r="H94" i="13"/>
  <c r="H137" i="13"/>
  <c r="H44" i="13"/>
  <c r="L82" i="13"/>
  <c r="I137" i="13"/>
  <c r="F11" i="8"/>
  <c r="D15" i="8"/>
  <c r="F22" i="8"/>
  <c r="D25" i="8"/>
  <c r="F37" i="8"/>
  <c r="D40" i="8"/>
  <c r="D51" i="8"/>
  <c r="B11" i="13"/>
  <c r="D31" i="13"/>
  <c r="B21" i="13"/>
  <c r="D41" i="13"/>
  <c r="B25" i="13"/>
  <c r="D45" i="13"/>
  <c r="I35" i="13"/>
  <c r="G40" i="13"/>
  <c r="B61" i="13"/>
  <c r="D81" i="13"/>
  <c r="E84" i="13"/>
  <c r="J83" i="13"/>
  <c r="I90" i="13"/>
  <c r="C96" i="13"/>
  <c r="G132" i="13"/>
  <c r="G140" i="13"/>
  <c r="G144" i="13"/>
  <c r="D43" i="8"/>
  <c r="B15" i="13"/>
  <c r="C35" i="13"/>
  <c r="J35" i="13"/>
  <c r="H40" i="13"/>
  <c r="B77" i="13"/>
  <c r="D97" i="13"/>
  <c r="C84" i="13"/>
  <c r="J90" i="13"/>
  <c r="B117" i="13"/>
  <c r="D137" i="13"/>
  <c r="G133" i="13"/>
  <c r="H140" i="13"/>
  <c r="C135" i="13"/>
  <c r="D135" i="13"/>
  <c r="D143" i="13"/>
  <c r="C143" i="13"/>
  <c r="J149" i="13"/>
  <c r="I149" i="13"/>
  <c r="H149" i="13"/>
  <c r="G149" i="13"/>
  <c r="B129" i="13"/>
  <c r="E149" i="13"/>
  <c r="D44" i="13"/>
  <c r="C44" i="13"/>
  <c r="B79" i="13"/>
  <c r="E99" i="13"/>
  <c r="D86" i="13"/>
  <c r="C86" i="13"/>
  <c r="L99" i="13"/>
  <c r="K99" i="13"/>
  <c r="J99" i="13"/>
  <c r="I99" i="13"/>
  <c r="H99" i="13"/>
  <c r="G99" i="13"/>
  <c r="D82" i="13"/>
  <c r="C82" i="13"/>
  <c r="H97" i="13"/>
  <c r="G97" i="13"/>
  <c r="J97" i="13"/>
  <c r="I97" i="13"/>
  <c r="L97" i="13"/>
  <c r="E47" i="13"/>
  <c r="D47" i="13"/>
  <c r="D94" i="13"/>
  <c r="C94" i="13"/>
  <c r="K148" i="13"/>
  <c r="K30" i="13"/>
  <c r="D32" i="13"/>
  <c r="D35" i="13"/>
  <c r="E36" i="13"/>
  <c r="H37" i="13"/>
  <c r="K38" i="13"/>
  <c r="K39" i="13"/>
  <c r="G42" i="13"/>
  <c r="J43" i="13"/>
  <c r="E45" i="13"/>
  <c r="I46" i="13"/>
  <c r="I47" i="13"/>
  <c r="I48" i="13"/>
  <c r="G84" i="13"/>
  <c r="G87" i="13"/>
  <c r="D91" i="13"/>
  <c r="E92" i="13"/>
  <c r="G95" i="13"/>
  <c r="H96" i="13"/>
  <c r="B113" i="13"/>
  <c r="B121" i="13"/>
  <c r="E141" i="13"/>
  <c r="B125" i="13"/>
  <c r="E145" i="13"/>
  <c r="F128" i="13"/>
  <c r="K130" i="13"/>
  <c r="J132" i="13"/>
  <c r="C137" i="13"/>
  <c r="H139" i="13"/>
  <c r="K140" i="13"/>
  <c r="K141" i="13"/>
  <c r="E143" i="13"/>
  <c r="J144" i="13"/>
  <c r="I146" i="13"/>
  <c r="B28" i="13"/>
  <c r="C31" i="13"/>
  <c r="E32" i="13"/>
  <c r="G33" i="13"/>
  <c r="E35" i="13"/>
  <c r="G36" i="13"/>
  <c r="C39" i="13"/>
  <c r="C40" i="13"/>
  <c r="H42" i="13"/>
  <c r="G45" i="13"/>
  <c r="J46" i="13"/>
  <c r="J47" i="13"/>
  <c r="J48" i="13"/>
  <c r="G83" i="13"/>
  <c r="H84" i="13"/>
  <c r="K87" i="13"/>
  <c r="E91" i="13"/>
  <c r="G92" i="13"/>
  <c r="H95" i="13"/>
  <c r="I96" i="13"/>
  <c r="K132" i="13"/>
  <c r="E135" i="13"/>
  <c r="G143" i="13"/>
  <c r="J146" i="13"/>
  <c r="G32" i="13"/>
  <c r="G35" i="13"/>
  <c r="H36" i="13"/>
  <c r="C43" i="13"/>
  <c r="K46" i="13"/>
  <c r="L47" i="13"/>
  <c r="K48" i="13"/>
  <c r="E82" i="13"/>
  <c r="H83" i="13"/>
  <c r="I84" i="13"/>
  <c r="E86" i="13"/>
  <c r="C88" i="13"/>
  <c r="G89" i="13"/>
  <c r="G90" i="13"/>
  <c r="G91" i="13"/>
  <c r="E94" i="13"/>
  <c r="I95" i="13"/>
  <c r="J96" i="13"/>
  <c r="K97" i="13"/>
  <c r="B114" i="13"/>
  <c r="B118" i="13"/>
  <c r="E138" i="13"/>
  <c r="B122" i="13"/>
  <c r="E142" i="13"/>
  <c r="B126" i="13"/>
  <c r="E134" i="13"/>
  <c r="G135" i="13"/>
  <c r="E137" i="13"/>
  <c r="G138" i="13"/>
  <c r="B10" i="13"/>
  <c r="E30" i="13"/>
  <c r="B14" i="13"/>
  <c r="E34" i="13"/>
  <c r="B18" i="13"/>
  <c r="B22" i="13"/>
  <c r="E42" i="13"/>
  <c r="B26" i="13"/>
  <c r="D46" i="13"/>
  <c r="E31" i="13"/>
  <c r="E39" i="13"/>
  <c r="E40" i="13"/>
  <c r="D43" i="13"/>
  <c r="E44" i="13"/>
  <c r="C47" i="13"/>
  <c r="L48" i="13"/>
  <c r="F78" i="13"/>
  <c r="L98" i="13"/>
  <c r="C81" i="13"/>
  <c r="G82" i="13"/>
  <c r="J84" i="13"/>
  <c r="G86" i="13"/>
  <c r="H89" i="13"/>
  <c r="H90" i="13"/>
  <c r="G94" i="13"/>
  <c r="J95" i="13"/>
  <c r="G134" i="13"/>
  <c r="G137" i="13"/>
  <c r="G147" i="13"/>
  <c r="G38" i="13"/>
  <c r="B65" i="13"/>
  <c r="E85" i="13"/>
  <c r="B69" i="13"/>
  <c r="E89" i="13"/>
  <c r="B73" i="13"/>
  <c r="I89" i="13"/>
  <c r="B119" i="13"/>
  <c r="E139" i="13"/>
  <c r="B127" i="13"/>
  <c r="E147" i="13"/>
  <c r="H147" i="13"/>
  <c r="H38" i="13"/>
  <c r="E46" i="13"/>
  <c r="E81" i="13"/>
  <c r="J89" i="13"/>
  <c r="I147" i="13"/>
  <c r="C36" i="13"/>
  <c r="E37" i="13"/>
  <c r="I38" i="13"/>
  <c r="I39" i="13"/>
  <c r="I40" i="13"/>
  <c r="H43" i="13"/>
  <c r="G46" i="13"/>
  <c r="G47" i="13"/>
  <c r="G48" i="13"/>
  <c r="B70" i="13"/>
  <c r="G81" i="13"/>
  <c r="C92" i="13"/>
  <c r="G93" i="13"/>
  <c r="E96" i="13"/>
  <c r="B112" i="13"/>
  <c r="B116" i="13"/>
  <c r="B120" i="13"/>
  <c r="E140" i="13"/>
  <c r="B124" i="13"/>
  <c r="H132" i="13"/>
  <c r="H133" i="13"/>
  <c r="G136" i="13"/>
  <c r="I140" i="13"/>
  <c r="I141" i="13"/>
  <c r="H144" i="13"/>
  <c r="G146" i="13"/>
  <c r="D9" i="8"/>
  <c r="F14" i="8"/>
  <c r="D17" i="8"/>
  <c r="F55" i="8"/>
  <c r="D13" i="8"/>
  <c r="D21" i="8"/>
  <c r="D38" i="8"/>
  <c r="D46" i="8"/>
  <c r="D54" i="8"/>
  <c r="D16" i="8"/>
  <c r="D24" i="8"/>
  <c r="D41" i="8"/>
  <c r="D49" i="8"/>
  <c r="D19" i="8"/>
  <c r="D27" i="8"/>
  <c r="D52" i="8"/>
  <c r="D37" i="13"/>
  <c r="C37" i="13"/>
  <c r="C45" i="13"/>
  <c r="E41" i="13"/>
  <c r="E83" i="13"/>
  <c r="C33" i="13"/>
  <c r="C41" i="13"/>
  <c r="E33" i="13"/>
  <c r="E97" i="13"/>
  <c r="B78" i="13"/>
  <c r="E98" i="13"/>
  <c r="C83" i="13"/>
  <c r="C97" i="13"/>
  <c r="E136" i="13"/>
  <c r="D136" i="13"/>
  <c r="C136" i="13"/>
  <c r="C90" i="13"/>
  <c r="D90" i="13"/>
  <c r="D93" i="13"/>
  <c r="C93" i="13"/>
  <c r="D134" i="13"/>
  <c r="C134" i="13"/>
  <c r="E48" i="13"/>
  <c r="D48" i="13"/>
  <c r="D38" i="13"/>
  <c r="C38" i="13"/>
  <c r="E132" i="13"/>
  <c r="D132" i="13"/>
  <c r="C132" i="13"/>
  <c r="C89" i="13"/>
  <c r="D89" i="13"/>
  <c r="E38" i="13"/>
  <c r="F130" i="13"/>
  <c r="K150" i="13"/>
  <c r="D85" i="13"/>
  <c r="C85" i="13"/>
  <c r="G98" i="13"/>
  <c r="J98" i="13"/>
  <c r="I98" i="13"/>
  <c r="H98" i="13"/>
  <c r="B128" i="13"/>
  <c r="J148" i="13"/>
  <c r="I148" i="13"/>
  <c r="H148" i="13"/>
  <c r="G148" i="13"/>
  <c r="D149" i="13"/>
  <c r="C149" i="13"/>
  <c r="C48" i="13"/>
  <c r="E133" i="13"/>
  <c r="D133" i="13"/>
  <c r="C133" i="13"/>
  <c r="C46" i="13"/>
  <c r="L148" i="13"/>
  <c r="D42" i="13"/>
  <c r="C42" i="13"/>
  <c r="E144" i="13"/>
  <c r="D144" i="13"/>
  <c r="C144" i="13"/>
  <c r="E93" i="13"/>
  <c r="D139" i="13"/>
  <c r="C139" i="13"/>
  <c r="D34" i="13"/>
  <c r="C34" i="13"/>
  <c r="D142" i="13"/>
  <c r="C142" i="13"/>
  <c r="D99" i="13"/>
  <c r="C99" i="13"/>
  <c r="D141" i="13"/>
  <c r="C141" i="13"/>
  <c r="E146" i="13"/>
  <c r="D146" i="13"/>
  <c r="C146" i="13"/>
  <c r="D140" i="13"/>
  <c r="C140" i="13"/>
  <c r="D30" i="13"/>
  <c r="C30" i="13"/>
  <c r="C138" i="13"/>
  <c r="D138" i="13"/>
  <c r="E90" i="13"/>
  <c r="K98" i="13"/>
  <c r="C98" i="13"/>
  <c r="D98" i="13"/>
  <c r="C148" i="13"/>
  <c r="D148" i="13"/>
  <c r="E148" i="13"/>
  <c r="B130" i="13"/>
  <c r="J150" i="13"/>
  <c r="I150" i="13"/>
  <c r="H150" i="13"/>
  <c r="G150" i="13"/>
  <c r="L150" i="13"/>
  <c r="C150" i="13"/>
  <c r="D150" i="13"/>
  <c r="E150" i="13"/>
</calcChain>
</file>

<file path=xl/sharedStrings.xml><?xml version="1.0" encoding="utf-8"?>
<sst xmlns="http://schemas.openxmlformats.org/spreadsheetml/2006/main" count="5324" uniqueCount="356">
  <si>
    <t>x</t>
  </si>
  <si>
    <t>10.3.1</t>
  </si>
  <si>
    <t>Männeranteil unter dem pädagogisch tätigen Personal in Kitas</t>
  </si>
  <si>
    <t>Anzahl</t>
  </si>
  <si>
    <t>10.3.2</t>
  </si>
  <si>
    <t>Männeranteil unter den Kindertagespflegepersonen</t>
  </si>
  <si>
    <t>10.3.3</t>
  </si>
  <si>
    <t>Männeranteil unter den Leitungen in Kitas</t>
  </si>
  <si>
    <t>10.4.1</t>
  </si>
  <si>
    <t>unter 3-Jährige</t>
  </si>
  <si>
    <t>3 Jahre bis Schuleintritt</t>
  </si>
  <si>
    <t>10.4.4</t>
  </si>
  <si>
    <t>Kindertageseinrichtungen nach Art der Betreuung von Kindern, die aufgrund einer Behinderung Eingliederungshilfe erhalten</t>
  </si>
  <si>
    <t>10.4.5</t>
  </si>
  <si>
    <t>Kinder, die aufgrund einer Behinderung Eingliederungshilfe erhalten</t>
  </si>
  <si>
    <t>10.4.6</t>
  </si>
  <si>
    <t>Kinder mit Eingliederungshilfe nach Art der Betreuung</t>
  </si>
  <si>
    <t>10.4.7</t>
  </si>
  <si>
    <t xml:space="preserve">Kinder mit Eingliederungshilfe nach Zusammensetzung der Gruppen nach Anzahl Kinder mit Eingliederungshilfe </t>
  </si>
  <si>
    <t>10.4.10</t>
  </si>
  <si>
    <t>10.5.1</t>
  </si>
  <si>
    <t>Formen der Zusammenarbeit</t>
  </si>
  <si>
    <t>10.5.2</t>
  </si>
  <si>
    <t>Vorhandensein einer organisierten Elternvertretung</t>
  </si>
  <si>
    <t>10.5.4</t>
  </si>
  <si>
    <t>Kritikmöglichkeiten</t>
  </si>
  <si>
    <t>Mittelwert</t>
  </si>
  <si>
    <t>Tab. HF-10.5.1-1 Informationsangebote der Kindertageseinrichtung für Eltern aus Elternsicht nach Ländern 2023 (in %)</t>
  </si>
  <si>
    <t>Land</t>
  </si>
  <si>
    <t>Ja und wird in ausreichendem Maße angeboten.</t>
  </si>
  <si>
    <t>Ja, aber wird nicht in ausreichendem Maße angeboten.</t>
  </si>
  <si>
    <t>Nein, wird nicht angeboten.</t>
  </si>
  <si>
    <t>Ich weiß nicht, ob es ein solches Angebot gibt.</t>
  </si>
  <si>
    <t>Gibt es momentan wegen Corona nicht</t>
  </si>
  <si>
    <t>Anteil</t>
  </si>
  <si>
    <t>S.E.</t>
  </si>
  <si>
    <t>n</t>
  </si>
  <si>
    <t>Anteile in %</t>
  </si>
  <si>
    <t>Entwicklungsgespräche bzw. regelmäßige Informationen über die Entwicklung des Kindes</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</si>
  <si>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</si>
  <si>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</si>
  <si>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</si>
  <si>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</si>
  <si>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</si>
  <si>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</si>
  <si>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</si>
  <si>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</si>
  <si>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</si>
  <si>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</si>
  <si>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</si>
  <si>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</si>
  <si>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</si>
  <si>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</si>
  <si>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</si>
  <si>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</si>
  <si>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Westdeutschland</t>
  </si>
  <si>
    <t>Ostdeutschland</t>
  </si>
  <si>
    <t>Deutschland</t>
  </si>
  <si>
    <t>Kurze Gespräche beim Bringen oder Abholen des Kindes</t>
  </si>
  <si>
    <t>Elternabende</t>
  </si>
  <si>
    <t>Elternbriefe</t>
  </si>
  <si>
    <t>Informationen auf der Homepage</t>
  </si>
  <si>
    <t>-</t>
  </si>
  <si>
    <t>Informationen über den Alltag auf Wochenplänen oder als Aushang</t>
  </si>
  <si>
    <t>Informationen über E-Mailverteiler bzw. Rundmails</t>
  </si>
  <si>
    <t>Möglichkeit, sich zu beschweren</t>
  </si>
  <si>
    <t>Informationen und Austausch über Kita-App</t>
  </si>
  <si>
    <t>Fragetext: Gibt es in Ihrer Kindertagesbetreuung hinsichtlich der Zusammenarbeit folgende Angebote?</t>
  </si>
  <si>
    <t>33*</t>
  </si>
  <si>
    <t>7*</t>
  </si>
  <si>
    <t>29*</t>
  </si>
  <si>
    <t>6*</t>
  </si>
  <si>
    <t>42*</t>
  </si>
  <si>
    <t>12*</t>
  </si>
  <si>
    <t>34*</t>
  </si>
  <si>
    <t>14*</t>
  </si>
  <si>
    <t>35*</t>
  </si>
  <si>
    <t>37*</t>
  </si>
  <si>
    <t>9*</t>
  </si>
  <si>
    <t>16*</t>
  </si>
  <si>
    <t>32*</t>
  </si>
  <si>
    <t>57*</t>
  </si>
  <si>
    <t>31*</t>
  </si>
  <si>
    <t>10*</t>
  </si>
  <si>
    <t>4*</t>
  </si>
  <si>
    <t>8*</t>
  </si>
  <si>
    <t>55*</t>
  </si>
  <si>
    <t>52*</t>
  </si>
  <si>
    <t>25*</t>
  </si>
  <si>
    <t>5*</t>
  </si>
  <si>
    <t>72*</t>
  </si>
  <si>
    <t>22*</t>
  </si>
  <si>
    <t>3*</t>
  </si>
  <si>
    <t>26*</t>
  </si>
  <si>
    <t>23*</t>
  </si>
  <si>
    <t>69*</t>
  </si>
  <si>
    <t>27*</t>
  </si>
  <si>
    <t>67*</t>
  </si>
  <si>
    <t>24*</t>
  </si>
  <si>
    <t>0*</t>
  </si>
  <si>
    <t>65*</t>
  </si>
  <si>
    <t>59*</t>
  </si>
  <si>
    <t>13*</t>
  </si>
  <si>
    <t>44*</t>
  </si>
  <si>
    <t>17*</t>
  </si>
  <si>
    <t>49*</t>
  </si>
  <si>
    <t>21*</t>
  </si>
  <si>
    <t>41*</t>
  </si>
  <si>
    <t>58*</t>
  </si>
  <si>
    <t>70*</t>
  </si>
  <si>
    <t>47*</t>
  </si>
  <si>
    <t>19*</t>
  </si>
  <si>
    <t>40*</t>
  </si>
  <si>
    <t>28*</t>
  </si>
  <si>
    <t>54*</t>
  </si>
  <si>
    <t>48*</t>
  </si>
  <si>
    <t>11*</t>
  </si>
  <si>
    <t>18*</t>
  </si>
  <si>
    <t>30*</t>
  </si>
  <si>
    <t>15*</t>
  </si>
  <si>
    <t>45*</t>
  </si>
  <si>
    <t>51*</t>
  </si>
  <si>
    <t>50*</t>
  </si>
  <si>
    <t>20*</t>
  </si>
  <si>
    <t>46*</t>
  </si>
  <si>
    <t>1*</t>
  </si>
  <si>
    <t>43*</t>
  </si>
  <si>
    <t>38*</t>
  </si>
  <si>
    <t>2*</t>
  </si>
  <si>
    <t>74*</t>
  </si>
  <si>
    <t>61*</t>
  </si>
  <si>
    <t>60*</t>
  </si>
  <si>
    <t>66*</t>
  </si>
  <si>
    <t>62*</t>
  </si>
  <si>
    <t>76*</t>
  </si>
  <si>
    <t>68*</t>
  </si>
  <si>
    <t>in %</t>
  </si>
  <si>
    <t>Fragetext: Bietet die Kindertagesbetreuung Ihres Kindes die folgenden Informationsangebote an?</t>
  </si>
  <si>
    <t>Hinweis: Die Auswertung bezieht sich ausschließlich auf Eltern, deren Kind in einer Kindertageseinrichtung und nicht von einer Kindertagespflegeperson betreut wird. Es wurden keine Tests auf signifkante Unterschiede durchgeführt, da die Antwortmöglichkeiten zu 2020 abweichen.</t>
  </si>
  <si>
    <t>Hinweis: Die Auswertung bezieht sich ausschließlich auf Eltern, deren Kind in einer Kindertageseinrichtung und nicht von einer Kindertagespflegeperson betreut wird.</t>
  </si>
  <si>
    <t>Tab. HF-10.5.2-1 Vorhandensein von Mitbestimmungsgremien für Eltern in der Kindertageseinrichtung aus Elternsicht nach Ländern 2023 (in %)</t>
  </si>
  <si>
    <t>Ja wird angeboten.</t>
  </si>
  <si>
    <t>Ich weiß nicht, 
ob es ein solches Angebot gibt.</t>
  </si>
  <si>
    <t>Zurück zum Inhalt</t>
  </si>
  <si>
    <t>Weiterführende Informationen:</t>
  </si>
  <si>
    <t>ERiK-Projekt-Webseite</t>
  </si>
  <si>
    <t>Projekt-Website TU-Dortmund</t>
  </si>
  <si>
    <t>ERiK-Berichte</t>
  </si>
  <si>
    <t>© Deutsches Jugendinstitut und Forschungsverbund DJI/TU Dortmund, 2024</t>
  </si>
  <si>
    <t>Quelle: DJI-Kinderbetreuungsstudie 2020, https://doi.org/10.17621/kibs2020, gewichtete Daten, Berechnungen des DJI.</t>
  </si>
  <si>
    <t>Hinweis: * Differenz zum Vorjahr statistisch signifikant (p&lt;0,05). Die Auswertung bezieht sich ausschließlich auf Eltern, deren Kind in einer Kindertageseinrichtung und nicht von einer Kindertagespflegeperson betreut wird.</t>
  </si>
  <si>
    <t>Hinweis: Die Auswertung bezieht sich ausschließlich auf Eltern, deren Kind in einer Kindertageseinrichtung und nicht von einer Kindertagespflegeperson betreut wird. Vergleichbarkeit mit dem Vorjahr nicht möglich aufgrund einer Änderung des Fragetextes und einer Anpassung des Fragedesigns ab 2022.</t>
  </si>
  <si>
    <t>Quelle: DJI-Kinderbetreuungsstudie 2021, https://doi.org/10.17621/kibs2021, gewichtete Daten, Berechnungen des DJI.</t>
  </si>
  <si>
    <t>Quelle: DJI-Kinderbetreuungsstudie 2022, gewichtete Daten, Berechnungen des DJI.</t>
  </si>
  <si>
    <t>Quelle: DJI-Kinderbetreuungsstudie 2023, gewichtete Daten, Berechnungen des DJI.</t>
  </si>
  <si>
    <t>Ausgewiesene Maßzahl(en)</t>
  </si>
  <si>
    <t>Fragetext: Gibt es in Ihrer Kindertagesbetreuung hinsichtlich der Zusammenarbeit folgende Angebote?: Mitbestimmungsgremien, wie z.B. Elternbeiräte bzw. Elternvertretungen.</t>
  </si>
  <si>
    <t>Fragetext: Bietet die Kindertagesbetreuung Ihres Kindes die folgenden Angebote an […]: Mitbestimmungsgremien, wie z.B. Elternbeiräte bzw. Elternvertretungen.</t>
  </si>
  <si>
    <t>Anzahl &amp; Anteil</t>
  </si>
  <si>
    <t>Anzahl &amp; Anteil an altersgleicher Bevölkerung</t>
  </si>
  <si>
    <t xml:space="preserve">3-Jährige bis unter 6-Jährige </t>
  </si>
  <si>
    <t>Stand: 30.08.2024</t>
  </si>
  <si>
    <t>Quelle</t>
  </si>
  <si>
    <t>KiBS</t>
  </si>
  <si>
    <t>Möglichkeiten Kritik zu äußern</t>
  </si>
  <si>
    <t>Kritik wird aufgegriffen</t>
  </si>
  <si>
    <t>Hinweis: Durchschnittliche Zustimmung zu den Items "Es gibt Möglichkeiten, Kritik an der Kindertagesbetreuung zu äußern (beispielsweise ein Kummerkasten)" und "Die von mir geäußerte Kritik wird von der Kindertagesbetreuung aufgegriffen." auf einer Skala von 1 "trifft gar nicht zu" bis 4 "trifft vollkommen zu".</t>
  </si>
  <si>
    <t>Tab. HF-10.5.4-1 Informationsangebote der Kindertageseinrichtung für Eltern aus Elternsicht nach Ländern 2023 (in %)</t>
  </si>
  <si>
    <t>Tab. HF-10.5.4-2 Informationsangebote der Kindertageseinrichtung für Eltern aus Elternsicht nach Ländern 2022 (in %)</t>
  </si>
  <si>
    <t>Tab. HF-10.5.4-3 Informationsangebote der Kindertageseinrichtung für Eltern aus Elternsicht nach Ländern 2021 (in %)</t>
  </si>
  <si>
    <t>Tab. HF-10.5.4-4 Kritikmöglichkeiten aus Elternsicht 2020 nach Ländern (Mittelwert)</t>
  </si>
  <si>
    <t>Hinweis: Die Auswertung bezieht sich ausschließlich auf Eltern, deren Kind in einer Kindertageseinrichtung und nicht von einer Kindertagespflegeperson betreut wird; * Differenz zum Vorjahr statistisch signifikant (p &lt; 0.05).</t>
  </si>
  <si>
    <t>Hinweis: Die Auswertung bezieht sich ausschließlich auf Eltern, deren Kind in einer Kindertageseinrichtung und nicht von einer Kindertagespflegeperson betreut wird. Es wurden keine Tests auf signifkante Veränderungen zum Vorjahr durchgeführt, da die Antwortmöglichkeiten vom Vorjahr abweichen. - Antwortkategorie oder Wert nicht verfügbar.</t>
  </si>
  <si>
    <t>Hinweis: Die Auswertung bezieht sich ausschließlich auf Eltern, deren Kind in einer Kindertageseinrichtung und nicht von einer Kindertagespflegeperson betreut wird. -  Wert nicht verfügbar.</t>
  </si>
  <si>
    <t>Hinweis: * Differenz zumVorjahr statistisch signifikant (p&lt;0,05). Vergleichbarkeit zwischen den Jahren eingeschränkt aufgrund einer Änderung des Fragedesigns und aufgrund neu hinzugefügtem Item "Informationen und Austausch über Kita-App" zwischen 2021 und 2022.  Die Auswertung bezieht sich ausschließlich auf Eltern, deren Kind in einer Kindertageseinrichtung und nicht von einer Kindertagespflegeperson betreut wird. - Antwortkategorie oder Wert nicht verfügbar.</t>
  </si>
  <si>
    <t>Hinweis: * Differenz zum Vorjahr statistisch signifikant (p&lt;0,05). Für das Item "Kurze Gespräche beim Bringen oder Abholen des Kindes" konnten für Berlin keine Veränderungen zum Vorjahr statistisch überprüft werden. Die Auswertung bezieht sich ausschließlich auf Eltern, deren Kind in einer Kindertageseinrichtung und nicht von einer Kindertagespflegeperson betreut wird. - Antwortkategorie oder Wert nicht verfügbar.</t>
  </si>
  <si>
    <t>Tab. HF-10.5.1-2 Informationsangebote der Kindertageseinrichtung für Eltern aus Elternsicht nach Ländern 2022 (in %)</t>
  </si>
  <si>
    <t>Tab. HF-10.5.1-3 Informationsangebote der Kindertageseinrichtung für Eltern aus Elternsicht nach Ländern 2021 (in %)</t>
  </si>
  <si>
    <t>Tab. HF-10.5.1-4 Informationsangebote der Kindertageseinrichtung für Eltern aus Elternsicht nach Ländern 2020 (in %)</t>
  </si>
  <si>
    <t>Tab. HF-10.5.2-2 Vorhandensein von Mitbestimmungsgremien für Eltern in der Kindertageseinrichtung aus Elternsicht nach Ländern 2022 (in %)</t>
  </si>
  <si>
    <t>Tab. HF-10.5.2-3 Vorhandensein von Mitbestimmungsgremien für Eltern in der Kindertageseinrichtung aus Elternsicht nach Ländern 2021 (in %)</t>
  </si>
  <si>
    <t>Tab. HF-10.5.2-4 Vorhandensein von Mitbestimmungsgremien für Eltern in der Kindertageseinrichtung aus Elternsicht nach Ländern 2020 (in %)</t>
  </si>
  <si>
    <r>
      <t>Tab. HF-10.3.1-1 Pädagogisches und leitendes Personal</t>
    </r>
    <r>
      <rPr>
        <b/>
        <vertAlign val="superscript"/>
        <sz val="11"/>
        <rFont val="Calibri"/>
        <family val="2"/>
        <scheme val="minor"/>
      </rPr>
      <t>1</t>
    </r>
    <r>
      <rPr>
        <b/>
        <sz val="11"/>
        <rFont val="Calibri"/>
        <family val="2"/>
        <scheme val="minor"/>
      </rPr>
      <t xml:space="preserve"> in Kindertageseinrichtungen 2023 nach Geschlecht</t>
    </r>
    <r>
      <rPr>
        <b/>
        <vertAlign val="superscript"/>
        <sz val="11"/>
        <rFont val="Calibri"/>
        <family val="2"/>
        <scheme val="minor"/>
      </rPr>
      <t>2</t>
    </r>
    <r>
      <rPr>
        <b/>
        <sz val="11"/>
        <rFont val="Calibri"/>
        <family val="2"/>
        <scheme val="minor"/>
      </rPr>
      <t xml:space="preserve"> und Ländern </t>
    </r>
  </si>
  <si>
    <t>Insgesamt</t>
  </si>
  <si>
    <t>Davon</t>
  </si>
  <si>
    <t>Männlich</t>
  </si>
  <si>
    <t>Weiblich</t>
  </si>
  <si>
    <t>In %</t>
  </si>
  <si>
    <t>.</t>
  </si>
  <si>
    <r>
      <t>1</t>
    </r>
    <r>
      <rPr>
        <sz val="8.5"/>
        <rFont val="Calibri"/>
        <family val="2"/>
        <scheme val="minor"/>
      </rPr>
      <t xml:space="preserve"> Ohne Hort- und Hortgruppenpersonal.</t>
    </r>
  </si>
  <si>
    <r>
      <t>2</t>
    </r>
    <r>
      <rPr>
        <sz val="8.5"/>
        <rFont val="Calibri"/>
        <family val="2"/>
        <scheme val="minor"/>
      </rPr>
      <t xml:space="preserve"> Das Merkmal „Geschlecht“ wird ab 2020 in zwei Variablen abgebildet. Einmal als tatsächlich erhobenes Merkmal mit den 4 Ausprägungen (weiblich, männlich, ohne Angabe, divers) und einmal als typisiertes, dichotomes Merkmal mit den 2 Ausprägungen (weiblich, männlich). Das typisierte, dichotome Merkmal „Geschlecht“ basiert auf dem ursprünglichen Merkmal mit 4 Ausprägungen, hingegen wurden die Ausprägungen „ohne Angabe“ und „divers“ per Zufallsauswahl auf die Ausprägungen „weiblich“ und „männlich“ aufgeteilt. Andernfalls kommt es aufgrund der geringen Fallzahlen für „ohne Angabe“ oder „divers“ zu vermeintlichen vielen Geheimhaltungsfällen.</t>
    </r>
  </si>
  <si>
    <t>Hinweis: . Sperrungen aufgrund zu geringer Fallzahlen.</t>
  </si>
  <si>
    <t>Quelle: Forschungsdatenzentrum der Statistischen Ämter des Bundes und der Länder, Statistik der Kinder- und Jugendhilfe, Kinder und tätige Personen in Tageseinrichtungen 2023, https://doi.org/10.21242/22541.2023.00.00.1.1.0, Berechnungen des Forschungsverbundes DJI/TU Dortmund.</t>
  </si>
  <si>
    <r>
      <t>Tab. HF-10.3.1-2 Pädagogisches und leitendes Personal</t>
    </r>
    <r>
      <rPr>
        <b/>
        <vertAlign val="superscript"/>
        <sz val="11"/>
        <rFont val="Calibri"/>
        <family val="2"/>
        <scheme val="minor"/>
      </rPr>
      <t>1</t>
    </r>
    <r>
      <rPr>
        <b/>
        <sz val="11"/>
        <rFont val="Calibri"/>
        <family val="2"/>
        <scheme val="minor"/>
      </rPr>
      <t xml:space="preserve"> in Kindertageseinrichtungen 2022 nach Geschlecht</t>
    </r>
    <r>
      <rPr>
        <b/>
        <vertAlign val="superscript"/>
        <sz val="11"/>
        <rFont val="Calibri"/>
        <family val="2"/>
        <scheme val="minor"/>
      </rPr>
      <t>2</t>
    </r>
    <r>
      <rPr>
        <b/>
        <sz val="11"/>
        <rFont val="Calibri"/>
        <family val="2"/>
        <scheme val="minor"/>
      </rPr>
      <t xml:space="preserve"> und Ländern</t>
    </r>
  </si>
  <si>
    <t>Quelle: Forschungsdatenzentrum der Statistischen Ämter des Bundes und der Länder, Statistik der Kinder- und Jugendhilfe, Kinder und tätige Personen in Tageseinrichtungen 2022, https://doi.org/10.21242/22541.2022.00.00.1.1.0, Berechnungen des Forschungsverbundes DJI/TU Dortmund.</t>
  </si>
  <si>
    <r>
      <t>Tab. HF-10.3.1-3 Pädagogisches und leitendes Personal</t>
    </r>
    <r>
      <rPr>
        <b/>
        <vertAlign val="superscript"/>
        <sz val="11"/>
        <rFont val="Calibri"/>
        <family val="2"/>
        <scheme val="minor"/>
      </rPr>
      <t>1</t>
    </r>
    <r>
      <rPr>
        <b/>
        <sz val="11"/>
        <rFont val="Calibri"/>
        <family val="2"/>
        <scheme val="minor"/>
      </rPr>
      <t xml:space="preserve"> in Kindertageseinrichtungen 2021 nach Geschlecht</t>
    </r>
    <r>
      <rPr>
        <b/>
        <vertAlign val="superscript"/>
        <sz val="11"/>
        <rFont val="Calibri"/>
        <family val="2"/>
        <scheme val="minor"/>
      </rPr>
      <t>2</t>
    </r>
    <r>
      <rPr>
        <b/>
        <sz val="11"/>
        <rFont val="Calibri"/>
        <family val="2"/>
        <scheme val="minor"/>
      </rPr>
      <t xml:space="preserve"> und Ländern</t>
    </r>
  </si>
  <si>
    <t>Quelle: Forschungsdatenzentrum der Statistischen Ämter des Bundes und der Länder, Statistik der Kinder- und Jugendhilfe, Kinder und tätige Personen in Tageseinrichtungen 2021, https://doi.org/10.21242/22541.2021.00.00.1.1.0, Berechnungen des Forschungsverbundes DJI/TU Dortmund.</t>
  </si>
  <si>
    <r>
      <t>Tab. HF-10.3.1-4 Pädagogisches und leitendes Personal</t>
    </r>
    <r>
      <rPr>
        <b/>
        <vertAlign val="superscript"/>
        <sz val="11"/>
        <rFont val="Calibri"/>
        <family val="2"/>
        <scheme val="minor"/>
      </rPr>
      <t>1</t>
    </r>
    <r>
      <rPr>
        <b/>
        <sz val="11"/>
        <rFont val="Calibri"/>
        <family val="2"/>
        <scheme val="minor"/>
      </rPr>
      <t xml:space="preserve"> in Kindertageseinrichtungen 2020 nach Geschlecht</t>
    </r>
    <r>
      <rPr>
        <b/>
        <vertAlign val="superscript"/>
        <sz val="11"/>
        <rFont val="Calibri"/>
        <family val="2"/>
        <scheme val="minor"/>
      </rPr>
      <t>2</t>
    </r>
    <r>
      <rPr>
        <b/>
        <sz val="11"/>
        <rFont val="Calibri"/>
        <family val="2"/>
        <scheme val="minor"/>
      </rPr>
      <t xml:space="preserve"> und Ländern</t>
    </r>
  </si>
  <si>
    <t>Quelle: Forschungsdatenzentrum der Statistischen Ämter des Bundes und der Länder, Statistik der Kinder- und Jugendhilfe, Kinder und tätige Personen in Tageseinrichtungen 2020, https://doi.org/10.21242/22541.2020.00.00.1.1.0, Berechnungen des Forschungsverbundes DJI/TU Dortmund.</t>
  </si>
  <si>
    <r>
      <t>Tab. HF-10.3.1-5 Pädagogisches und leitendes Personal</t>
    </r>
    <r>
      <rPr>
        <b/>
        <vertAlign val="superscript"/>
        <sz val="11"/>
        <rFont val="Calibri"/>
        <family val="2"/>
        <scheme val="minor"/>
      </rPr>
      <t>1</t>
    </r>
    <r>
      <rPr>
        <b/>
        <sz val="11"/>
        <rFont val="Calibri"/>
        <family val="2"/>
        <scheme val="minor"/>
      </rPr>
      <t xml:space="preserve"> in Kindertageseinrichtungen 2019 nach Geschlecht und Ländern</t>
    </r>
  </si>
  <si>
    <t>Quelle: Forschungsdatenzentrum der Statistischen Ämter des Bundes und der Länder, Statistik der Kinder- und Jugendhilfe, Kinder und tätige Personen in Tageseinrichtungen 2019, https://doi.org/10.21242/22541.2019.00.00.1.1.0, Berechnungen des Forschungsverbundes DJI/TU Dortmund.</t>
  </si>
  <si>
    <r>
      <t>Tab. HF-10.3.1-6 Pädagogisches und leitendes Personal</t>
    </r>
    <r>
      <rPr>
        <b/>
        <vertAlign val="superscript"/>
        <sz val="11"/>
        <rFont val="Calibri"/>
        <family val="2"/>
        <scheme val="minor"/>
      </rPr>
      <t>1</t>
    </r>
    <r>
      <rPr>
        <b/>
        <sz val="11"/>
        <rFont val="Calibri"/>
        <family val="2"/>
        <scheme val="minor"/>
      </rPr>
      <t xml:space="preserve"> in Kindertageseinrichtungen 2018 nach Geschlecht und Ländern</t>
    </r>
  </si>
  <si>
    <t>Quelle: Forschungsdatenzentrum der Statistischen Ämter des Bundes und der Länder, Statistik der Kinder- und Jugendhilfe, Kinder und tätige Personen in Tageseinrichtungen 2018, https://doi.org/10.21242/22541.2018.00.00.1.1.0, Berechnungen des Forschungsverbundes DJI/TU Dortmund.</t>
  </si>
  <si>
    <t>Tab. HF-10.3.2-1 Kindertagespflegepersonen 2023 nach Geschlecht und Ländern</t>
  </si>
  <si>
    <t>Quelle: Forschungsdatenzentrum der Statistischen Ämter des Bundes und der Länder, Statistik der Kinder und tätigen Personen in öffentlich geförderter Kindertagespflege 2023, https://doi.org/10.21242/22543.2023.00.00.1.1.0, Berechnungen des Forschungsverbundes DJI/TU Dortmund.</t>
  </si>
  <si>
    <t>Tab. HF-10.3.2-2 Kindertagespflegepersonen 2022 nach Geschlecht und Ländern</t>
  </si>
  <si>
    <t>Quelle: Forschungsdatenzentrum der Statistischen Ämter des Bundes und der Länder, Statistik der Kinder und tätigen Personen in öffentlich geförderter Kindertagespflege 2022, https://doi.org/10.21242/22543.2022.00.00.1.1.0, Berechnungen des Forschungsverbundes DJI/TU Dortmund.</t>
  </si>
  <si>
    <t>Tab. HF-10.3.2-3 Kindertagespflegepersonen 2021 nach Geschlecht und Ländern</t>
  </si>
  <si>
    <t>Quelle: Forschungsdatenzentrum der Statistischen Ämter des Bundes und der Länder, Statistik der Kinder und tätigen Personen in öffentlich geförderter Kindertagespflege 2021, https://doi.org/10.21242/22543.2021.00.00.1.1.0, Berechnungen des Forschungsverbundes DJI/TU Dortmund.</t>
  </si>
  <si>
    <t>Tab. HF-10.3.2-4 Kindertagespflegepersonen 2020 nach Geschlecht und Ländern</t>
  </si>
  <si>
    <t>Quelle: Forschungsdatenzentrum der Statistischen Ämter des Bundes und der Länder, Statistik der Kinder und tätigen Personen in öffentlich geförderter Kindertagespflege 2020, https://doi.org/10.21242/22543.2020.00.00.1.1.0, Berechnungen des Forschungsverbundes DJI/TU Dortmund.</t>
  </si>
  <si>
    <t>Tab. HF-10.3.2-5 Kindertagespflegepersonen 2019 nach Geschlecht und Ländern</t>
  </si>
  <si>
    <t>Quelle: Forschungsdatenzentrum der Statistischen Ämter des Bundes und der Länder, Statistik der Kinder und tätigen Personen in öffentlich geförderter Kindertagespflege 2019, https://doi.org/10.21242/22543.2019.00.00.1.1.0, Berechnungen des Forschungsverbundes DJI/TU Dortmund.</t>
  </si>
  <si>
    <t>Tab. HF-10.3.2-6 Kindertagespflegepersonen 2018 nach Geschlecht und Ländern</t>
  </si>
  <si>
    <t>Quelle: Forschungsdatenzentrum der Statistischen Ämter des Bundes und der Länder, Statistik der Kinder und tätigen Personen in öffentlich geförderter Kindertagespflege 2018, https://doi.org/10.21242/22543.2018.00.00.1.1.0, Berechnungen des Forschungsverbundes DJI/TU Dortmund.</t>
  </si>
  <si>
    <r>
      <rPr>
        <vertAlign val="superscript"/>
        <sz val="8.5"/>
        <rFont val="Calibri"/>
        <family val="2"/>
        <scheme val="minor"/>
      </rPr>
      <t>1</t>
    </r>
    <r>
      <rPr>
        <sz val="8.5"/>
        <rFont val="Calibri"/>
        <family val="2"/>
        <scheme val="minor"/>
      </rPr>
      <t xml:space="preserve"> Ohne Personal in Horten.</t>
    </r>
  </si>
  <si>
    <t xml:space="preserve">Land </t>
  </si>
  <si>
    <t>Kinder in Kindertages-einrichtungen insgesamt</t>
  </si>
  <si>
    <t>Unter 25%</t>
  </si>
  <si>
    <t>25 bis unter 50%</t>
  </si>
  <si>
    <t>50 bis unter 75%</t>
  </si>
  <si>
    <t>75% und mehr</t>
  </si>
  <si>
    <t xml:space="preserve">Davon </t>
  </si>
  <si>
    <t>Länder</t>
  </si>
  <si>
    <t>Kinder in Kindertages-einrichtungen mit deutscher Familiensprache insgesamt</t>
  </si>
  <si>
    <t>Kinder mit deutscher Familiensprache in Kitas im Alter von unter 3 Jahren</t>
  </si>
  <si>
    <t>Kinder mit deutscher Familiensprache in Kindertageseinrichtungen mit einem Anteil von … Kindern mit nichtdeutscher Familiensprache in der Kindertageseinrichtung</t>
  </si>
  <si>
    <t>Kinder mit deutscher Familiensprache in Kitas im Alter von 3 Jahren bis zum Schuleintritt</t>
  </si>
  <si>
    <r>
      <rPr>
        <vertAlign val="superscript"/>
        <sz val="8.5"/>
        <color theme="1"/>
        <rFont val="Calibri"/>
        <family val="2"/>
        <scheme val="minor"/>
      </rPr>
      <t>1</t>
    </r>
    <r>
      <rPr>
        <sz val="8.5"/>
        <color theme="1"/>
        <rFont val="Calibri"/>
        <family val="2"/>
        <scheme val="minor"/>
      </rPr>
      <t xml:space="preserve"> Die Tabelle beinhaltet die Ergebnisse dazu, wie viele Kinder in Einrichtungen sind, in denen hauptsächlich Kinder mit deutscher Familiensprache sind.</t>
    </r>
  </si>
  <si>
    <r>
      <t>Tab. HF-10.4.1-8 Kinder mit deutscher Familiensprache 2022 nach dem Anteil der Kinder mit nichtdeutscher Familiensprache in der Kindertageseinrichtungen ("ethnische Komposition von Kindertageseinrichtungen")</t>
    </r>
    <r>
      <rPr>
        <b/>
        <vertAlign val="superscript"/>
        <sz val="11"/>
        <color rgb="FF010205"/>
        <rFont val="Calibri"/>
        <family val="2"/>
        <scheme val="minor"/>
      </rPr>
      <t xml:space="preserve">1 </t>
    </r>
    <r>
      <rPr>
        <b/>
        <sz val="11"/>
        <color rgb="FF010205"/>
        <rFont val="Calibri"/>
        <family val="2"/>
        <scheme val="minor"/>
      </rPr>
      <t>und Ländern</t>
    </r>
  </si>
  <si>
    <r>
      <t>Tab. HF-10.4.1-9 Kinder mit deutscher Familiensprache 2021 nach dem Anteil der Kinder mit nichtdeutscher Familiensprache in der Kindertageseinrichtungen ("ethnische Komposition von Kindertageseinrichtungen")</t>
    </r>
    <r>
      <rPr>
        <b/>
        <vertAlign val="superscript"/>
        <sz val="11"/>
        <color rgb="FF010205"/>
        <rFont val="Calibri"/>
        <family val="2"/>
        <scheme val="minor"/>
      </rPr>
      <t xml:space="preserve">1 </t>
    </r>
    <r>
      <rPr>
        <b/>
        <sz val="11"/>
        <color rgb="FF010205"/>
        <rFont val="Calibri"/>
        <family val="2"/>
        <scheme val="minor"/>
      </rPr>
      <t>und Ländern</t>
    </r>
  </si>
  <si>
    <r>
      <t>Tab. HF-10.4.1-10 Kinder mit deutscher Familiensprache 2020 nach dem Anteil der Kinder mit nichtdeutscher Familiensprache in der Kindertageseinrichtungen ("ethnische Komposition von Kindertageseinrichtungen")</t>
    </r>
    <r>
      <rPr>
        <b/>
        <vertAlign val="superscript"/>
        <sz val="11"/>
        <color rgb="FF010205"/>
        <rFont val="Calibri"/>
        <family val="2"/>
        <scheme val="minor"/>
      </rPr>
      <t>1</t>
    </r>
    <r>
      <rPr>
        <b/>
        <sz val="11"/>
        <color rgb="FF010205"/>
        <rFont val="Calibri"/>
        <family val="2"/>
        <scheme val="minor"/>
      </rPr>
      <t xml:space="preserve"> und Ländern</t>
    </r>
  </si>
  <si>
    <r>
      <t>Tab. HF-10.4.1-11 Kinder mit deutscher Familiensprache 2019 nach dem Anteil der Kinder mit nichtdeutscher Familiensprache in der Kindertageseinrichtungen ("ethnische Komposition von Kindertageseinrichtungen")</t>
    </r>
    <r>
      <rPr>
        <b/>
        <vertAlign val="superscript"/>
        <sz val="11"/>
        <color rgb="FF010205"/>
        <rFont val="Calibri"/>
        <family val="2"/>
        <scheme val="minor"/>
      </rPr>
      <t>1</t>
    </r>
    <r>
      <rPr>
        <b/>
        <sz val="11"/>
        <color rgb="FF010205"/>
        <rFont val="Calibri"/>
        <family val="2"/>
        <scheme val="minor"/>
      </rPr>
      <t xml:space="preserve"> und Ländern</t>
    </r>
  </si>
  <si>
    <r>
      <t>Tab. HF-10.4.1-12 Kinder mit deutscher Familiensprache 2018 nach dem Anteil der Kinder mit nichtdeutscher Familiensprache in der Kindertageseinrichtungen ("ethnische Komposition von Kindertageseinrichtungen")</t>
    </r>
    <r>
      <rPr>
        <b/>
        <vertAlign val="superscript"/>
        <sz val="11"/>
        <color rgb="FF010205"/>
        <rFont val="Calibri"/>
        <family val="2"/>
        <scheme val="minor"/>
      </rPr>
      <t>1</t>
    </r>
    <r>
      <rPr>
        <b/>
        <sz val="11"/>
        <color rgb="FF010205"/>
        <rFont val="Calibri"/>
        <family val="2"/>
        <scheme val="minor"/>
      </rPr>
      <t xml:space="preserve"> und Ländern</t>
    </r>
  </si>
  <si>
    <t>Tab. HF-10.4.4-1 Kindertageseinrichtungen 2023 nach Art der Betreuung von Kindern, die aufgrund einer Behinderung Eingliederungshilfe erhalten, und Ländern</t>
  </si>
  <si>
    <t>Kindertages-einrichtungen insgesamt</t>
  </si>
  <si>
    <t>Einrichtungen ohne Kinder mit Eingliederungshilfe</t>
  </si>
  <si>
    <t>Einrichtung mit und ohne Kinder mit Eingliederungshilfe</t>
  </si>
  <si>
    <t>Einrichtungen nur für Kinder mit Eingliederungshilfe</t>
  </si>
  <si>
    <t>Tab. HF-10.4.4-2 Kindertageseinrichtungen 2022 nach Art der Betreung von Kindern, die aufgrund einer Behinderung Eingliederungshilfe erhalten, und Ländern</t>
  </si>
  <si>
    <t>Einrichtung ohne Kinder mit Eingliederungshilfe</t>
  </si>
  <si>
    <t>Tab. HF-10.4.4-3 Kindertageseinrichtungen 2021 nach Art der Betreuung von Kindern, die aufgrund einer Behinderung Eingliederungshilfe erhalten, und Ländern</t>
  </si>
  <si>
    <t>Tab. HF-10.4.4-4 Kindertageseinrichtungen 2020 nach Art der Betreuung von Kindern, die aufgrund einer Behinderung Eingliederungshilfe erhalten, und Ländern</t>
  </si>
  <si>
    <t>Tab. HF-10.4.4-5 Kindertageseinrichtungen 2019 nach Art der Betreuung von Kindern, die aufgrund einer Behinderung Eingliederungshilfe erhalten, und Ländern</t>
  </si>
  <si>
    <t>Tab. HF-10.4.4-6 Kindertageseinrichtungen 2018 nach Art der Betreuung von Kindern, die aufgrund einer Behinderung Eingliederungshilfe erhalten, und Ländern</t>
  </si>
  <si>
    <t>Einrichtung ohne Kinder mit Eingliederungshilfen</t>
  </si>
  <si>
    <t>Einrichtung mit und ohne Kinder mit Eingliederungshilfen</t>
  </si>
  <si>
    <t>Einrichtungen nur für Kinder mit Eingliederungshilfen</t>
  </si>
  <si>
    <r>
      <t>Tab. HF-10.4.5-1 Kinder mit einrichtungsgebundener Eingliederungshilfe in Kindertagesbetreuung</t>
    </r>
    <r>
      <rPr>
        <b/>
        <vertAlign val="superscript"/>
        <sz val="11"/>
        <color theme="1"/>
        <rFont val="Calibri"/>
        <family val="2"/>
        <scheme val="minor"/>
      </rPr>
      <t>1</t>
    </r>
    <r>
      <rPr>
        <b/>
        <sz val="11"/>
        <color theme="1"/>
        <rFont val="Calibri"/>
        <family val="2"/>
        <scheme val="minor"/>
      </rPr>
      <t xml:space="preserve"> 2023 nach Altersgruppen und Ländern</t>
    </r>
  </si>
  <si>
    <t>Kinder im Alter von unter 3 Jahren</t>
  </si>
  <si>
    <t>Kinder im Alter von 3 bis unter 6 Jahre
(ohne Schulkinder)</t>
  </si>
  <si>
    <t xml:space="preserve"> Eingliederungshilfe nach 
SGB IX/SGB VIII wegen</t>
  </si>
  <si>
    <t>Mindestens einer Behinderung</t>
  </si>
  <si>
    <t>Anteil an altersgleicher Bevölkerung</t>
  </si>
  <si>
    <t>Und zwar</t>
  </si>
  <si>
    <t xml:space="preserve">Körperlicher Behinderung </t>
  </si>
  <si>
    <t xml:space="preserve">Geistiger Behinderung </t>
  </si>
  <si>
    <r>
      <t xml:space="preserve">Drohender oder seelischer Behinderung </t>
    </r>
    <r>
      <rPr>
        <b/>
        <vertAlign val="superscript"/>
        <sz val="11"/>
        <color theme="1"/>
        <rFont val="Calibri"/>
        <family val="2"/>
        <scheme val="minor"/>
      </rPr>
      <t>2</t>
    </r>
  </si>
  <si>
    <t>Körperlicher Behinderung</t>
  </si>
  <si>
    <t>Geistiger Behinderung</t>
  </si>
  <si>
    <r>
      <rPr>
        <vertAlign val="superscript"/>
        <sz val="8.5"/>
        <rFont val="Calibri"/>
        <family val="2"/>
        <scheme val="minor"/>
      </rPr>
      <t>1</t>
    </r>
    <r>
      <rPr>
        <sz val="8.5"/>
        <rFont val="Calibri"/>
        <family val="2"/>
        <scheme val="minor"/>
      </rPr>
      <t xml:space="preserve"> Kinder in Tagespflege, die zusätzlich eine Kindertageseinrichtung oder eine Ganztagsschule besuchen, konnten nicht herausgerechnet werden. </t>
    </r>
  </si>
  <si>
    <r>
      <rPr>
        <vertAlign val="superscript"/>
        <sz val="8.5"/>
        <rFont val="Calibri"/>
        <family val="2"/>
        <scheme val="minor"/>
      </rPr>
      <t>2</t>
    </r>
    <r>
      <rPr>
        <sz val="8.5"/>
        <rFont val="Calibri"/>
        <family val="2"/>
        <scheme val="minor"/>
      </rPr>
      <t xml:space="preserve"> Nach § 35a SGB VIII;  bei Frühförderung unter Umständen i. V. m. SGB IX (Teil 2 des SGB IX).</t>
    </r>
  </si>
  <si>
    <r>
      <t>Tab. HF-10.4.5-2 Kinder mit einrichtungsgebundener Eingliederungshilfe in Kindertagesbetreuung</t>
    </r>
    <r>
      <rPr>
        <b/>
        <vertAlign val="superscript"/>
        <sz val="11"/>
        <color theme="1"/>
        <rFont val="Calibri"/>
        <family val="2"/>
        <scheme val="minor"/>
      </rPr>
      <t>1</t>
    </r>
    <r>
      <rPr>
        <b/>
        <sz val="11"/>
        <color theme="1"/>
        <rFont val="Calibri"/>
        <family val="2"/>
        <scheme val="minor"/>
      </rPr>
      <t xml:space="preserve"> 2022 nach Altersgruppen und Ländern</t>
    </r>
  </si>
  <si>
    <r>
      <t>Drohender oder seelischer Behinderung</t>
    </r>
    <r>
      <rPr>
        <vertAlign val="superscript"/>
        <sz val="9"/>
        <rFont val="Calibri"/>
        <family val="2"/>
        <scheme val="minor"/>
      </rPr>
      <t>2</t>
    </r>
  </si>
  <si>
    <r>
      <t>Tab. HF-10.4.5-3 Kinder mit einrichtungsgebundener Eingliederungshilfe in Kindertagesbetreuung</t>
    </r>
    <r>
      <rPr>
        <b/>
        <vertAlign val="superscript"/>
        <sz val="11"/>
        <color theme="1"/>
        <rFont val="Calibri"/>
        <family val="2"/>
        <scheme val="minor"/>
      </rPr>
      <t>1</t>
    </r>
    <r>
      <rPr>
        <b/>
        <sz val="11"/>
        <color theme="1"/>
        <rFont val="Calibri"/>
        <family val="2"/>
        <scheme val="minor"/>
      </rPr>
      <t xml:space="preserve"> 2021 nach Altersgruppen und Ländern</t>
    </r>
  </si>
  <si>
    <r>
      <t>Tab. HF-10.4.5-4 Kinder mit einrichtungsgebundener Eingliederungshilfe in Kindertagesbetreuung</t>
    </r>
    <r>
      <rPr>
        <b/>
        <vertAlign val="superscript"/>
        <sz val="11"/>
        <color theme="1"/>
        <rFont val="Calibri"/>
        <family val="2"/>
        <scheme val="minor"/>
      </rPr>
      <t xml:space="preserve">1 </t>
    </r>
    <r>
      <rPr>
        <b/>
        <sz val="11"/>
        <color theme="1"/>
        <rFont val="Calibri"/>
        <family val="2"/>
        <scheme val="minor"/>
      </rPr>
      <t>2020 nach Altersgruppen und Ländern</t>
    </r>
  </si>
  <si>
    <r>
      <t>Tab. HF-10.4.5-5 Kinder mit einrichtungsgebundener Eingliederungshilfe in Kindertagesbetreuung</t>
    </r>
    <r>
      <rPr>
        <b/>
        <vertAlign val="superscript"/>
        <sz val="11"/>
        <color theme="1"/>
        <rFont val="Calibri"/>
        <family val="2"/>
        <scheme val="minor"/>
      </rPr>
      <t>1</t>
    </r>
    <r>
      <rPr>
        <b/>
        <sz val="11"/>
        <color theme="1"/>
        <rFont val="Calibri"/>
        <family val="2"/>
        <scheme val="minor"/>
      </rPr>
      <t xml:space="preserve"> 2019 nach Altersgruppen und Ländern</t>
    </r>
  </si>
  <si>
    <t xml:space="preserve"> Eingliederungshilfe nach SGB XII/SGB VIII wegen</t>
  </si>
  <si>
    <t xml:space="preserve">Körperlicher Behinderung 
</t>
  </si>
  <si>
    <t xml:space="preserve">Geistiger Behinderung 
</t>
  </si>
  <si>
    <r>
      <t>Tab. HF-10.4.5-6 Kinder mit einrichtungsgebundener Eingliederungshilfe in Kindertagesbetreuung</t>
    </r>
    <r>
      <rPr>
        <b/>
        <vertAlign val="superscript"/>
        <sz val="11"/>
        <color theme="1"/>
        <rFont val="Calibri"/>
        <family val="2"/>
        <scheme val="minor"/>
      </rPr>
      <t>1</t>
    </r>
    <r>
      <rPr>
        <b/>
        <sz val="11"/>
        <color theme="1"/>
        <rFont val="Calibri"/>
        <family val="2"/>
        <scheme val="minor"/>
      </rPr>
      <t xml:space="preserve"> 2018 nach Altersgruppen und Ländern</t>
    </r>
  </si>
  <si>
    <t>Tab. HF-10.4.6.,.7-1 Zusammensetzung der Gruppen mit einrichtungsgebundener Eingliederungshilfe in Kindertageseinrichtungen 2023 nach Anzahl der Kinder und Ländern</t>
  </si>
  <si>
    <t>Kinder mit 
Eingliederungshilfen bzw. sonder-pädagogischem Förderbedarf in Angeboten der frühkindlichen Bildung</t>
  </si>
  <si>
    <t>Davon in</t>
  </si>
  <si>
    <r>
      <t>Öffentlich geförderte Kindertages-pflege</t>
    </r>
    <r>
      <rPr>
        <b/>
        <vertAlign val="superscript"/>
        <sz val="11"/>
        <rFont val="Calibri"/>
        <family val="2"/>
        <scheme val="minor"/>
      </rPr>
      <t>1</t>
    </r>
  </si>
  <si>
    <t>Tageseinrichtungen ohne Gruppenstruktur bzw. ohne statistische Erfassung der Gruppenstruktur mit Kindern mit Eingliederungshilfen</t>
  </si>
  <si>
    <t>Tageseinrichtungen mit Gruppenstruktur sowie Förderschulkindergärten und schulvorbereitende Einrichtungen zusammen</t>
  </si>
  <si>
    <t>Davon in Gruppen mit</t>
  </si>
  <si>
    <t>Bis zu 20% Kinder mit Eingliederungs-hilfen</t>
  </si>
  <si>
    <t>Mehr als 20% und bis zu 50% Kinder mit Eingliederungs-hilfen</t>
  </si>
  <si>
    <t>Mehr als 50% und bis zu 90% Kinder mit Eingliederungs-hilfen</t>
  </si>
  <si>
    <t>Mehr als 90% Kinder mit Behinderung</t>
  </si>
  <si>
    <r>
      <t>Gruppen in Förderschul-kindergärten</t>
    </r>
    <r>
      <rPr>
        <b/>
        <vertAlign val="superscript"/>
        <sz val="11"/>
        <rFont val="Calibri"/>
        <family val="2"/>
        <scheme val="minor"/>
      </rPr>
      <t>2</t>
    </r>
  </si>
  <si>
    <t>Gruppen in schul-vorbereitenden Einrichtungen</t>
  </si>
  <si>
    <t xml:space="preserve">In % an allen Angeboten </t>
  </si>
  <si>
    <t>In % an allen Tageseinrichtungen mit Gruppenstruktur sowie schulnahen Einrichtungen</t>
  </si>
  <si>
    <r>
      <rPr>
        <vertAlign val="superscript"/>
        <sz val="8.5"/>
        <color rgb="FF000000"/>
        <rFont val="Calibri"/>
        <family val="2"/>
        <scheme val="minor"/>
      </rPr>
      <t>2</t>
    </r>
    <r>
      <rPr>
        <sz val="8.5"/>
        <color indexed="8"/>
        <rFont val="Calibri"/>
        <family val="2"/>
        <scheme val="minor"/>
      </rPr>
      <t xml:space="preserve"> Kooperationen und Durchmischungen von Gruppen in schulnahen Angeboten und Kindertageseinrichtungen können statistisch nicht dargestellt werden. In Baden-Württemberg werden beispielsweise Kinder in Förderschulkindergärten im Rahmen von
(Intensiv-)Kooperationen mit Kindertageseinrichtungen teilweise gemeinsam in Gruppen mit Kindern ohne Eingliederungshilfen bzw. sonderpädagogischen Förderbedarf betreut.  </t>
    </r>
  </si>
  <si>
    <t>Hinweis: . Sperrungen aufgrund zu geringer Fallzahlen. - Keine Wert vorhanden.</t>
  </si>
  <si>
    <t>Quelle: Forschungsdatenzentrum der Statistischen Ämter des Bundes und der Länder, Statistik der Kinder- und Jugendhilfe, Kinder und tätige Personen in Tageseinrichtungen 2023, https://doi.org/10.21242/22541.2023.00.00.1.1.0 und Statistik der Kinder und tätigen Personen in öffentlich geförderter Kindertagespflege 2023, https://doi.org/10.21242/22543.2023.00.00.1.1.0; Sekretariat der KMK, Schüler, Klassen, Lehrer und Absolventen der Schulen 2012 bis 2022; Bayerisches Landesamt für Statistik und Datenverarbeitung, Volksschulen zur sonderpädagogischen Förderung und Schulen für Kranke in Bayern 2022; Berechnungen des Forschungsverbundes DJI/TU Dortmund.</t>
  </si>
  <si>
    <t>Tab. HF-10.4.6.,.7-2 Zusammensetzung der Gruppen mit einrichtungsgebundener Eingliederungshilfe in Kindertageseinrichtungen 2022 nach Anzahl der Kinder und Ländern</t>
  </si>
  <si>
    <r>
      <t>Öffentlich geförderte Kindertages-pflege</t>
    </r>
    <r>
      <rPr>
        <b/>
        <vertAlign val="superscript"/>
        <sz val="9"/>
        <rFont val="Calibri"/>
        <family val="2"/>
        <scheme val="minor"/>
      </rPr>
      <t>1</t>
    </r>
  </si>
  <si>
    <r>
      <t>Gruppen in Förderschul-kindergärten</t>
    </r>
    <r>
      <rPr>
        <b/>
        <vertAlign val="superscript"/>
        <sz val="9"/>
        <rFont val="Calibri"/>
        <family val="2"/>
        <scheme val="minor"/>
      </rPr>
      <t>2</t>
    </r>
  </si>
  <si>
    <r>
      <rPr>
        <vertAlign val="superscript"/>
        <sz val="8.5"/>
        <rFont val="Calibri"/>
        <family val="2"/>
        <scheme val="minor"/>
      </rPr>
      <t>1</t>
    </r>
    <r>
      <rPr>
        <sz val="8.5"/>
        <rFont val="Calibri"/>
        <family val="2"/>
        <scheme val="minor"/>
      </rPr>
      <t xml:space="preserve"> Kinder in Tagespflege, die zusätzlich eine Kindertageseinrichtung oder eine Ganztagsschule besuchen, konnten nich herausgerechnet werden. </t>
    </r>
  </si>
  <si>
    <t>Quelle: Forschungsdatenzentrum der Statistischen Ämter des Bundes und der Länder, Statistik der Kinder- und Jugendhilfe, Kinder und tätige Personen in Tageseinrichtungen 2022, https://doi.org/10.21242/22541.2022.00.00.1.1.0 und Statistik der Kinder und tätigen Personen in öffentlich geförderter Kindertagespflege 2022, https://doi.org/10.21242/22543.2022.00.00.1.1.0; Sekretariat der KMK, Schüler, Klassen, Lehrer und Absolventen der Schulen 2012 bis 2021; Bayerisches Landesamt für Statistik und Datenverarbeitung, Volksschulen zur sonderpädagogischen Förderung und Schulen für Kranke in Bayern 2021; Berechnungen des Forschungsverbundes DJI/TU Dortmund.</t>
  </si>
  <si>
    <t>Tab. HF-10.4.6.,.7-3 Zusammensetzung der Gruppen mit einrichtungsgebundener Eingliederungshilfe in Kindertageseinrichtungen 2021 nach Anzahl der Kinder und Ländern</t>
  </si>
  <si>
    <t>Quelle: Forschungsdatenzentrum der Statistischen Ämter des Bundes und der Länder, Statistik der Kinder- und Jugendhilfe, Kinder und tätige Personen in Tageseinrichtungen 2021, https://doi.org/10.21242/22541.2021.00.00.1.1.0 und Statistik der Kinder und tätigen Personen in öffentlich geförderter Kindertagespflege 2021, https://doi.org/10.21242/22543.2021.00.00.1.1.0; Sekretariat der KMK, Schüler, Klassen, Lehrer und Absolventen der Schulen 2011 bis 2020; Bayerisches Landesamt für Statistik und Datenverarbeitung, Volksschulen zur sonderpädagogischen Förderung und Schulen für Kranke in Bayern 2020; Berechnungen des Forschungsverbundes DJI/TU Dortmund.</t>
  </si>
  <si>
    <t>Tab. HF-10.4.6.,.7-4 Zusammensetzung der Gruppen mit einrichtungsgebundener Eingliederungshilfe in Kindertageseinrichtungen 2020 nach Anzahl der Kinder und Ländern</t>
  </si>
  <si>
    <t>Kinder mit 
Eingliederungs-hilfen bzw. sonder-pädagogischem Förderbedarf in Angeboten der frühkindlichen Bildung</t>
  </si>
  <si>
    <r>
      <rPr>
        <b/>
        <sz val="11"/>
        <rFont val="Calibri"/>
        <family val="2"/>
        <scheme val="minor"/>
      </rPr>
      <t>Öffentlich geförderte Kindertages-pflege</t>
    </r>
    <r>
      <rPr>
        <b/>
        <vertAlign val="superscript"/>
        <sz val="9"/>
        <rFont val="Calibri"/>
        <family val="2"/>
        <scheme val="minor"/>
      </rPr>
      <t>1</t>
    </r>
  </si>
  <si>
    <t>Tab. HF-10.4.6.,.7-5 Zusammensetzung der Gruppen mit einrichtungsgebundener Eingliederungshilfe in Kindertageseinrichtungen 2019 nach Anzahl der Kinder und Ländern</t>
  </si>
  <si>
    <t>Gruppen in Tageseinrichtungen mit mehr als 90% Kindern mit Eingliederungs-hilfe</t>
  </si>
  <si>
    <t>Quelle: Forschungsdatenzentrum der Statistischen Ämter des Bundes und der Länder, Statistik der Kinder- und Jugendhilfe, Kinder und tätige Personen in Tageseinrichtungen 2019, https://doi.org/10.21242/22541.2019.00.00.1.1.0 und Statistik der Kinder und tätigen Personen in öffentlich geförderter Kindertagespflege 2019, https://doi.org/10.21242/22543.2019.00.00.1.1.0;  Sekretariat der KMK, Schüler, Klassen, Lehrer und Absolventen der Schulen 2010 bis 2019; Bayerisches Landesamt für Statistik und Datenverarbeitung, Volksschulen zur sonderpädagogischen Förderung und Schulen für Kranke in Bayern 2019; Thüringer Ministerium für Bildung, Wissenschaft und Kultur 2019;  Berechnungen des Forschungsverbundes DJI/TU Dortmund.</t>
  </si>
  <si>
    <t>Tab. HF-10.4.6.,.7-6 Zusammensetzung der Gruppen mit einrichtungsgebundener Eingliederungshilfe in Kindertageseinrichtungen 2018 nach Anzahl der Kinder und Ländern</t>
  </si>
  <si>
    <t>Quelle: Forschungsdatenzentrum der Statistischen Ämter des Bundes und der Länder, Statistik der Kinder- und Jugendhilfe, Kinder und tätige Personen in Tageseinrichtungen 2018, https://doi.org/10.21242/22541.2018.00.00.1.1.0 und Statistik der Kinder und tätigen Personen in öffentlich geförderter Kindertagespflege 2018, https://doi.org/10.21242/22543.2018.00.00.1.1.0; Sekretariat der KMK, Schüler, Klassen, Lehrer und Absolventen der Schulen 2008 bis 2017; Bayerisches Landesamt für Statistik und Datenverarbeitung, Volksschulen zur sonderpädagogischen Förderung und Schulen für Kranke in Bayern 2017/18; Thüringer Ministerium für Bildung, Wissenschaft und Kultur 2017; Berechnungen des Forschungsverbundes DJI/TU Dortmund.</t>
  </si>
  <si>
    <t>Klicken Sie auf den untenstehenden Link oder auf den Reiter am unteren Bildschirmrand, um eine gewünschte Tabelle aufzurufen.</t>
  </si>
  <si>
    <t>Handlungsfeld und Indikator</t>
  </si>
  <si>
    <t>10.3</t>
  </si>
  <si>
    <t>10.4</t>
  </si>
  <si>
    <t>10.5</t>
  </si>
  <si>
    <t>Abbau geschlechter-spezifischer Stereotyp</t>
  </si>
  <si>
    <t>Inklusion/Diversität/Inklusive und diversitätssensible Pädagogik</t>
  </si>
  <si>
    <t>Beteiligung von und Zusammenarbeit mit Eltern und Familien</t>
  </si>
  <si>
    <t>ERiK-Tabellenberichterstattung 2024 - HF10: Inhaltliche Herausforderungen</t>
  </si>
  <si>
    <t>HF10: Inhaltliche Herausforderungen</t>
  </si>
  <si>
    <t>Kennzahl</t>
  </si>
  <si>
    <t>Altersgruppe</t>
  </si>
  <si>
    <t>Verfügbarkeit</t>
  </si>
  <si>
    <t>Kennzahlen, die nicht für das Jahr 2023 verfügbar sind, werden im vorliegenden Tabellenband nicht berichtet. Es wird auf zurückliegende ERiK-Berichte verwiesen.</t>
  </si>
  <si>
    <t>Bis zum Schuleintritt</t>
  </si>
  <si>
    <t>KJH-Statistik</t>
  </si>
  <si>
    <t>KJH-Statistik;
Bevölkerungsstatistik</t>
  </si>
  <si>
    <t>KJH-Statistik;
Sekretariat der KMK;
Bayerisches Landesamt für Statistik und Datenverarbeitung</t>
  </si>
  <si>
    <t>Quelle: Forschungsdatenzentrum der Statistischen Ämter des Bundes und der Länder, Statistik der Kinder- und Jugendhilfe, Kinder und tätige Personen in Tageseinrichtungen 2020, https://doi.org/10.21242/22541.2020.00.00.1.1.0 und Statistik der Kinder und tätigen Personen in öffentlich geförderter Kindertagespflege 2020, https://doi.org/10.21242/22543.2020.00.00.1.1.0; Sekretariat der KMK, Schüler, Klassen, Lehrer und Absolventen der Schulen 2010 bis 2019; Bayerisches Landesamt für Statistik und Datenverarbeitung, Volksschulen zur sonderpädagogischen Förderung und Schulen für Kranke in Bayern 2019.</t>
  </si>
  <si>
    <t>Quelle: Forschungsdatenzentrum der Statistischen Ämter des Bundes und der Länder, Statistik der Kinder- und Jugendhilfe, Kinder und tätige Personen in Tageseinrichtungen 2023, https://doi.org/10.21242/22541.2023.00.00.1.1.0 und Statistik der Kinder und tätigen Personen in öffentlich geförderter Kindertagespflege 2023, https://doi.org/10.21242/22543.2023.00.00.1.1.0, Bevölkerungsstatistik, Berechnungen des Forschungsverbundes DJI/TU Dortmund.</t>
  </si>
  <si>
    <t>Quelle: Forschungsdatenzentrum der Statistischen Ämter des Bundes und der Länder, Statistik der Kinder- und Jugendhilfe, Kinder und tätige Personen in Tageseinrichtungen 2022, https://doi.org/10.21242/22541.2022.00.00.1.1.0 und Statistik der Kinder und tätigen Personen in öffentlich geförderter Kindertagespflege 2022, https://doi.org/10.21242/22543.2022.00.00.1.1.0, Bevölkerungsstatistik, Berechnungen des Forschungsverbundes DJI/TU Dortmund.</t>
  </si>
  <si>
    <t>Quelle: Forschungsdatenzentrum der Statistischen Ämter des Bundes und der Länder, Statistik der Kinder- und Jugendhilfe, Kinder und tätige Personen in Tageseinrichtungen 2021, https://doi.org/10.21242/22541.2021.00.00.1.1.0 und Statistik der Kinder und tätigen Personen in öffentlich geförderter Kindertagespflege 2021, https://doi.org/10.21242/22543.2021.00.00.1.1.0, Bevölkerungsstatistik, Berechnungen des Forschungsverbundes DJI/TU Dortmund.</t>
  </si>
  <si>
    <t>Quelle: Forschungsdatenzentrum der Statistischen Ämter des Bundes und der Länder, Statistik der Kinder- und Jugendhilfe, Kinder und tätige Personen in Tageseinrichtungen 2020, https://doi.org/10.21242/22541.2020.00.00.1.1.0 und Statistik der Kinder und tätigen Personen in öffentlich geförderter Kindertagespflege 2020, https://doi.org/10.21242/22543.2020.00.00.1.1.0, Bevölkerungsstatistik, Berechnungen des Forschungsverbundes DJI/TU Dortmund.</t>
  </si>
  <si>
    <t>Quelle: Forschungsdatenzentrum der Statistischen Ämter des Bundes und der Länder, Statistik der Kinder- und Jugendhilfe, Kinder und tätige Personen in Tageseinrichtungen 2019, https://doi.org/10.21242/22541.2019.00.00.1.1.0 und Statistik der Kinder und tätigen Personen in öffentlich geförderter Kindertagespflege 2019, https://doi.org/10.21242/22543.2019.00.00.1.1.0, Bevölkerungsstatistik, Berechnungen des Forschungsverbundes DJI/TU Dortmund.</t>
  </si>
  <si>
    <t>Quelle: Forschungsdatenzentrum der Statistischen Ämter des Bundes und der Länder, Statistik der Kinder- und Jugendhilfe, Kinder und tätige Personen in Tageseinrichtungen 2018, https://doi.org/10.21242/22541.2018.00.00.1.1.0 und Statistik der Kinder und tätigen Personen in öffentlich geförderter Kindertagespflege 2018, https://doi.org/10.21242/22543.2018.00.00.1.1.0, Bevölkerungsstatistik, Berechnungen des Forschungsverbundes DJI/TU Dortmund.</t>
  </si>
  <si>
    <t>Kinder mit deutscher und nichtdeutscher Familiensprache nach dem Anteil der Kinder mit nichtdeutscher Familiensprache in Kindertagesbetreuung ("ethnische Komposition von Kindertageseinrichtungen")</t>
  </si>
  <si>
    <t>Kindertageseinrichtungen nach prozentualem Anteil an Kindern mit nichtdeutscher Familiensprache</t>
  </si>
  <si>
    <t>Tab. HF-10.4.1-1 Kinder mit nichtdeutscher Familiensprache 2023 nach dem Anteil der Kinder mit nichtdeutscher Familiensprache in der Kindertageseinrichtungen ("ethnische Komposition von Kindertageseinrichtungen")1 und Ländern</t>
  </si>
  <si>
    <t>Kinder in Kindertages-einrichtungen mit nichtdeutscher Familiensprache insgesamt</t>
  </si>
  <si>
    <t>Kinder mit nichtdeutscher Familiensprache in Kitas im Alter von unter 3 Jahren</t>
  </si>
  <si>
    <t>Kinder mit nichtdeutscher Familiensprache in Kindertageseinrichtungen mit einem Anteil von … Kindern mit nichtdeutscher Familiensprache in der Kindertageseinrichtung</t>
  </si>
  <si>
    <t>Kinder mit nichtdeutscher Familiensprache in Kitas im Alter von 3 Jahren bis zum Schuleintritt</t>
  </si>
  <si>
    <t>1 Die Tabelle beinhaltet die Ergebnisse dazu, wie viele Kinder in Einrichtungen sind, in denen hauptsächlich Kinder mit nichtdeutscher Familiensprache sind.</t>
  </si>
  <si>
    <t>Tab. HF-10.4.1-2 Kinder mit nichtdeutscher Familiensprache 2022 nach dem Anteil der Kinder mit nichtdeutscher Familiensprache in der Kindertageseinrichtungen ("ethnische Komposition von Kindertageseinrichtungen")1 und Ländern</t>
  </si>
  <si>
    <t>Tab. HF-10.4.1-3 Kinder mit nichtdeutscher Familiensprache 2021 nach dem Anteil der Kinder mit nichtdeutscher Familiensprache in der Kindertageseinrichtungen ("ethnische Komposition von Kindertageseinrichtungen")1 und Ländern</t>
  </si>
  <si>
    <t>Tab. HF-10.4.1-4 Kinder mit nichtdeutscher Familiensprache 2020 nach dem Anteil der Kinder mit nichtdeutscher Familiensprache in der Kindertageseinrichtungen ("ethnische Komposition von Kindertageseinrichtungen")1 und Ländern</t>
  </si>
  <si>
    <t>Tab. HF-10.4.1-5 Kinder mit nichtdeutscher Familiensprache 2019 nach dem Anteil der Kinder mit nichtdeutscher Familiensprache in der Kindertageseinrichtungen ("ethnische Komposition von Kindertageseinrichtungen")1 und Ländern</t>
  </si>
  <si>
    <t>Tab. HF-10.4.1-6 Kinder mit nichtdeutscher Familiensprache 2018 nach dem Anteil der Kinder mit nichtdeutscher Familiensprache in der Kindertageseinrichtungen ("ethnische Komposition von Kindertageseinrichtungen")1 und Ländern</t>
  </si>
  <si>
    <t>Tab. HF-10.4.10-1 Kindertageseinrichtungen 2023 nach prozentualem Anteil an Kindern mit nichtdeutscher Familiensprache und Ländern</t>
  </si>
  <si>
    <t>Prozentualer Anteil der Kinder mit nichtdeutscher Familienprache pro Einrichtung</t>
  </si>
  <si>
    <t>Tab. HF-10.4.10-2 Kindertageseinrichtungen 2022 nach prozentualem Anteil an Kindern mit nichtdeutscher Familiensprache und Ländern</t>
  </si>
  <si>
    <t>Tab. HF-10.4.10-3 Kindertageseinrichtungen 2021 nach prozentualem Anteil an Kindern mit nichtdeutscher Familiensprache und Ländern</t>
  </si>
  <si>
    <t>Tab. HF-10.4.10-4 Kindertageseinrichtungen 2020 nach prozentualem Anteil an Kindern mit nichtdeutscher Familiensprache und Ländern</t>
  </si>
  <si>
    <t>Tab. HF-10.4.10-5 Kindertageseinrichtungen 2019 nach prozentualem Anteil an Kindern mit nichtdeutscher Familiensprache und Ländern</t>
  </si>
  <si>
    <t>Tab. HF-10.4.10-6 Kindertageseinrichtungen 2018 nach prozentualem Anteil an Kindern mit nichtdeutscher Familiensprache und Ländern</t>
  </si>
  <si>
    <r>
      <t>Tab. HF-10.3.3-1 Personen in Kindertageseinrichtungen</t>
    </r>
    <r>
      <rPr>
        <b/>
        <vertAlign val="superscript"/>
        <sz val="11"/>
        <rFont val="Calibri"/>
        <family val="2"/>
        <scheme val="minor"/>
      </rPr>
      <t>1</t>
    </r>
    <r>
      <rPr>
        <b/>
        <sz val="11"/>
        <rFont val="Calibri"/>
        <family val="2"/>
        <scheme val="minor"/>
      </rPr>
      <t>, die für Leitungaufgaben angestellt sind, 2023 nach Geschlecht und Ländern</t>
    </r>
  </si>
  <si>
    <r>
      <t>Tab. HF-10.3.3-2 Personen in Kindertageseinrichtungen</t>
    </r>
    <r>
      <rPr>
        <b/>
        <vertAlign val="superscript"/>
        <sz val="11"/>
        <rFont val="Calibri"/>
        <family val="2"/>
        <scheme val="minor"/>
      </rPr>
      <t>1</t>
    </r>
    <r>
      <rPr>
        <b/>
        <sz val="11"/>
        <rFont val="Calibri"/>
        <family val="2"/>
        <scheme val="minor"/>
      </rPr>
      <t>, die für Leitungaufgaben angestellt sind, 2022 nach Geschlecht und Ländern</t>
    </r>
  </si>
  <si>
    <r>
      <t>Tab. HF-10.3.3-3 Personen in Kindertageseinrichtungen</t>
    </r>
    <r>
      <rPr>
        <b/>
        <vertAlign val="superscript"/>
        <sz val="11"/>
        <rFont val="Calibri"/>
        <family val="2"/>
        <scheme val="minor"/>
      </rPr>
      <t>1</t>
    </r>
    <r>
      <rPr>
        <b/>
        <sz val="11"/>
        <rFont val="Calibri"/>
        <family val="2"/>
        <scheme val="minor"/>
      </rPr>
      <t>, die für Leitungaufgaben angestellt sind, 2021 nach Geschlecht und Ländern</t>
    </r>
  </si>
  <si>
    <r>
      <t>Tab. HF-10.3.3-4 Personen in Kindertageseinrichtungen</t>
    </r>
    <r>
      <rPr>
        <b/>
        <vertAlign val="superscript"/>
        <sz val="11"/>
        <rFont val="Calibri"/>
        <family val="2"/>
        <scheme val="minor"/>
      </rPr>
      <t>1</t>
    </r>
    <r>
      <rPr>
        <b/>
        <sz val="11"/>
        <rFont val="Calibri"/>
        <family val="2"/>
        <scheme val="minor"/>
      </rPr>
      <t>, die für Leitungaufgaben angestellt sind, 2020 nach Geschlecht und Ländern</t>
    </r>
  </si>
  <si>
    <r>
      <t>Tab. HF-10.3.3-5 Personen in Kindertageseinrichtungen</t>
    </r>
    <r>
      <rPr>
        <b/>
        <vertAlign val="superscript"/>
        <sz val="11"/>
        <rFont val="Calibri"/>
        <family val="2"/>
        <scheme val="minor"/>
      </rPr>
      <t>1</t>
    </r>
    <r>
      <rPr>
        <b/>
        <sz val="11"/>
        <rFont val="Calibri"/>
        <family val="2"/>
        <scheme val="minor"/>
      </rPr>
      <t>, die für Leitungaufgaben angestellt sind, 2019 nach Geschlecht und Ländern</t>
    </r>
  </si>
  <si>
    <r>
      <t>Tab. HF-10.3.3-6 Personen in Kindertageseinrichtungen</t>
    </r>
    <r>
      <rPr>
        <b/>
        <vertAlign val="superscript"/>
        <sz val="11"/>
        <rFont val="Calibri"/>
        <family val="2"/>
        <scheme val="minor"/>
      </rPr>
      <t>1</t>
    </r>
    <r>
      <rPr>
        <b/>
        <sz val="11"/>
        <rFont val="Calibri"/>
        <family val="2"/>
        <scheme val="minor"/>
      </rPr>
      <t>, die für Leitungaufgaben angestellt sind, 2018 nach Geschlecht und Ländern</t>
    </r>
  </si>
  <si>
    <r>
      <t>Tab. HF-10.4.1-7 Kinder mit deutscher Familiensprache 2023 nach dem Anteil der Kinder mit nichtdeutscher Familiensprache in der Kindertageseinrichtungen ("ethnische Komposition von Kindertageseinrichtungen")</t>
    </r>
    <r>
      <rPr>
        <b/>
        <vertAlign val="superscript"/>
        <sz val="11"/>
        <color rgb="FF010205"/>
        <rFont val="Calibri"/>
        <family val="2"/>
        <scheme val="minor"/>
      </rPr>
      <t>1</t>
    </r>
    <r>
      <rPr>
        <b/>
        <sz val="11"/>
        <color rgb="FF010205"/>
        <rFont val="Calibri"/>
        <family val="2"/>
        <scheme val="minor"/>
      </rPr>
      <t xml:space="preserve"> und Ländern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</si>
</sst>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0\*"/>
    <numFmt numFmtId="165" formatCode="0.0"/>
    <numFmt numFmtId="166" formatCode="_-* #,##0.0_-;\-* #,##0.0_-;_-* &quot;-&quot;??_-;_-@_-"/>
    <numFmt numFmtId="167" formatCode="_-* #,##0_-;\-* #,##0_-;_-* &quot;-&quot;??_-;_-@_-"/>
    <numFmt numFmtId="168" formatCode="###0"/>
    <numFmt numFmtId="169" formatCode="###0.0%"/>
    <numFmt numFmtId="170" formatCode="_-* #,##0.00\ _€_-;\-* #,##0.00\ _€_-;_-* &quot;-&quot;??\ _€_-;_-@_-"/>
    <numFmt numFmtId="171" formatCode="#,##0.0"/>
    <numFmt numFmtId="172" formatCode="_(* #,##0.00_);_(* \(#,##0.00\);_(* &quot;-&quot;??_);_(@_)"/>
    <numFmt numFmtId="173" formatCode="#\ ##0;;\ \-\ \ "/>
    <numFmt numFmtId="174" formatCode="#,##0;\-#,##0;&quot;-&quot;"/>
    <numFmt numFmtId="175" formatCode="#,##0.0;\-#,##0.0;&quot;-&quot;"/>
    <numFmt numFmtId="176" formatCode="##,#00"/>
  </numFmts>
  <fonts count="68">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u/>
      <sz val="10"/>
      <color theme="3"/>
      <name val="Arial"/>
      <family val="2"/>
    </font>
    <font>
      <u/>
      <sz val="10"/>
      <name val="Calibri"/>
      <family val="2"/>
      <scheme val="minor"/>
    </font>
    <font>
      <sz val="9"/>
      <color theme="1"/>
      <name val="Calibri"/>
      <family val="2"/>
      <scheme val="minor"/>
    </font>
    <font>
      <sz val="10"/>
      <name val="Arial"/>
      <family val="2"/>
    </font>
    <font>
      <sz val="8.5"/>
      <color theme="1"/>
      <name val="Calibri"/>
      <family val="2"/>
      <scheme val="minor"/>
    </font>
    <font>
      <b/>
      <sz val="18"/>
      <color theme="0"/>
      <name val="Calibri"/>
      <family val="2"/>
      <scheme val="minor"/>
    </font>
    <font>
      <sz val="10"/>
      <name val="Calibri"/>
      <family val="2"/>
      <scheme val="minor"/>
    </font>
    <font>
      <sz val="10"/>
      <color theme="1"/>
      <name val="Calibri"/>
      <family val="2"/>
      <scheme val="minor"/>
    </font>
    <font>
      <u/>
      <sz val="11"/>
      <color theme="10"/>
      <name val="Calibri"/>
      <family val="2"/>
      <scheme val="minor"/>
    </font>
    <font>
      <b/>
      <sz val="12"/>
      <color theme="0"/>
      <name val="Calibri"/>
      <family val="2"/>
      <scheme val="minor"/>
    </font>
    <font>
      <b/>
      <sz val="10"/>
      <name val="Calibri"/>
      <family val="2"/>
      <scheme val="minor"/>
    </font>
    <font>
      <sz val="11"/>
      <name val="Calibri"/>
      <family val="2"/>
      <scheme val="minor"/>
    </font>
    <font>
      <sz val="11"/>
      <name val="Calibri"/>
      <family val="2"/>
    </font>
    <font>
      <b/>
      <sz val="11"/>
      <name val="Calibri"/>
      <family val="2"/>
      <scheme val="minor"/>
    </font>
    <font>
      <sz val="9"/>
      <name val="Calibri"/>
      <family val="2"/>
      <scheme val="minor"/>
    </font>
    <font>
      <u/>
      <sz val="11"/>
      <color rgb="FF0070C0"/>
      <name val="Calibri"/>
      <family val="2"/>
      <scheme val="minor"/>
    </font>
    <font>
      <sz val="11"/>
      <color rgb="FFFF0000"/>
      <name val="Calibri"/>
      <family val="2"/>
      <scheme val="minor"/>
    </font>
    <font>
      <u/>
      <sz val="10"/>
      <color rgb="FF0070C0"/>
      <name val="Calibri"/>
      <family val="2"/>
      <scheme val="minor"/>
    </font>
    <font>
      <sz val="11"/>
      <color theme="3"/>
      <name val="Calibri"/>
      <family val="2"/>
      <scheme val="minor"/>
    </font>
    <font>
      <sz val="8.5"/>
      <name val="Calibri"/>
      <family val="2"/>
      <scheme val="minor"/>
    </font>
    <font>
      <b/>
      <sz val="11"/>
      <color theme="0"/>
      <name val="Calibri"/>
      <family val="2"/>
      <scheme val="minor"/>
    </font>
    <font>
      <b/>
      <vertAlign val="superscript"/>
      <sz val="11"/>
      <name val="Calibri"/>
      <family val="2"/>
      <scheme val="minor"/>
    </font>
    <font>
      <sz val="9"/>
      <color rgb="FF264A60"/>
      <name val="Arial"/>
      <family val="2"/>
    </font>
    <font>
      <sz val="9"/>
      <color rgb="FF010205"/>
      <name val="Arial"/>
      <family val="2"/>
    </font>
    <font>
      <sz val="9"/>
      <color indexed="8"/>
      <name val="Calibri"/>
      <family val="2"/>
      <scheme val="minor"/>
    </font>
    <font>
      <sz val="11"/>
      <color indexed="8"/>
      <name val="Calibri"/>
      <family val="2"/>
    </font>
    <font>
      <vertAlign val="superscript"/>
      <sz val="8.5"/>
      <name val="Calibri"/>
      <family val="2"/>
      <scheme val="minor"/>
    </font>
    <font>
      <sz val="9"/>
      <color rgb="FF264A60"/>
      <name val="Calibri"/>
      <family val="2"/>
      <scheme val="minor"/>
    </font>
    <font>
      <sz val="9"/>
      <color rgb="FF010205"/>
      <name val="Calibri"/>
      <family val="2"/>
      <scheme val="minor"/>
    </font>
    <font>
      <sz val="8.5"/>
      <color indexed="8"/>
      <name val="Calibri"/>
      <family val="2"/>
      <scheme val="minor"/>
    </font>
    <font>
      <u/>
      <sz val="10"/>
      <name val="Arial"/>
      <family val="2"/>
    </font>
    <font>
      <sz val="9"/>
      <color indexed="62"/>
      <name val="Arial"/>
      <family val="2"/>
    </font>
    <font>
      <sz val="9"/>
      <color indexed="60"/>
      <name val="Arial"/>
      <family val="2"/>
    </font>
    <font>
      <sz val="9"/>
      <color theme="1"/>
      <name val="Arial"/>
      <family val="2"/>
    </font>
    <font>
      <sz val="9"/>
      <color indexed="62"/>
      <name val="Calibri"/>
      <family val="2"/>
      <scheme val="minor"/>
    </font>
    <font>
      <sz val="9"/>
      <color indexed="60"/>
      <name val="Calibri"/>
      <family val="2"/>
      <scheme val="minor"/>
    </font>
    <font>
      <sz val="8.5"/>
      <color rgb="FFFF0000"/>
      <name val="Calibri"/>
      <family val="2"/>
      <scheme val="minor"/>
    </font>
    <font>
      <b/>
      <sz val="10"/>
      <color theme="0"/>
      <name val="Calibri"/>
      <family val="2"/>
      <scheme val="minor"/>
    </font>
    <font>
      <b/>
      <sz val="18"/>
      <color theme="0"/>
      <name val="Arial"/>
      <family val="2"/>
    </font>
    <font>
      <b/>
      <sz val="11"/>
      <color theme="0"/>
      <name val="Arial"/>
      <family val="2"/>
    </font>
    <font>
      <b/>
      <sz val="11"/>
      <color rgb="FF010205"/>
      <name val="Calibri"/>
      <family val="2"/>
      <scheme val="minor"/>
    </font>
    <font>
      <b/>
      <vertAlign val="superscript"/>
      <sz val="11"/>
      <color rgb="FF010205"/>
      <name val="Calibri"/>
      <family val="2"/>
      <scheme val="minor"/>
    </font>
    <font>
      <sz val="9"/>
      <color theme="0"/>
      <name val="Arial"/>
      <family val="2"/>
    </font>
    <font>
      <vertAlign val="superscript"/>
      <sz val="8.5"/>
      <color theme="1"/>
      <name val="Calibri"/>
      <family val="2"/>
      <scheme val="minor"/>
    </font>
    <font>
      <sz val="9"/>
      <color theme="0"/>
      <name val="Calibri"/>
      <family val="2"/>
      <scheme val="minor"/>
    </font>
    <font>
      <u/>
      <sz val="10"/>
      <color theme="3"/>
      <name val="Calibri"/>
      <family val="2"/>
      <scheme val="minor"/>
    </font>
    <font>
      <b/>
      <vertAlign val="superscript"/>
      <sz val="11"/>
      <color theme="1"/>
      <name val="Calibri"/>
      <family val="2"/>
      <scheme val="minor"/>
    </font>
    <font>
      <sz val="10"/>
      <name val="MetaNormalLF-Roman"/>
      <family val="2"/>
    </font>
    <font>
      <vertAlign val="superscript"/>
      <sz val="9"/>
      <name val="Calibri"/>
      <family val="2"/>
      <scheme val="minor"/>
    </font>
    <font>
      <sz val="9"/>
      <color rgb="FFFFFFFF"/>
      <name val="Calibri"/>
      <family val="2"/>
      <scheme val="minor"/>
    </font>
    <font>
      <sz val="9"/>
      <color theme="0" tint="-0.14999847407452621"/>
      <name val="Calibri"/>
      <family val="2"/>
      <scheme val="minor"/>
    </font>
    <font>
      <sz val="9"/>
      <color theme="0" tint="-4.9989318521683403E-2"/>
      <name val="Calibri"/>
      <family val="2"/>
      <scheme val="minor"/>
    </font>
    <font>
      <sz val="10"/>
      <color theme="1"/>
      <name val="Arial"/>
      <family val="2"/>
    </font>
    <font>
      <vertAlign val="superscript"/>
      <sz val="8.5"/>
      <color rgb="FF000000"/>
      <name val="Calibri"/>
      <family val="2"/>
      <scheme val="minor"/>
    </font>
    <font>
      <b/>
      <vertAlign val="superscript"/>
      <sz val="9"/>
      <name val="Calibri"/>
      <family val="2"/>
      <scheme val="minor"/>
    </font>
    <font>
      <b/>
      <sz val="16"/>
      <color theme="1"/>
      <name val="Calibri"/>
      <family val="2"/>
      <scheme val="minor"/>
    </font>
    <font>
      <b/>
      <sz val="11"/>
      <name val="Arial"/>
      <family val="2"/>
    </font>
  </fonts>
  <fills count="17">
    <fill>
      <patternFill patternType="none"/>
    </fill>
    <fill>
      <patternFill patternType="gray125"/>
    </fill>
    <fill>
      <patternFill patternType="solid">
        <fgColor rgb="FFA59D97"/>
        <bgColor indexed="64"/>
      </patternFill>
    </fill>
    <fill>
      <patternFill patternType="solid">
        <fgColor rgb="FFEB9128"/>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0" tint="-4.956205938901944E-2"/>
        <bgColor indexed="64"/>
      </patternFill>
    </fill>
    <fill>
      <patternFill patternType="solid">
        <fgColor theme="0" tint="-4.9745170445875425E-2"/>
        <bgColor indexed="64"/>
      </patternFill>
    </fill>
    <fill>
      <patternFill patternType="solid">
        <fgColor theme="0" tint="-4.9806207464827418E-2"/>
        <bgColor indexed="64"/>
      </patternFill>
    </fill>
    <fill>
      <patternFill patternType="solid">
        <fgColor theme="0"/>
        <bgColor indexed="64"/>
      </patternFill>
    </fill>
    <fill>
      <patternFill patternType="solid">
        <fgColor rgb="FFEEECE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4.9592577898495437E-2"/>
        <bgColor indexed="64"/>
      </patternFill>
    </fill>
    <fill>
      <patternFill patternType="solid">
        <fgColor theme="0" tint="-4.9775688955351421E-2"/>
        <bgColor indexed="64"/>
      </patternFill>
    </fill>
    <fill>
      <patternFill patternType="solid">
        <fgColor theme="0" tint="-0.249977111117893"/>
        <bgColor indexed="64"/>
      </patternFill>
    </fill>
    <fill>
      <patternFill patternType="solid">
        <fgColor rgb="FFBFBFBF"/>
        <bgColor indexed="64"/>
      </patternFill>
    </fill>
  </fills>
  <borders count="74">
    <border>
      <left/>
      <right/>
      <top/>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auto="1"/>
      </right>
      <top/>
      <bottom style="medium">
        <color auto="1"/>
      </bottom>
      <diagonal/>
    </border>
    <border>
      <left style="thin">
        <color indexed="64"/>
      </left>
      <right style="thin">
        <color indexed="64"/>
      </right>
      <top/>
      <bottom style="medium">
        <color indexed="64"/>
      </bottom>
      <diagonal/>
    </border>
    <border>
      <left/>
      <right style="medium">
        <color auto="1"/>
      </right>
      <top/>
      <bottom style="medium">
        <color auto="1"/>
      </bottom>
      <diagonal/>
    </border>
    <border>
      <left style="medium">
        <color indexed="64"/>
      </left>
      <right/>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top/>
      <bottom style="medium">
        <color auto="1"/>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112">
    <xf numFmtId="0" fontId="0" fillId="0" borderId="0"/>
    <xf numFmtId="0" fontId="11" fillId="0" borderId="0"/>
    <xf numFmtId="0" fontId="8" fillId="0" borderId="0"/>
    <xf numFmtId="0" fontId="8" fillId="0" borderId="0"/>
    <xf numFmtId="0" fontId="14" fillId="0" borderId="0"/>
    <xf numFmtId="0" fontId="8" fillId="0" borderId="0"/>
    <xf numFmtId="0" fontId="8" fillId="0" borderId="0"/>
    <xf numFmtId="0" fontId="10" fillId="0" borderId="0"/>
    <xf numFmtId="0" fontId="19" fillId="0" borderId="0"/>
    <xf numFmtId="0" fontId="14" fillId="0" borderId="0"/>
    <xf numFmtId="0" fontId="7" fillId="0" borderId="0"/>
    <xf numFmtId="0" fontId="11" fillId="0" borderId="0" applyNumberFormat="0" applyFill="0" applyBorder="0" applyAlignment="0" applyProtection="0"/>
    <xf numFmtId="0" fontId="6" fillId="0" borderId="0"/>
    <xf numFmtId="0" fontId="23" fillId="0" borderId="0"/>
    <xf numFmtId="0" fontId="23" fillId="0" borderId="0"/>
    <xf numFmtId="0" fontId="23" fillId="0" borderId="0"/>
    <xf numFmtId="0" fontId="5" fillId="0" borderId="0"/>
    <xf numFmtId="0" fontId="19" fillId="0" borderId="0" applyNumberFormat="0" applyFill="0" applyBorder="0" applyAlignment="0" applyProtection="0"/>
    <xf numFmtId="0" fontId="4" fillId="0" borderId="0"/>
    <xf numFmtId="0" fontId="4" fillId="0" borderId="0"/>
    <xf numFmtId="0" fontId="19" fillId="0" borderId="0" applyNumberFormat="0" applyFill="0" applyBorder="0" applyAlignment="0" applyProtection="0"/>
    <xf numFmtId="0" fontId="4" fillId="0" borderId="0"/>
    <xf numFmtId="43" fontId="1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0" fontId="36" fillId="0" borderId="0" applyFont="0" applyFill="0" applyBorder="0" applyAlignment="0" applyProtection="0"/>
    <xf numFmtId="0" fontId="2" fillId="0" borderId="0"/>
    <xf numFmtId="0" fontId="2" fillId="0" borderId="0"/>
    <xf numFmtId="0" fontId="2" fillId="0" borderId="0"/>
    <xf numFmtId="0" fontId="2" fillId="0" borderId="0"/>
    <xf numFmtId="0" fontId="1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2" fontId="36"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58" fillId="0" borderId="0"/>
    <xf numFmtId="0" fontId="14" fillId="0" borderId="0"/>
    <xf numFmtId="0" fontId="63" fillId="0" borderId="0"/>
    <xf numFmtId="0" fontId="6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1323">
    <xf numFmtId="0" fontId="0" fillId="0" borderId="0" xfId="0"/>
    <xf numFmtId="0" fontId="12" fillId="0" borderId="0" xfId="1" applyFont="1" applyAlignment="1">
      <alignment vertical="top"/>
    </xf>
    <xf numFmtId="0" fontId="13" fillId="0" borderId="0" xfId="3" applyFont="1"/>
    <xf numFmtId="0" fontId="15" fillId="0" borderId="0" xfId="3" applyFont="1"/>
    <xf numFmtId="0" fontId="17" fillId="0" borderId="0" xfId="5" applyFont="1"/>
    <xf numFmtId="0" fontId="18" fillId="0" borderId="0" xfId="5" applyFont="1"/>
    <xf numFmtId="0" fontId="16" fillId="0" borderId="0" xfId="0" applyFont="1"/>
    <xf numFmtId="0" fontId="13" fillId="0" borderId="0" xfId="2" applyFont="1"/>
    <xf numFmtId="0" fontId="7" fillId="0" borderId="0" xfId="0" applyFont="1"/>
    <xf numFmtId="0" fontId="7" fillId="0" borderId="0" xfId="5" applyFont="1"/>
    <xf numFmtId="0" fontId="17" fillId="5" borderId="13" xfId="0" applyFont="1" applyFill="1" applyBorder="1" applyAlignment="1">
      <alignment horizontal="left" vertical="center" wrapText="1" readingOrder="1"/>
    </xf>
    <xf numFmtId="0" fontId="17" fillId="5" borderId="27" xfId="0" applyFont="1" applyFill="1" applyBorder="1" applyAlignment="1">
      <alignment horizontal="left" vertical="center" wrapText="1" readingOrder="1"/>
    </xf>
    <xf numFmtId="49" fontId="17" fillId="5" borderId="27" xfId="0" applyNumberFormat="1" applyFont="1" applyFill="1" applyBorder="1" applyAlignment="1">
      <alignment horizontal="left" vertical="center" wrapText="1" readingOrder="1"/>
    </xf>
    <xf numFmtId="0" fontId="17" fillId="5" borderId="16" xfId="0" applyFont="1" applyFill="1" applyBorder="1" applyAlignment="1">
      <alignment horizontal="center" vertical="center" wrapText="1" readingOrder="1"/>
    </xf>
    <xf numFmtId="0" fontId="17" fillId="5" borderId="25" xfId="0" applyFont="1" applyFill="1" applyBorder="1" applyAlignment="1">
      <alignment horizontal="center" vertical="center" wrapText="1" readingOrder="1"/>
    </xf>
    <xf numFmtId="0" fontId="18" fillId="5" borderId="37" xfId="0" applyFont="1" applyFill="1" applyBorder="1" applyAlignment="1">
      <alignment horizontal="center" vertical="center"/>
    </xf>
    <xf numFmtId="0" fontId="17" fillId="5" borderId="26" xfId="0" applyFont="1" applyFill="1" applyBorder="1" applyAlignment="1">
      <alignment horizontal="center" vertical="center" wrapText="1" readingOrder="1"/>
    </xf>
    <xf numFmtId="0" fontId="17" fillId="5" borderId="29" xfId="0" applyFont="1" applyFill="1" applyBorder="1" applyAlignment="1">
      <alignment horizontal="center" vertical="center" wrapText="1" readingOrder="1"/>
    </xf>
    <xf numFmtId="0" fontId="17" fillId="12" borderId="39" xfId="0" applyFont="1" applyFill="1" applyBorder="1" applyAlignment="1">
      <alignment horizontal="center" vertical="center" wrapText="1" readingOrder="1"/>
    </xf>
    <xf numFmtId="0" fontId="17" fillId="12" borderId="35" xfId="0" applyFont="1" applyFill="1" applyBorder="1" applyAlignment="1">
      <alignment horizontal="center" vertical="center" wrapText="1" readingOrder="1"/>
    </xf>
    <xf numFmtId="49" fontId="17" fillId="12" borderId="42" xfId="0" applyNumberFormat="1" applyFont="1" applyFill="1" applyBorder="1" applyAlignment="1">
      <alignment horizontal="left" vertical="center" wrapText="1" readingOrder="1"/>
    </xf>
    <xf numFmtId="0" fontId="17" fillId="5" borderId="45" xfId="0" applyFont="1" applyFill="1" applyBorder="1" applyAlignment="1">
      <alignment horizontal="center" vertical="center" wrapText="1" readingOrder="1"/>
    </xf>
    <xf numFmtId="1" fontId="7" fillId="0" borderId="0" xfId="0" applyNumberFormat="1" applyFont="1"/>
    <xf numFmtId="1" fontId="7" fillId="0" borderId="0" xfId="5" applyNumberFormat="1" applyFont="1"/>
    <xf numFmtId="0" fontId="7" fillId="0" borderId="12" xfId="0" applyFont="1" applyBorder="1"/>
    <xf numFmtId="0" fontId="7" fillId="0" borderId="0" xfId="0" applyFont="1" applyBorder="1"/>
    <xf numFmtId="1" fontId="7" fillId="0" borderId="0" xfId="0" applyNumberFormat="1" applyFont="1" applyBorder="1"/>
    <xf numFmtId="0" fontId="13" fillId="0" borderId="0" xfId="3" applyFont="1" applyBorder="1"/>
    <xf numFmtId="0" fontId="13" fillId="0" borderId="12" xfId="2" applyFont="1" applyBorder="1"/>
    <xf numFmtId="0" fontId="9" fillId="0" borderId="0" xfId="3" applyFont="1"/>
    <xf numFmtId="0" fontId="22" fillId="2" borderId="3" xfId="3" applyFont="1" applyFill="1" applyBorder="1" applyAlignment="1">
      <alignment horizontal="center"/>
    </xf>
    <xf numFmtId="0" fontId="22" fillId="2" borderId="4" xfId="3" applyFont="1" applyFill="1" applyBorder="1" applyAlignment="1">
      <alignment horizontal="center"/>
    </xf>
    <xf numFmtId="0" fontId="22" fillId="2" borderId="6" xfId="3" applyFont="1" applyFill="1" applyBorder="1" applyAlignment="1">
      <alignment horizontal="center"/>
    </xf>
    <xf numFmtId="0" fontId="22" fillId="2" borderId="7" xfId="3" applyFont="1" applyFill="1" applyBorder="1" applyAlignment="1">
      <alignment horizontal="center"/>
    </xf>
    <xf numFmtId="0" fontId="22" fillId="2" borderId="9" xfId="3" applyFont="1" applyFill="1" applyBorder="1" applyAlignment="1">
      <alignment horizontal="center"/>
    </xf>
    <xf numFmtId="0" fontId="22" fillId="2" borderId="10" xfId="3" applyFont="1" applyFill="1" applyBorder="1" applyAlignment="1">
      <alignment horizontal="center"/>
    </xf>
    <xf numFmtId="0" fontId="25" fillId="0" borderId="17" xfId="3" applyFont="1" applyBorder="1" applyAlignment="1">
      <alignment horizontal="left"/>
    </xf>
    <xf numFmtId="164" fontId="13" fillId="0" borderId="13" xfId="3" applyNumberFormat="1" applyFont="1" applyBorder="1" applyAlignment="1">
      <alignment horizontal="right"/>
    </xf>
    <xf numFmtId="2" fontId="13" fillId="0" borderId="14" xfId="3" applyNumberFormat="1" applyFont="1" applyBorder="1" applyAlignment="1">
      <alignment horizontal="right"/>
    </xf>
    <xf numFmtId="0" fontId="13" fillId="0" borderId="13" xfId="3" applyFont="1" applyBorder="1" applyAlignment="1">
      <alignment horizontal="right"/>
    </xf>
    <xf numFmtId="1" fontId="13" fillId="0" borderId="14" xfId="3" applyNumberFormat="1" applyFont="1" applyBorder="1" applyAlignment="1">
      <alignment horizontal="right"/>
    </xf>
    <xf numFmtId="0" fontId="25" fillId="5" borderId="17" xfId="3" applyFont="1" applyFill="1" applyBorder="1" applyAlignment="1">
      <alignment horizontal="left"/>
    </xf>
    <xf numFmtId="164" fontId="13" fillId="5" borderId="13" xfId="3" applyNumberFormat="1" applyFont="1" applyFill="1" applyBorder="1" applyAlignment="1">
      <alignment horizontal="right"/>
    </xf>
    <xf numFmtId="2" fontId="13" fillId="5" borderId="16" xfId="3" applyNumberFormat="1" applyFont="1" applyFill="1" applyBorder="1" applyAlignment="1">
      <alignment horizontal="right"/>
    </xf>
    <xf numFmtId="0" fontId="13" fillId="5" borderId="13" xfId="3" applyFont="1" applyFill="1" applyBorder="1" applyAlignment="1">
      <alignment horizontal="right"/>
    </xf>
    <xf numFmtId="1" fontId="13" fillId="5" borderId="16" xfId="3" applyNumberFormat="1" applyFont="1" applyFill="1" applyBorder="1" applyAlignment="1">
      <alignment horizontal="right"/>
    </xf>
    <xf numFmtId="2" fontId="13" fillId="0" borderId="16" xfId="3" applyNumberFormat="1" applyFont="1" applyBorder="1" applyAlignment="1">
      <alignment horizontal="right"/>
    </xf>
    <xf numFmtId="1" fontId="13" fillId="0" borderId="16" xfId="3" applyNumberFormat="1" applyFont="1" applyBorder="1" applyAlignment="1">
      <alignment horizontal="right"/>
    </xf>
    <xf numFmtId="0" fontId="25" fillId="6" borderId="15" xfId="3" applyFont="1" applyFill="1" applyBorder="1" applyAlignment="1">
      <alignment horizontal="left"/>
    </xf>
    <xf numFmtId="164" fontId="13" fillId="6" borderId="19" xfId="3" applyNumberFormat="1" applyFont="1" applyFill="1" applyBorder="1" applyAlignment="1">
      <alignment horizontal="right"/>
    </xf>
    <xf numFmtId="2" fontId="13" fillId="6" borderId="14" xfId="3" applyNumberFormat="1" applyFont="1" applyFill="1" applyBorder="1" applyAlignment="1">
      <alignment horizontal="right"/>
    </xf>
    <xf numFmtId="0" fontId="13" fillId="6" borderId="19" xfId="3" applyFont="1" applyFill="1" applyBorder="1" applyAlignment="1">
      <alignment horizontal="right"/>
    </xf>
    <xf numFmtId="1" fontId="13" fillId="6" borderId="14" xfId="3" applyNumberFormat="1" applyFont="1" applyFill="1" applyBorder="1" applyAlignment="1">
      <alignment horizontal="right"/>
    </xf>
    <xf numFmtId="0" fontId="25" fillId="6" borderId="17" xfId="3" applyFont="1" applyFill="1" applyBorder="1" applyAlignment="1">
      <alignment horizontal="left"/>
    </xf>
    <xf numFmtId="164" fontId="13" fillId="6" borderId="13" xfId="3" applyNumberFormat="1" applyFont="1" applyFill="1" applyBorder="1" applyAlignment="1">
      <alignment horizontal="right"/>
    </xf>
    <xf numFmtId="2" fontId="13" fillId="6" borderId="16" xfId="3" applyNumberFormat="1" applyFont="1" applyFill="1" applyBorder="1" applyAlignment="1">
      <alignment horizontal="right"/>
    </xf>
    <xf numFmtId="0" fontId="13" fillId="6" borderId="13" xfId="3" applyFont="1" applyFill="1" applyBorder="1" applyAlignment="1">
      <alignment horizontal="right"/>
    </xf>
    <xf numFmtId="1" fontId="13" fillId="6" borderId="16" xfId="3" applyNumberFormat="1" applyFont="1" applyFill="1" applyBorder="1" applyAlignment="1">
      <alignment horizontal="right"/>
    </xf>
    <xf numFmtId="2" fontId="13" fillId="6" borderId="10" xfId="3" applyNumberFormat="1" applyFont="1" applyFill="1" applyBorder="1" applyAlignment="1">
      <alignment horizontal="right"/>
    </xf>
    <xf numFmtId="1" fontId="13" fillId="6" borderId="10" xfId="3" applyNumberFormat="1" applyFont="1" applyFill="1" applyBorder="1" applyAlignment="1">
      <alignment horizontal="right"/>
    </xf>
    <xf numFmtId="0" fontId="25" fillId="6" borderId="55" xfId="3" applyFont="1" applyFill="1" applyBorder="1" applyAlignment="1">
      <alignment horizontal="left"/>
    </xf>
    <xf numFmtId="164" fontId="13" fillId="6" borderId="42" xfId="3" applyNumberFormat="1" applyFont="1" applyFill="1" applyBorder="1" applyAlignment="1">
      <alignment horizontal="right"/>
    </xf>
    <xf numFmtId="2" fontId="13" fillId="6" borderId="39" xfId="3" applyNumberFormat="1" applyFont="1" applyFill="1" applyBorder="1" applyAlignment="1">
      <alignment horizontal="right"/>
    </xf>
    <xf numFmtId="0" fontId="13" fillId="6" borderId="42" xfId="3" applyFont="1" applyFill="1" applyBorder="1" applyAlignment="1">
      <alignment horizontal="right"/>
    </xf>
    <xf numFmtId="164" fontId="13" fillId="6" borderId="47" xfId="3" applyNumberFormat="1" applyFont="1" applyFill="1" applyBorder="1" applyAlignment="1">
      <alignment horizontal="right"/>
    </xf>
    <xf numFmtId="0" fontId="13" fillId="6" borderId="47" xfId="3" applyFont="1" applyFill="1" applyBorder="1" applyAlignment="1">
      <alignment horizontal="right"/>
    </xf>
    <xf numFmtId="0" fontId="9" fillId="0" borderId="0" xfId="3" applyFont="1" applyBorder="1"/>
    <xf numFmtId="0" fontId="22" fillId="2" borderId="24" xfId="3" applyFont="1" applyFill="1" applyBorder="1" applyAlignment="1">
      <alignment horizontal="center"/>
    </xf>
    <xf numFmtId="0" fontId="22" fillId="2" borderId="25" xfId="3" applyFont="1" applyFill="1" applyBorder="1" applyAlignment="1">
      <alignment horizontal="center"/>
    </xf>
    <xf numFmtId="0" fontId="22" fillId="2" borderId="27" xfId="3" applyFont="1" applyFill="1" applyBorder="1" applyAlignment="1">
      <alignment horizontal="center"/>
    </xf>
    <xf numFmtId="0" fontId="22" fillId="2" borderId="13" xfId="3" applyFont="1" applyFill="1" applyBorder="1" applyAlignment="1">
      <alignment horizontal="center"/>
    </xf>
    <xf numFmtId="0" fontId="22" fillId="2" borderId="28" xfId="3" applyFont="1" applyFill="1" applyBorder="1" applyAlignment="1">
      <alignment horizontal="center"/>
    </xf>
    <xf numFmtId="0" fontId="22" fillId="2" borderId="16" xfId="3" applyFont="1" applyFill="1" applyBorder="1" applyAlignment="1">
      <alignment horizontal="center"/>
    </xf>
    <xf numFmtId="1" fontId="13" fillId="0" borderId="13" xfId="3" applyNumberFormat="1" applyFont="1" applyBorder="1" applyAlignment="1">
      <alignment horizontal="right"/>
    </xf>
    <xf numFmtId="2" fontId="13" fillId="0" borderId="13" xfId="3" applyNumberFormat="1" applyFont="1" applyBorder="1" applyAlignment="1">
      <alignment horizontal="right"/>
    </xf>
    <xf numFmtId="1" fontId="13" fillId="5" borderId="13" xfId="3" applyNumberFormat="1" applyFont="1" applyFill="1" applyBorder="1" applyAlignment="1">
      <alignment horizontal="right"/>
    </xf>
    <xf numFmtId="2" fontId="13" fillId="5" borderId="13" xfId="3" applyNumberFormat="1" applyFont="1" applyFill="1" applyBorder="1" applyAlignment="1">
      <alignment horizontal="right"/>
    </xf>
    <xf numFmtId="0" fontId="13" fillId="0" borderId="30" xfId="3" applyFont="1" applyBorder="1" applyAlignment="1">
      <alignment horizontal="right"/>
    </xf>
    <xf numFmtId="2" fontId="13" fillId="6" borderId="19" xfId="3" applyNumberFormat="1" applyFont="1" applyFill="1" applyBorder="1" applyAlignment="1">
      <alignment horizontal="right"/>
    </xf>
    <xf numFmtId="2" fontId="13" fillId="6" borderId="13" xfId="3" applyNumberFormat="1" applyFont="1" applyFill="1" applyBorder="1" applyAlignment="1">
      <alignment horizontal="right"/>
    </xf>
    <xf numFmtId="0" fontId="25" fillId="6" borderId="20" xfId="3" applyFont="1" applyFill="1" applyBorder="1" applyAlignment="1">
      <alignment horizontal="left"/>
    </xf>
    <xf numFmtId="1" fontId="13" fillId="6" borderId="39" xfId="3" applyNumberFormat="1" applyFont="1" applyFill="1" applyBorder="1" applyAlignment="1">
      <alignment horizontal="right"/>
    </xf>
    <xf numFmtId="0" fontId="22" fillId="2" borderId="33" xfId="3" applyFont="1" applyFill="1" applyBorder="1" applyAlignment="1">
      <alignment horizontal="center"/>
    </xf>
    <xf numFmtId="0" fontId="22" fillId="2" borderId="23" xfId="3" applyFont="1" applyFill="1" applyBorder="1" applyAlignment="1">
      <alignment horizontal="center"/>
    </xf>
    <xf numFmtId="0" fontId="25" fillId="7" borderId="15" xfId="3" applyFont="1" applyFill="1" applyBorder="1" applyAlignment="1">
      <alignment horizontal="left"/>
    </xf>
    <xf numFmtId="0" fontId="13" fillId="7" borderId="19" xfId="3" applyFont="1" applyFill="1" applyBorder="1" applyAlignment="1">
      <alignment horizontal="right"/>
    </xf>
    <xf numFmtId="2" fontId="13" fillId="7" borderId="14" xfId="3" applyNumberFormat="1" applyFont="1" applyFill="1" applyBorder="1" applyAlignment="1">
      <alignment horizontal="right"/>
    </xf>
    <xf numFmtId="2" fontId="13" fillId="7" borderId="19" xfId="3" applyNumberFormat="1" applyFont="1" applyFill="1" applyBorder="1" applyAlignment="1">
      <alignment horizontal="right"/>
    </xf>
    <xf numFmtId="1" fontId="13" fillId="7" borderId="14" xfId="3" applyNumberFormat="1" applyFont="1" applyFill="1" applyBorder="1" applyAlignment="1">
      <alignment horizontal="right"/>
    </xf>
    <xf numFmtId="0" fontId="25" fillId="7" borderId="17" xfId="3" applyFont="1" applyFill="1" applyBorder="1" applyAlignment="1">
      <alignment horizontal="left"/>
    </xf>
    <xf numFmtId="0" fontId="13" fillId="7" borderId="13" xfId="3" applyFont="1" applyFill="1" applyBorder="1" applyAlignment="1">
      <alignment horizontal="right"/>
    </xf>
    <xf numFmtId="2" fontId="13" fillId="7" borderId="16" xfId="3" applyNumberFormat="1" applyFont="1" applyFill="1" applyBorder="1" applyAlignment="1">
      <alignment horizontal="right"/>
    </xf>
    <xf numFmtId="2" fontId="13" fillId="7" borderId="13" xfId="3" applyNumberFormat="1" applyFont="1" applyFill="1" applyBorder="1" applyAlignment="1">
      <alignment horizontal="right"/>
    </xf>
    <xf numFmtId="1" fontId="13" fillId="7" borderId="16" xfId="3" applyNumberFormat="1" applyFont="1" applyFill="1" applyBorder="1" applyAlignment="1">
      <alignment horizontal="right"/>
    </xf>
    <xf numFmtId="2" fontId="13" fillId="7" borderId="10" xfId="3" applyNumberFormat="1" applyFont="1" applyFill="1" applyBorder="1" applyAlignment="1">
      <alignment horizontal="right"/>
    </xf>
    <xf numFmtId="0" fontId="13" fillId="7" borderId="23" xfId="3" applyFont="1" applyFill="1" applyBorder="1" applyAlignment="1">
      <alignment horizontal="right"/>
    </xf>
    <xf numFmtId="0" fontId="13" fillId="0" borderId="19" xfId="3" applyFont="1" applyBorder="1" applyAlignment="1">
      <alignment horizontal="right"/>
    </xf>
    <xf numFmtId="2" fontId="13" fillId="0" borderId="15" xfId="3" applyNumberFormat="1" applyFont="1" applyBorder="1" applyAlignment="1">
      <alignment horizontal="right"/>
    </xf>
    <xf numFmtId="2" fontId="13" fillId="0" borderId="19" xfId="3" applyNumberFormat="1" applyFont="1" applyBorder="1" applyAlignment="1">
      <alignment horizontal="right"/>
    </xf>
    <xf numFmtId="2" fontId="13" fillId="5" borderId="17" xfId="3" applyNumberFormat="1" applyFont="1" applyFill="1" applyBorder="1" applyAlignment="1">
      <alignment horizontal="right"/>
    </xf>
    <xf numFmtId="2" fontId="13" fillId="0" borderId="17" xfId="3" applyNumberFormat="1" applyFont="1" applyBorder="1" applyAlignment="1">
      <alignment horizontal="right"/>
    </xf>
    <xf numFmtId="0" fontId="13" fillId="8" borderId="19" xfId="3" applyFont="1" applyFill="1" applyBorder="1" applyAlignment="1">
      <alignment horizontal="right"/>
    </xf>
    <xf numFmtId="2" fontId="13" fillId="8" borderId="15" xfId="3" applyNumberFormat="1" applyFont="1" applyFill="1" applyBorder="1" applyAlignment="1">
      <alignment horizontal="right"/>
    </xf>
    <xf numFmtId="2" fontId="13" fillId="8" borderId="19" xfId="3" applyNumberFormat="1" applyFont="1" applyFill="1" applyBorder="1" applyAlignment="1">
      <alignment horizontal="right"/>
    </xf>
    <xf numFmtId="0" fontId="13" fillId="8" borderId="13" xfId="3" applyFont="1" applyFill="1" applyBorder="1" applyAlignment="1">
      <alignment horizontal="right"/>
    </xf>
    <xf numFmtId="2" fontId="13" fillId="8" borderId="17" xfId="3" applyNumberFormat="1" applyFont="1" applyFill="1" applyBorder="1" applyAlignment="1">
      <alignment horizontal="right"/>
    </xf>
    <xf numFmtId="2" fontId="13" fillId="8" borderId="13" xfId="3" applyNumberFormat="1" applyFont="1" applyFill="1" applyBorder="1" applyAlignment="1">
      <alignment horizontal="right"/>
    </xf>
    <xf numFmtId="0" fontId="13" fillId="8" borderId="9" xfId="3" applyFont="1" applyFill="1" applyBorder="1" applyAlignment="1">
      <alignment horizontal="right"/>
    </xf>
    <xf numFmtId="2" fontId="13" fillId="8" borderId="20" xfId="3" applyNumberFormat="1" applyFont="1" applyFill="1" applyBorder="1" applyAlignment="1">
      <alignment horizontal="right"/>
    </xf>
    <xf numFmtId="2" fontId="13" fillId="8" borderId="9" xfId="3" applyNumberFormat="1" applyFont="1" applyFill="1" applyBorder="1" applyAlignment="1">
      <alignment horizontal="right"/>
    </xf>
    <xf numFmtId="0" fontId="25" fillId="7" borderId="55" xfId="3" applyFont="1" applyFill="1" applyBorder="1" applyAlignment="1">
      <alignment horizontal="left"/>
    </xf>
    <xf numFmtId="0" fontId="13" fillId="7" borderId="42" xfId="3" applyFont="1" applyFill="1" applyBorder="1" applyAlignment="1">
      <alignment horizontal="right"/>
    </xf>
    <xf numFmtId="2" fontId="13" fillId="7" borderId="39" xfId="3" applyNumberFormat="1" applyFont="1" applyFill="1" applyBorder="1" applyAlignment="1">
      <alignment horizontal="right"/>
    </xf>
    <xf numFmtId="0" fontId="13" fillId="7" borderId="47" xfId="3" applyFont="1" applyFill="1" applyBorder="1" applyAlignment="1">
      <alignment horizontal="right"/>
    </xf>
    <xf numFmtId="1" fontId="13" fillId="7" borderId="39" xfId="3" applyNumberFormat="1" applyFont="1" applyFill="1" applyBorder="1" applyAlignment="1">
      <alignment horizontal="right"/>
    </xf>
    <xf numFmtId="2" fontId="13" fillId="5" borderId="10" xfId="3" applyNumberFormat="1" applyFont="1" applyFill="1" applyBorder="1" applyAlignment="1">
      <alignment horizontal="right"/>
    </xf>
    <xf numFmtId="1" fontId="13" fillId="5" borderId="10" xfId="3" applyNumberFormat="1" applyFont="1" applyFill="1" applyBorder="1" applyAlignment="1">
      <alignment horizontal="right"/>
    </xf>
    <xf numFmtId="164" fontId="13" fillId="7" borderId="19" xfId="3" applyNumberFormat="1" applyFont="1" applyFill="1" applyBorder="1" applyAlignment="1">
      <alignment horizontal="right"/>
    </xf>
    <xf numFmtId="164" fontId="13" fillId="7" borderId="13" xfId="3" applyNumberFormat="1" applyFont="1" applyFill="1" applyBorder="1" applyAlignment="1">
      <alignment horizontal="right"/>
    </xf>
    <xf numFmtId="164" fontId="13" fillId="7" borderId="42" xfId="3" applyNumberFormat="1" applyFont="1" applyFill="1" applyBorder="1" applyAlignment="1">
      <alignment horizontal="right"/>
    </xf>
    <xf numFmtId="0" fontId="25" fillId="0" borderId="15" xfId="3" applyFont="1" applyBorder="1" applyAlignment="1">
      <alignment horizontal="left"/>
    </xf>
    <xf numFmtId="0" fontId="13" fillId="0" borderId="36" xfId="3" applyFont="1" applyBorder="1" applyAlignment="1">
      <alignment horizontal="right"/>
    </xf>
    <xf numFmtId="0" fontId="17" fillId="5" borderId="35" xfId="0" applyFont="1" applyFill="1" applyBorder="1" applyAlignment="1">
      <alignment horizontal="center" vertical="center" wrapText="1" readingOrder="1"/>
    </xf>
    <xf numFmtId="0" fontId="17" fillId="5" borderId="39" xfId="0" applyFont="1" applyFill="1" applyBorder="1" applyAlignment="1">
      <alignment horizontal="center" vertical="center" wrapText="1" readingOrder="1"/>
    </xf>
    <xf numFmtId="0" fontId="15" fillId="0" borderId="0" xfId="0" applyFont="1"/>
    <xf numFmtId="1" fontId="15" fillId="0" borderId="0" xfId="0" applyNumberFormat="1" applyFont="1"/>
    <xf numFmtId="0" fontId="15" fillId="0" borderId="0" xfId="6" applyFont="1" applyAlignment="1">
      <alignment horizontal="left"/>
    </xf>
    <xf numFmtId="0" fontId="4" fillId="0" borderId="0" xfId="0" applyFont="1"/>
    <xf numFmtId="0" fontId="17" fillId="12" borderId="25" xfId="0" applyFont="1" applyFill="1" applyBorder="1" applyAlignment="1">
      <alignment horizontal="center" vertical="center" wrapText="1" readingOrder="1"/>
    </xf>
    <xf numFmtId="0" fontId="17" fillId="12" borderId="26" xfId="0" applyFont="1" applyFill="1" applyBorder="1" applyAlignment="1">
      <alignment horizontal="center" vertical="center" wrapText="1" readingOrder="1"/>
    </xf>
    <xf numFmtId="49" fontId="17" fillId="5" borderId="63" xfId="0" quotePrefix="1" applyNumberFormat="1" applyFont="1" applyFill="1" applyBorder="1" applyAlignment="1">
      <alignment horizontal="center" vertical="center" wrapText="1" readingOrder="1"/>
    </xf>
    <xf numFmtId="49" fontId="17" fillId="12" borderId="63" xfId="0" applyNumberFormat="1" applyFont="1" applyFill="1" applyBorder="1" applyAlignment="1">
      <alignment horizontal="center" vertical="center" wrapText="1" readingOrder="1"/>
    </xf>
    <xf numFmtId="49" fontId="17" fillId="12" borderId="38" xfId="0" applyNumberFormat="1" applyFont="1" applyFill="1" applyBorder="1" applyAlignment="1">
      <alignment horizontal="left" vertical="center" wrapText="1" readingOrder="1"/>
    </xf>
    <xf numFmtId="0" fontId="17" fillId="12" borderId="45" xfId="0" applyFont="1" applyFill="1" applyBorder="1" applyAlignment="1">
      <alignment horizontal="center" vertical="center" wrapText="1" readingOrder="1"/>
    </xf>
    <xf numFmtId="49" fontId="17" fillId="5" borderId="38" xfId="0" applyNumberFormat="1" applyFont="1" applyFill="1" applyBorder="1" applyAlignment="1">
      <alignment horizontal="left" vertical="center" wrapText="1" readingOrder="1"/>
    </xf>
    <xf numFmtId="49" fontId="17" fillId="12" borderId="27" xfId="0" applyNumberFormat="1" applyFont="1" applyFill="1" applyBorder="1" applyAlignment="1">
      <alignment horizontal="left" vertical="center" wrapText="1" readingOrder="1"/>
    </xf>
    <xf numFmtId="49" fontId="17" fillId="12" borderId="25" xfId="0" applyNumberFormat="1" applyFont="1" applyFill="1" applyBorder="1" applyAlignment="1">
      <alignment horizontal="center" vertical="center" wrapText="1" readingOrder="1"/>
    </xf>
    <xf numFmtId="0" fontId="17" fillId="5" borderId="38" xfId="0" applyFont="1" applyFill="1" applyBorder="1" applyAlignment="1">
      <alignment horizontal="left" vertical="center" wrapText="1" readingOrder="1"/>
    </xf>
    <xf numFmtId="0" fontId="17" fillId="12" borderId="13" xfId="18" applyFont="1" applyFill="1" applyBorder="1" applyAlignment="1">
      <alignment horizontal="left" vertical="center" wrapText="1" readingOrder="1"/>
    </xf>
    <xf numFmtId="49" fontId="18" fillId="5" borderId="63" xfId="0" applyNumberFormat="1" applyFont="1" applyFill="1" applyBorder="1" applyAlignment="1">
      <alignment horizontal="center" vertical="center" wrapText="1"/>
    </xf>
    <xf numFmtId="49" fontId="17" fillId="12" borderId="63" xfId="19" applyNumberFormat="1" applyFont="1" applyFill="1" applyBorder="1" applyAlignment="1">
      <alignment horizontal="center" vertical="center" readingOrder="1"/>
    </xf>
    <xf numFmtId="49" fontId="17" fillId="12" borderId="27" xfId="19" applyNumberFormat="1" applyFont="1" applyFill="1" applyBorder="1" applyAlignment="1">
      <alignment vertical="center" wrapText="1" readingOrder="1"/>
    </xf>
    <xf numFmtId="0" fontId="4" fillId="0" borderId="12" xfId="0" applyFont="1" applyBorder="1" applyAlignment="1">
      <alignment vertical="top" wrapText="1"/>
    </xf>
    <xf numFmtId="0" fontId="4" fillId="0" borderId="0" xfId="0" applyFont="1" applyBorder="1" applyAlignment="1">
      <alignment vertical="top" wrapText="1"/>
    </xf>
    <xf numFmtId="49" fontId="17" fillId="5" borderId="63" xfId="19" applyNumberFormat="1" applyFont="1" applyFill="1" applyBorder="1" applyAlignment="1">
      <alignment horizontal="center" vertical="center" readingOrder="1"/>
    </xf>
    <xf numFmtId="49" fontId="17" fillId="12" borderId="38" xfId="19" applyNumberFormat="1" applyFont="1" applyFill="1" applyBorder="1" applyAlignment="1">
      <alignment horizontal="left" vertical="center" wrapText="1" readingOrder="1"/>
    </xf>
    <xf numFmtId="0" fontId="18" fillId="12" borderId="37" xfId="0" applyFont="1" applyFill="1" applyBorder="1" applyAlignment="1">
      <alignment horizontal="center" vertical="center"/>
    </xf>
    <xf numFmtId="0" fontId="18" fillId="12" borderId="38" xfId="0" applyFont="1" applyFill="1" applyBorder="1" applyAlignment="1">
      <alignment horizontal="center" vertical="center"/>
    </xf>
    <xf numFmtId="49" fontId="17" fillId="5" borderId="38" xfId="19" applyNumberFormat="1" applyFont="1" applyFill="1" applyBorder="1" applyAlignment="1">
      <alignment horizontal="left" vertical="center" wrapText="1" readingOrder="1"/>
    </xf>
    <xf numFmtId="0" fontId="18" fillId="5" borderId="38" xfId="0" applyFont="1" applyFill="1" applyBorder="1" applyAlignment="1">
      <alignment horizontal="center" vertical="center"/>
    </xf>
    <xf numFmtId="0" fontId="18" fillId="12" borderId="25" xfId="0" applyFont="1" applyFill="1" applyBorder="1" applyAlignment="1">
      <alignment horizontal="center" vertical="center"/>
    </xf>
    <xf numFmtId="0" fontId="4" fillId="0" borderId="0" xfId="0" applyFont="1" applyAlignment="1">
      <alignment wrapText="1"/>
    </xf>
    <xf numFmtId="49" fontId="4" fillId="0" borderId="0" xfId="0" applyNumberFormat="1" applyFont="1"/>
    <xf numFmtId="0" fontId="29" fillId="0" borderId="0" xfId="0" applyFont="1" applyAlignment="1">
      <alignment horizontal="left"/>
    </xf>
    <xf numFmtId="0" fontId="4" fillId="0" borderId="0" xfId="0" applyFont="1" applyAlignment="1">
      <alignment horizontal="left"/>
    </xf>
    <xf numFmtId="0" fontId="29" fillId="0" borderId="0" xfId="18" applyFont="1" applyAlignment="1">
      <alignment vertical="center"/>
    </xf>
    <xf numFmtId="0" fontId="29" fillId="0" borderId="0" xfId="18" applyFont="1" applyAlignment="1">
      <alignment horizontal="center" vertical="center"/>
    </xf>
    <xf numFmtId="0" fontId="29" fillId="0" borderId="0" xfId="18" applyFont="1" applyAlignment="1">
      <alignment horizontal="left" vertical="center"/>
    </xf>
    <xf numFmtId="0" fontId="4" fillId="0" borderId="0" xfId="18" applyFont="1" applyAlignment="1">
      <alignment vertical="center"/>
    </xf>
    <xf numFmtId="0" fontId="4" fillId="0" borderId="0" xfId="18" applyFont="1" applyAlignment="1">
      <alignment horizontal="center" vertical="center"/>
    </xf>
    <xf numFmtId="0" fontId="4" fillId="0" borderId="0" xfId="18" applyFont="1" applyAlignment="1">
      <alignment horizontal="left" vertical="center"/>
    </xf>
    <xf numFmtId="0" fontId="0" fillId="0" borderId="0" xfId="0" applyAlignment="1">
      <alignment horizontal="left"/>
    </xf>
    <xf numFmtId="0" fontId="17" fillId="5" borderId="42" xfId="0" applyFont="1" applyFill="1" applyBorder="1" applyAlignment="1">
      <alignment horizontal="center" vertical="center"/>
    </xf>
    <xf numFmtId="49" fontId="17" fillId="5" borderId="63" xfId="19" applyNumberFormat="1" applyFont="1" applyFill="1" applyBorder="1" applyAlignment="1">
      <alignment horizontal="center" vertical="center" readingOrder="1"/>
    </xf>
    <xf numFmtId="0" fontId="17" fillId="12" borderId="39" xfId="18" applyFont="1" applyFill="1" applyBorder="1" applyAlignment="1">
      <alignment horizontal="left" vertical="center" wrapText="1" readingOrder="1"/>
    </xf>
    <xf numFmtId="0" fontId="26" fillId="0" borderId="0" xfId="11" applyFont="1" applyAlignment="1">
      <alignment vertical="center"/>
    </xf>
    <xf numFmtId="0" fontId="13" fillId="0" borderId="0" xfId="2" applyFont="1" applyAlignment="1">
      <alignment vertical="center"/>
    </xf>
    <xf numFmtId="0" fontId="16" fillId="0" borderId="0" xfId="0" applyFont="1" applyAlignment="1">
      <alignment vertical="center"/>
    </xf>
    <xf numFmtId="0" fontId="3" fillId="0" borderId="0" xfId="0" applyFont="1" applyAlignment="1">
      <alignment vertical="center"/>
    </xf>
    <xf numFmtId="0" fontId="12" fillId="0" borderId="0" xfId="11" applyFont="1" applyAlignment="1">
      <alignment vertical="center"/>
    </xf>
    <xf numFmtId="0" fontId="3" fillId="0" borderId="0" xfId="5" applyFont="1" applyAlignment="1">
      <alignment vertical="center"/>
    </xf>
    <xf numFmtId="0" fontId="22" fillId="2" borderId="3" xfId="3" applyFont="1" applyFill="1" applyBorder="1" applyAlignment="1">
      <alignment horizontal="center" vertical="center"/>
    </xf>
    <xf numFmtId="0" fontId="22" fillId="2" borderId="4" xfId="3" applyFont="1" applyFill="1" applyBorder="1" applyAlignment="1">
      <alignment horizontal="center" vertical="center"/>
    </xf>
    <xf numFmtId="0" fontId="22" fillId="2" borderId="6" xfId="3" applyFont="1" applyFill="1" applyBorder="1" applyAlignment="1">
      <alignment horizontal="center" vertical="center"/>
    </xf>
    <xf numFmtId="0" fontId="22" fillId="2" borderId="7" xfId="3" applyFont="1" applyFill="1" applyBorder="1" applyAlignment="1">
      <alignment horizontal="center" vertical="center"/>
    </xf>
    <xf numFmtId="0" fontId="22" fillId="2" borderId="9" xfId="3" applyFont="1" applyFill="1" applyBorder="1" applyAlignment="1">
      <alignment horizontal="center" vertical="center"/>
    </xf>
    <xf numFmtId="0" fontId="22" fillId="2" borderId="10" xfId="3" applyFont="1" applyFill="1" applyBorder="1" applyAlignment="1">
      <alignment horizontal="center" vertical="center"/>
    </xf>
    <xf numFmtId="0" fontId="25" fillId="0" borderId="17" xfId="3" applyFont="1" applyBorder="1" applyAlignment="1">
      <alignment horizontal="left" vertical="center"/>
    </xf>
    <xf numFmtId="0" fontId="13" fillId="0" borderId="13" xfId="3" applyFont="1" applyBorder="1" applyAlignment="1">
      <alignment horizontal="right" vertical="center"/>
    </xf>
    <xf numFmtId="2" fontId="13" fillId="0" borderId="14" xfId="3" applyNumberFormat="1" applyFont="1" applyBorder="1" applyAlignment="1">
      <alignment horizontal="right" vertical="center"/>
    </xf>
    <xf numFmtId="1" fontId="13" fillId="0" borderId="14" xfId="3" applyNumberFormat="1" applyFont="1" applyBorder="1" applyAlignment="1">
      <alignment horizontal="right" vertical="center"/>
    </xf>
    <xf numFmtId="0" fontId="25" fillId="5" borderId="17" xfId="3" applyFont="1" applyFill="1" applyBorder="1" applyAlignment="1">
      <alignment horizontal="left" vertical="center"/>
    </xf>
    <xf numFmtId="0" fontId="13" fillId="5" borderId="13" xfId="3" applyFont="1" applyFill="1" applyBorder="1" applyAlignment="1">
      <alignment horizontal="right" vertical="center"/>
    </xf>
    <xf numFmtId="2" fontId="13" fillId="5" borderId="16" xfId="3" applyNumberFormat="1" applyFont="1" applyFill="1" applyBorder="1" applyAlignment="1">
      <alignment horizontal="right" vertical="center"/>
    </xf>
    <xf numFmtId="1" fontId="13" fillId="5" borderId="16" xfId="3" applyNumberFormat="1" applyFont="1" applyFill="1" applyBorder="1" applyAlignment="1">
      <alignment horizontal="right" vertical="center"/>
    </xf>
    <xf numFmtId="2" fontId="13" fillId="0" borderId="16" xfId="3" applyNumberFormat="1" applyFont="1" applyBorder="1" applyAlignment="1">
      <alignment horizontal="right" vertical="center"/>
    </xf>
    <xf numFmtId="1" fontId="13" fillId="0" borderId="16" xfId="3" applyNumberFormat="1" applyFont="1" applyBorder="1" applyAlignment="1">
      <alignment horizontal="right" vertical="center"/>
    </xf>
    <xf numFmtId="0" fontId="25" fillId="13" borderId="15" xfId="3" applyFont="1" applyFill="1" applyBorder="1" applyAlignment="1">
      <alignment horizontal="left" vertical="center"/>
    </xf>
    <xf numFmtId="0" fontId="13" fillId="13" borderId="19" xfId="3" applyFont="1" applyFill="1" applyBorder="1" applyAlignment="1">
      <alignment horizontal="right" vertical="center"/>
    </xf>
    <xf numFmtId="2" fontId="13" fillId="13" borderId="14" xfId="3" applyNumberFormat="1" applyFont="1" applyFill="1" applyBorder="1" applyAlignment="1">
      <alignment horizontal="right" vertical="center"/>
    </xf>
    <xf numFmtId="1" fontId="13" fillId="13" borderId="14" xfId="3" applyNumberFormat="1" applyFont="1" applyFill="1" applyBorder="1" applyAlignment="1">
      <alignment horizontal="right" vertical="center"/>
    </xf>
    <xf numFmtId="0" fontId="25" fillId="13" borderId="17" xfId="3" applyFont="1" applyFill="1" applyBorder="1" applyAlignment="1">
      <alignment horizontal="left" vertical="center"/>
    </xf>
    <xf numFmtId="0" fontId="13" fillId="13" borderId="13" xfId="3" applyFont="1" applyFill="1" applyBorder="1" applyAlignment="1">
      <alignment horizontal="right" vertical="center"/>
    </xf>
    <xf numFmtId="2" fontId="13" fillId="13" borderId="16" xfId="3" applyNumberFormat="1" applyFont="1" applyFill="1" applyBorder="1" applyAlignment="1">
      <alignment horizontal="right" vertical="center"/>
    </xf>
    <xf numFmtId="1" fontId="13" fillId="13" borderId="16" xfId="3" applyNumberFormat="1" applyFont="1" applyFill="1" applyBorder="1" applyAlignment="1">
      <alignment horizontal="right" vertical="center"/>
    </xf>
    <xf numFmtId="0" fontId="25" fillId="13" borderId="55" xfId="3" applyFont="1" applyFill="1" applyBorder="1" applyAlignment="1">
      <alignment horizontal="left" vertical="center"/>
    </xf>
    <xf numFmtId="0" fontId="13" fillId="13" borderId="42" xfId="3" applyFont="1" applyFill="1" applyBorder="1" applyAlignment="1">
      <alignment horizontal="right" vertical="center"/>
    </xf>
    <xf numFmtId="2" fontId="13" fillId="13" borderId="39" xfId="3" applyNumberFormat="1" applyFont="1" applyFill="1" applyBorder="1" applyAlignment="1">
      <alignment horizontal="right" vertical="center"/>
    </xf>
    <xf numFmtId="1" fontId="13" fillId="13" borderId="39" xfId="3" applyNumberFormat="1" applyFont="1" applyFill="1" applyBorder="1" applyAlignment="1">
      <alignment horizontal="right" vertical="center"/>
    </xf>
    <xf numFmtId="0" fontId="15" fillId="0" borderId="0" xfId="3" applyFont="1" applyAlignment="1">
      <alignment horizontal="left" vertical="center" wrapText="1"/>
    </xf>
    <xf numFmtId="1" fontId="3" fillId="0" borderId="0" xfId="5" applyNumberFormat="1" applyFont="1" applyAlignment="1">
      <alignment vertical="center"/>
    </xf>
    <xf numFmtId="0" fontId="22" fillId="2" borderId="24" xfId="3" applyFont="1" applyFill="1" applyBorder="1" applyAlignment="1">
      <alignment horizontal="center" vertical="center"/>
    </xf>
    <xf numFmtId="0" fontId="22" fillId="2" borderId="25" xfId="3" applyFont="1" applyFill="1" applyBorder="1" applyAlignment="1">
      <alignment horizontal="center" vertical="center"/>
    </xf>
    <xf numFmtId="0" fontId="22" fillId="2" borderId="27" xfId="3" applyFont="1" applyFill="1" applyBorder="1" applyAlignment="1">
      <alignment horizontal="center" vertical="center"/>
    </xf>
    <xf numFmtId="0" fontId="22" fillId="2" borderId="13" xfId="3" applyFont="1" applyFill="1" applyBorder="1" applyAlignment="1">
      <alignment horizontal="center" vertical="center"/>
    </xf>
    <xf numFmtId="0" fontId="22" fillId="2" borderId="28" xfId="3" applyFont="1" applyFill="1" applyBorder="1" applyAlignment="1">
      <alignment horizontal="center" vertical="center"/>
    </xf>
    <xf numFmtId="0" fontId="22" fillId="2" borderId="16" xfId="3" applyFont="1" applyFill="1" applyBorder="1" applyAlignment="1">
      <alignment horizontal="center" vertical="center"/>
    </xf>
    <xf numFmtId="1" fontId="13" fillId="0" borderId="13" xfId="3" applyNumberFormat="1" applyFont="1" applyBorder="1" applyAlignment="1">
      <alignment horizontal="right" vertical="center"/>
    </xf>
    <xf numFmtId="2" fontId="13" fillId="0" borderId="13" xfId="3" applyNumberFormat="1" applyFont="1" applyBorder="1" applyAlignment="1">
      <alignment horizontal="right" vertical="center"/>
    </xf>
    <xf numFmtId="1" fontId="13" fillId="5" borderId="13" xfId="3" applyNumberFormat="1" applyFont="1" applyFill="1" applyBorder="1" applyAlignment="1">
      <alignment horizontal="right" vertical="center"/>
    </xf>
    <xf numFmtId="2" fontId="13" fillId="5" borderId="13" xfId="3" applyNumberFormat="1" applyFont="1" applyFill="1" applyBorder="1" applyAlignment="1">
      <alignment horizontal="right" vertical="center"/>
    </xf>
    <xf numFmtId="0" fontId="13" fillId="0" borderId="30" xfId="3" applyFont="1" applyBorder="1" applyAlignment="1">
      <alignment horizontal="right" vertical="center"/>
    </xf>
    <xf numFmtId="2" fontId="13" fillId="13" borderId="19" xfId="3" applyNumberFormat="1" applyFont="1" applyFill="1" applyBorder="1" applyAlignment="1">
      <alignment horizontal="right" vertical="center"/>
    </xf>
    <xf numFmtId="2" fontId="13" fillId="13" borderId="13" xfId="3" applyNumberFormat="1" applyFont="1" applyFill="1" applyBorder="1" applyAlignment="1">
      <alignment horizontal="right" vertical="center"/>
    </xf>
    <xf numFmtId="0" fontId="22" fillId="2" borderId="6" xfId="6" applyFont="1" applyFill="1" applyBorder="1" applyAlignment="1">
      <alignment horizontal="center" vertical="center"/>
    </xf>
    <xf numFmtId="0" fontId="22" fillId="2" borderId="5" xfId="6" applyFont="1" applyFill="1" applyBorder="1" applyAlignment="1">
      <alignment horizontal="center" vertical="center"/>
    </xf>
    <xf numFmtId="0" fontId="22" fillId="2" borderId="7" xfId="6" applyFont="1" applyFill="1" applyBorder="1" applyAlignment="1">
      <alignment horizontal="center" vertical="center"/>
    </xf>
    <xf numFmtId="0" fontId="25" fillId="0" borderId="15" xfId="3" applyFont="1" applyBorder="1" applyAlignment="1">
      <alignment horizontal="left" vertical="center"/>
    </xf>
    <xf numFmtId="165" fontId="25" fillId="0" borderId="13" xfId="3" applyNumberFormat="1" applyFont="1" applyBorder="1" applyAlignment="1">
      <alignment horizontal="right" vertical="center"/>
    </xf>
    <xf numFmtId="0" fontId="25" fillId="0" borderId="29" xfId="3" applyFont="1" applyBorder="1" applyAlignment="1">
      <alignment horizontal="right" vertical="center"/>
    </xf>
    <xf numFmtId="0" fontId="25" fillId="0" borderId="16" xfId="3" applyFont="1" applyBorder="1" applyAlignment="1">
      <alignment horizontal="right" vertical="center"/>
    </xf>
    <xf numFmtId="165" fontId="25" fillId="5" borderId="13" xfId="3" applyNumberFormat="1" applyFont="1" applyFill="1" applyBorder="1" applyAlignment="1">
      <alignment horizontal="right" vertical="center"/>
    </xf>
    <xf numFmtId="0" fontId="25" fillId="5" borderId="29" xfId="3" applyFont="1" applyFill="1" applyBorder="1" applyAlignment="1">
      <alignment horizontal="right" vertical="center"/>
    </xf>
    <xf numFmtId="0" fontId="25" fillId="5" borderId="16" xfId="3" applyFont="1" applyFill="1" applyBorder="1" applyAlignment="1">
      <alignment horizontal="right" vertical="center"/>
    </xf>
    <xf numFmtId="0" fontId="25" fillId="14" borderId="15" xfId="3" applyFont="1" applyFill="1" applyBorder="1" applyAlignment="1">
      <alignment horizontal="left" vertical="center"/>
    </xf>
    <xf numFmtId="165" fontId="25" fillId="14" borderId="19" xfId="3" applyNumberFormat="1" applyFont="1" applyFill="1" applyBorder="1" applyAlignment="1">
      <alignment horizontal="right" vertical="center"/>
    </xf>
    <xf numFmtId="0" fontId="25" fillId="14" borderId="64" xfId="3" applyFont="1" applyFill="1" applyBorder="1" applyAlignment="1">
      <alignment horizontal="right" vertical="center"/>
    </xf>
    <xf numFmtId="0" fontId="25" fillId="14" borderId="14" xfId="3" applyFont="1" applyFill="1" applyBorder="1" applyAlignment="1">
      <alignment horizontal="right" vertical="center"/>
    </xf>
    <xf numFmtId="0" fontId="25" fillId="14" borderId="17" xfId="3" applyFont="1" applyFill="1" applyBorder="1" applyAlignment="1">
      <alignment horizontal="left" vertical="center"/>
    </xf>
    <xf numFmtId="165" fontId="25" fillId="14" borderId="13" xfId="3" applyNumberFormat="1" applyFont="1" applyFill="1" applyBorder="1" applyAlignment="1">
      <alignment horizontal="right" vertical="center"/>
    </xf>
    <xf numFmtId="0" fontId="25" fillId="14" borderId="29" xfId="3" applyFont="1" applyFill="1" applyBorder="1" applyAlignment="1">
      <alignment horizontal="right" vertical="center"/>
    </xf>
    <xf numFmtId="0" fontId="25" fillId="14" borderId="16" xfId="3" applyFont="1" applyFill="1" applyBorder="1" applyAlignment="1">
      <alignment horizontal="right" vertical="center"/>
    </xf>
    <xf numFmtId="0" fontId="25" fillId="14" borderId="55" xfId="3" applyFont="1" applyFill="1" applyBorder="1" applyAlignment="1">
      <alignment horizontal="left" vertical="center"/>
    </xf>
    <xf numFmtId="165" fontId="25" fillId="14" borderId="42" xfId="3" applyNumberFormat="1" applyFont="1" applyFill="1" applyBorder="1" applyAlignment="1">
      <alignment horizontal="right" vertical="center"/>
    </xf>
    <xf numFmtId="0" fontId="25" fillId="14" borderId="35" xfId="3" applyFont="1" applyFill="1" applyBorder="1" applyAlignment="1">
      <alignment horizontal="right" vertical="center"/>
    </xf>
    <xf numFmtId="0" fontId="25" fillId="14" borderId="39" xfId="3" applyFont="1" applyFill="1" applyBorder="1" applyAlignment="1">
      <alignment horizontal="right" vertical="center"/>
    </xf>
    <xf numFmtId="49" fontId="17" fillId="5" borderId="37" xfId="19" applyNumberFormat="1" applyFont="1" applyFill="1" applyBorder="1" applyAlignment="1">
      <alignment horizontal="left" vertical="center" wrapText="1" readingOrder="1"/>
    </xf>
    <xf numFmtId="49" fontId="28" fillId="5" borderId="38" xfId="11" applyNumberFormat="1" applyFont="1" applyFill="1" applyBorder="1" applyAlignment="1">
      <alignment horizontal="left" vertical="center" wrapText="1" readingOrder="1"/>
    </xf>
    <xf numFmtId="0" fontId="28" fillId="12" borderId="38" xfId="11" applyFont="1" applyFill="1" applyBorder="1" applyAlignment="1">
      <alignment horizontal="left" vertical="center" wrapText="1"/>
    </xf>
    <xf numFmtId="0" fontId="28" fillId="5" borderId="38" xfId="11" applyFont="1" applyFill="1" applyBorder="1" applyAlignment="1">
      <alignment horizontal="left" vertical="center" wrapText="1"/>
    </xf>
    <xf numFmtId="0" fontId="28" fillId="5" borderId="38" xfId="11" applyFont="1" applyFill="1" applyBorder="1" applyAlignment="1">
      <alignment vertical="center" wrapText="1" readingOrder="1"/>
    </xf>
    <xf numFmtId="49" fontId="28" fillId="12" borderId="38" xfId="11" applyNumberFormat="1" applyFont="1" applyFill="1" applyBorder="1" applyAlignment="1">
      <alignment vertical="center" wrapText="1" readingOrder="1"/>
    </xf>
    <xf numFmtId="0" fontId="18" fillId="5" borderId="37" xfId="0" applyFont="1" applyFill="1" applyBorder="1" applyAlignment="1">
      <alignment vertical="center" wrapText="1"/>
    </xf>
    <xf numFmtId="49" fontId="17" fillId="12" borderId="37" xfId="19" applyNumberFormat="1" applyFont="1" applyFill="1" applyBorder="1" applyAlignment="1">
      <alignment vertical="center" wrapText="1" readingOrder="1"/>
    </xf>
    <xf numFmtId="49" fontId="17" fillId="5" borderId="37" xfId="19" applyNumberFormat="1" applyFont="1" applyFill="1" applyBorder="1" applyAlignment="1">
      <alignment vertical="center" wrapText="1" readingOrder="1"/>
    </xf>
    <xf numFmtId="49" fontId="17" fillId="12" borderId="37" xfId="19" applyNumberFormat="1" applyFont="1" applyFill="1" applyBorder="1" applyAlignment="1">
      <alignment horizontal="left" vertical="center" wrapText="1" readingOrder="1"/>
    </xf>
    <xf numFmtId="49" fontId="28" fillId="5" borderId="38" xfId="11" applyNumberFormat="1" applyFont="1" applyFill="1" applyBorder="1" applyAlignment="1">
      <alignment vertical="center" wrapText="1" readingOrder="1"/>
    </xf>
    <xf numFmtId="49" fontId="17" fillId="5" borderId="37" xfId="0" applyNumberFormat="1" applyFont="1" applyFill="1" applyBorder="1" applyAlignment="1">
      <alignment vertical="center" wrapText="1" readingOrder="1"/>
    </xf>
    <xf numFmtId="49" fontId="17" fillId="12" borderId="37" xfId="0" applyNumberFormat="1" applyFont="1" applyFill="1" applyBorder="1" applyAlignment="1">
      <alignment vertical="center" wrapText="1" readingOrder="1"/>
    </xf>
    <xf numFmtId="0" fontId="17" fillId="5" borderId="37" xfId="0" applyFont="1" applyFill="1" applyBorder="1" applyAlignment="1">
      <alignment vertical="center" wrapText="1" readingOrder="1"/>
    </xf>
    <xf numFmtId="167" fontId="13" fillId="0" borderId="0" xfId="22" applyNumberFormat="1" applyFont="1"/>
    <xf numFmtId="167" fontId="22" fillId="2" borderId="5" xfId="22" applyNumberFormat="1" applyFont="1" applyFill="1" applyBorder="1" applyAlignment="1">
      <alignment horizontal="center"/>
    </xf>
    <xf numFmtId="167" fontId="13" fillId="0" borderId="15" xfId="22" applyNumberFormat="1" applyFont="1" applyBorder="1" applyAlignment="1">
      <alignment horizontal="right"/>
    </xf>
    <xf numFmtId="167" fontId="13" fillId="5" borderId="17" xfId="22" applyNumberFormat="1" applyFont="1" applyFill="1" applyBorder="1" applyAlignment="1">
      <alignment horizontal="right"/>
    </xf>
    <xf numFmtId="167" fontId="13" fillId="0" borderId="17" xfId="22" applyNumberFormat="1" applyFont="1" applyBorder="1" applyAlignment="1">
      <alignment horizontal="right"/>
    </xf>
    <xf numFmtId="167" fontId="13" fillId="6" borderId="15" xfId="22" applyNumberFormat="1" applyFont="1" applyFill="1" applyBorder="1" applyAlignment="1">
      <alignment horizontal="right"/>
    </xf>
    <xf numFmtId="167" fontId="13" fillId="6" borderId="17" xfId="22" applyNumberFormat="1" applyFont="1" applyFill="1" applyBorder="1" applyAlignment="1">
      <alignment horizontal="right"/>
    </xf>
    <xf numFmtId="167" fontId="13" fillId="6" borderId="20" xfId="22" applyNumberFormat="1" applyFont="1" applyFill="1" applyBorder="1" applyAlignment="1">
      <alignment horizontal="right"/>
    </xf>
    <xf numFmtId="167" fontId="13" fillId="6" borderId="55" xfId="22" applyNumberFormat="1" applyFont="1" applyFill="1" applyBorder="1" applyAlignment="1">
      <alignment horizontal="right"/>
    </xf>
    <xf numFmtId="167" fontId="7" fillId="0" borderId="0" xfId="22" applyNumberFormat="1" applyFont="1"/>
    <xf numFmtId="167" fontId="13" fillId="0" borderId="0" xfId="22" applyNumberFormat="1" applyFont="1" applyBorder="1"/>
    <xf numFmtId="167" fontId="22" fillId="2" borderId="26" xfId="22" applyNumberFormat="1" applyFont="1" applyFill="1" applyBorder="1" applyAlignment="1">
      <alignment horizontal="center"/>
    </xf>
    <xf numFmtId="167" fontId="22" fillId="2" borderId="34" xfId="22" applyNumberFormat="1" applyFont="1" applyFill="1" applyBorder="1" applyAlignment="1">
      <alignment horizontal="center"/>
    </xf>
    <xf numFmtId="167" fontId="13" fillId="7" borderId="15" xfId="22" applyNumberFormat="1" applyFont="1" applyFill="1" applyBorder="1" applyAlignment="1">
      <alignment horizontal="right"/>
    </xf>
    <xf numFmtId="167" fontId="13" fillId="7" borderId="17" xfId="22" applyNumberFormat="1" applyFont="1" applyFill="1" applyBorder="1" applyAlignment="1">
      <alignment horizontal="right"/>
    </xf>
    <xf numFmtId="167" fontId="13" fillId="7" borderId="20" xfId="22" applyNumberFormat="1" applyFont="1" applyFill="1" applyBorder="1" applyAlignment="1">
      <alignment horizontal="right"/>
    </xf>
    <xf numFmtId="167" fontId="13" fillId="7" borderId="55" xfId="22" applyNumberFormat="1" applyFont="1" applyFill="1" applyBorder="1" applyAlignment="1">
      <alignment horizontal="right"/>
    </xf>
    <xf numFmtId="167" fontId="15" fillId="0" borderId="0" xfId="22" applyNumberFormat="1" applyFont="1"/>
    <xf numFmtId="167" fontId="22" fillId="2" borderId="8" xfId="22" applyNumberFormat="1" applyFont="1" applyFill="1" applyBorder="1" applyAlignment="1">
      <alignment horizontal="center"/>
    </xf>
    <xf numFmtId="167" fontId="7" fillId="0" borderId="0" xfId="22" applyNumberFormat="1" applyFont="1" applyBorder="1"/>
    <xf numFmtId="167" fontId="22" fillId="2" borderId="13" xfId="22" applyNumberFormat="1" applyFont="1" applyFill="1" applyBorder="1" applyAlignment="1">
      <alignment horizontal="center"/>
    </xf>
    <xf numFmtId="167" fontId="13" fillId="0" borderId="14" xfId="22" applyNumberFormat="1" applyFont="1" applyBorder="1" applyAlignment="1">
      <alignment horizontal="right"/>
    </xf>
    <xf numFmtId="167" fontId="13" fillId="5" borderId="16" xfId="22" applyNumberFormat="1" applyFont="1" applyFill="1" applyBorder="1" applyAlignment="1">
      <alignment horizontal="right"/>
    </xf>
    <xf numFmtId="167" fontId="13" fillId="0" borderId="16" xfId="22" applyNumberFormat="1" applyFont="1" applyBorder="1" applyAlignment="1">
      <alignment horizontal="right"/>
    </xf>
    <xf numFmtId="167" fontId="13" fillId="7" borderId="14" xfId="22" applyNumberFormat="1" applyFont="1" applyFill="1" applyBorder="1" applyAlignment="1">
      <alignment horizontal="right"/>
    </xf>
    <xf numFmtId="167" fontId="13" fillId="7" borderId="16" xfId="22" applyNumberFormat="1" applyFont="1" applyFill="1" applyBorder="1" applyAlignment="1">
      <alignment horizontal="right"/>
    </xf>
    <xf numFmtId="167" fontId="13" fillId="7" borderId="10" xfId="22" applyNumberFormat="1" applyFont="1" applyFill="1" applyBorder="1" applyAlignment="1">
      <alignment horizontal="right"/>
    </xf>
    <xf numFmtId="167" fontId="13" fillId="7" borderId="39" xfId="22" applyNumberFormat="1" applyFont="1" applyFill="1" applyBorder="1" applyAlignment="1">
      <alignment horizontal="right"/>
    </xf>
    <xf numFmtId="167" fontId="13" fillId="5" borderId="20" xfId="22" applyNumberFormat="1" applyFont="1" applyFill="1" applyBorder="1" applyAlignment="1">
      <alignment horizontal="right"/>
    </xf>
    <xf numFmtId="167" fontId="18" fillId="0" borderId="0" xfId="22" applyNumberFormat="1" applyFont="1"/>
    <xf numFmtId="167" fontId="15" fillId="0" borderId="0" xfId="22" applyNumberFormat="1" applyFont="1" applyAlignment="1">
      <alignment horizontal="left"/>
    </xf>
    <xf numFmtId="167" fontId="22" fillId="2" borderId="20" xfId="22" applyNumberFormat="1" applyFont="1" applyFill="1" applyBorder="1" applyAlignment="1">
      <alignment horizontal="center"/>
    </xf>
    <xf numFmtId="167" fontId="22" fillId="2" borderId="33" xfId="22" applyNumberFormat="1" applyFont="1" applyFill="1" applyBorder="1" applyAlignment="1">
      <alignment horizontal="center"/>
    </xf>
    <xf numFmtId="167" fontId="22" fillId="2" borderId="4" xfId="22" applyNumberFormat="1" applyFont="1" applyFill="1" applyBorder="1" applyAlignment="1">
      <alignment horizontal="center"/>
    </xf>
    <xf numFmtId="167" fontId="22" fillId="2" borderId="25" xfId="22" applyNumberFormat="1" applyFont="1" applyFill="1" applyBorder="1" applyAlignment="1">
      <alignment horizontal="center"/>
    </xf>
    <xf numFmtId="167" fontId="22" fillId="2" borderId="7" xfId="22" applyNumberFormat="1" applyFont="1" applyFill="1" applyBorder="1" applyAlignment="1">
      <alignment horizontal="center"/>
    </xf>
    <xf numFmtId="166" fontId="25" fillId="0" borderId="0" xfId="22" applyNumberFormat="1" applyFont="1" applyAlignment="1">
      <alignment horizontal="right" vertical="center"/>
    </xf>
    <xf numFmtId="166" fontId="25" fillId="5" borderId="0" xfId="22" applyNumberFormat="1" applyFont="1" applyFill="1" applyAlignment="1">
      <alignment horizontal="right" vertical="center"/>
    </xf>
    <xf numFmtId="166" fontId="25" fillId="14" borderId="2" xfId="22" applyNumberFormat="1" applyFont="1" applyFill="1" applyBorder="1" applyAlignment="1">
      <alignment horizontal="right" vertical="center"/>
    </xf>
    <xf numFmtId="166" fontId="25" fillId="14" borderId="0" xfId="22" applyNumberFormat="1" applyFont="1" applyFill="1" applyAlignment="1">
      <alignment horizontal="right" vertical="center"/>
    </xf>
    <xf numFmtId="166" fontId="25" fillId="14" borderId="32" xfId="22" applyNumberFormat="1" applyFont="1" applyFill="1" applyBorder="1" applyAlignment="1">
      <alignment horizontal="right" vertical="center"/>
    </xf>
    <xf numFmtId="167" fontId="13" fillId="0" borderId="0" xfId="22" applyNumberFormat="1" applyFont="1" applyAlignment="1">
      <alignment vertical="center"/>
    </xf>
    <xf numFmtId="167" fontId="3" fillId="0" borderId="0" xfId="22" applyNumberFormat="1" applyFont="1" applyAlignment="1">
      <alignment vertical="center"/>
    </xf>
    <xf numFmtId="167" fontId="22" fillId="2" borderId="5" xfId="22" applyNumberFormat="1" applyFont="1" applyFill="1" applyBorder="1" applyAlignment="1">
      <alignment horizontal="center" vertical="center"/>
    </xf>
    <xf numFmtId="167" fontId="15" fillId="0" borderId="0" xfId="22" applyNumberFormat="1" applyFont="1" applyAlignment="1">
      <alignment horizontal="left" vertical="center" wrapText="1"/>
    </xf>
    <xf numFmtId="167" fontId="13" fillId="0" borderId="15" xfId="22" applyNumberFormat="1" applyFont="1" applyBorder="1" applyAlignment="1">
      <alignment horizontal="right" vertical="center"/>
    </xf>
    <xf numFmtId="167" fontId="13" fillId="5" borderId="17" xfId="22" applyNumberFormat="1" applyFont="1" applyFill="1" applyBorder="1" applyAlignment="1">
      <alignment horizontal="right" vertical="center"/>
    </xf>
    <xf numFmtId="167" fontId="13" fillId="0" borderId="17" xfId="22" applyNumberFormat="1" applyFont="1" applyBorder="1" applyAlignment="1">
      <alignment horizontal="right" vertical="center"/>
    </xf>
    <xf numFmtId="167" fontId="13" fillId="13" borderId="15" xfId="22" applyNumberFormat="1" applyFont="1" applyFill="1" applyBorder="1" applyAlignment="1">
      <alignment horizontal="right" vertical="center"/>
    </xf>
    <xf numFmtId="167" fontId="13" fillId="13" borderId="17" xfId="22" applyNumberFormat="1" applyFont="1" applyFill="1" applyBorder="1" applyAlignment="1">
      <alignment horizontal="right" vertical="center"/>
    </xf>
    <xf numFmtId="167" fontId="13" fillId="13" borderId="55" xfId="22" applyNumberFormat="1" applyFont="1" applyFill="1" applyBorder="1" applyAlignment="1">
      <alignment horizontal="right" vertical="center"/>
    </xf>
    <xf numFmtId="167" fontId="22" fillId="2" borderId="26" xfId="22" applyNumberFormat="1" applyFont="1" applyFill="1" applyBorder="1" applyAlignment="1">
      <alignment horizontal="center" vertical="center"/>
    </xf>
    <xf numFmtId="167" fontId="22" fillId="2" borderId="6" xfId="22" applyNumberFormat="1" applyFont="1" applyFill="1" applyBorder="1" applyAlignment="1">
      <alignment horizontal="center" vertical="center"/>
    </xf>
    <xf numFmtId="167" fontId="22" fillId="2" borderId="8" xfId="22" applyNumberFormat="1" applyFont="1" applyFill="1" applyBorder="1" applyAlignment="1">
      <alignment horizontal="center" vertical="center"/>
    </xf>
    <xf numFmtId="0" fontId="9" fillId="0" borderId="0" xfId="0" applyFont="1" applyAlignment="1">
      <alignment vertical="center"/>
    </xf>
    <xf numFmtId="0" fontId="18" fillId="0" borderId="0" xfId="7" applyFont="1" applyAlignment="1">
      <alignment vertical="center"/>
    </xf>
    <xf numFmtId="3" fontId="18" fillId="0" borderId="0" xfId="7" applyNumberFormat="1" applyFont="1" applyAlignment="1">
      <alignment vertical="center"/>
    </xf>
    <xf numFmtId="0" fontId="2" fillId="0" borderId="0" xfId="0" applyFont="1" applyAlignment="1">
      <alignment vertical="center"/>
    </xf>
    <xf numFmtId="0" fontId="12" fillId="0" borderId="0" xfId="11" applyFont="1" applyAlignment="1">
      <alignment vertical="top"/>
    </xf>
    <xf numFmtId="0" fontId="2" fillId="0" borderId="0" xfId="7" applyFont="1"/>
    <xf numFmtId="3" fontId="2" fillId="0" borderId="0" xfId="7" applyNumberFormat="1" applyFont="1"/>
    <xf numFmtId="0" fontId="33" fillId="0" borderId="0" xfId="23" applyFont="1" applyAlignment="1">
      <alignment wrapText="1"/>
    </xf>
    <xf numFmtId="0" fontId="33" fillId="0" borderId="0" xfId="24" applyFont="1" applyAlignment="1">
      <alignment wrapText="1"/>
    </xf>
    <xf numFmtId="0" fontId="33" fillId="0" borderId="0" xfId="25" applyFont="1" applyAlignment="1">
      <alignment wrapText="1"/>
    </xf>
    <xf numFmtId="10" fontId="22" fillId="2" borderId="5" xfId="0" applyNumberFormat="1" applyFont="1" applyFill="1" applyBorder="1" applyAlignment="1">
      <alignment horizontal="center" vertical="center" wrapText="1"/>
    </xf>
    <xf numFmtId="3" fontId="22" fillId="2" borderId="23" xfId="0" applyNumberFormat="1" applyFont="1" applyFill="1" applyBorder="1" applyAlignment="1">
      <alignment horizontal="center" vertical="center" wrapText="1"/>
    </xf>
    <xf numFmtId="10" fontId="22" fillId="2" borderId="10" xfId="0" applyNumberFormat="1" applyFont="1" applyFill="1" applyBorder="1" applyAlignment="1">
      <alignment horizontal="center" vertical="center" wrapText="1"/>
    </xf>
    <xf numFmtId="0" fontId="33" fillId="0" borderId="0" xfId="26" applyFont="1" applyAlignment="1">
      <alignment wrapText="1"/>
    </xf>
    <xf numFmtId="0" fontId="33" fillId="0" borderId="0" xfId="27" applyFont="1" applyAlignment="1">
      <alignment wrapText="1"/>
    </xf>
    <xf numFmtId="1" fontId="34" fillId="0" borderId="0" xfId="28" applyNumberFormat="1" applyFont="1" applyAlignment="1">
      <alignment vertical="center"/>
    </xf>
    <xf numFmtId="1" fontId="34" fillId="0" borderId="0" xfId="29" applyNumberFormat="1" applyFont="1" applyAlignment="1">
      <alignment vertical="center"/>
    </xf>
    <xf numFmtId="0" fontId="33" fillId="0" borderId="0" xfId="30" applyFont="1" applyAlignment="1">
      <alignment wrapText="1"/>
    </xf>
    <xf numFmtId="0" fontId="35" fillId="0" borderId="15" xfId="7" applyFont="1" applyBorder="1" applyAlignment="1">
      <alignment vertical="center" wrapText="1"/>
    </xf>
    <xf numFmtId="0" fontId="33" fillId="0" borderId="0" xfId="31" applyFont="1" applyAlignment="1">
      <alignment wrapText="1"/>
    </xf>
    <xf numFmtId="0" fontId="33" fillId="0" borderId="0" xfId="32" applyFont="1" applyAlignment="1">
      <alignment horizontal="center" wrapText="1"/>
    </xf>
    <xf numFmtId="0" fontId="33" fillId="0" borderId="0" xfId="33" applyFont="1" applyAlignment="1">
      <alignment horizontal="center" wrapText="1"/>
    </xf>
    <xf numFmtId="0" fontId="35" fillId="5" borderId="17" xfId="7" applyFont="1" applyFill="1" applyBorder="1" applyAlignment="1">
      <alignment vertical="center" wrapText="1"/>
    </xf>
    <xf numFmtId="0" fontId="33" fillId="0" borderId="0" xfId="34" applyFont="1" applyAlignment="1">
      <alignment horizontal="left" vertical="top" wrapText="1"/>
    </xf>
    <xf numFmtId="168" fontId="34" fillId="0" borderId="0" xfId="35" applyNumberFormat="1" applyFont="1" applyAlignment="1">
      <alignment horizontal="right" vertical="top"/>
    </xf>
    <xf numFmtId="169" fontId="34" fillId="0" borderId="0" xfId="36" applyNumberFormat="1" applyFont="1" applyAlignment="1">
      <alignment horizontal="right" vertical="top"/>
    </xf>
    <xf numFmtId="168" fontId="34" fillId="0" borderId="0" xfId="37" applyNumberFormat="1" applyFont="1" applyAlignment="1">
      <alignment horizontal="right" vertical="top"/>
    </xf>
    <xf numFmtId="0" fontId="35" fillId="0" borderId="17" xfId="7" applyFont="1" applyBorder="1" applyAlignment="1">
      <alignment vertical="center" wrapText="1"/>
    </xf>
    <xf numFmtId="0" fontId="33" fillId="0" borderId="0" xfId="38" applyFont="1" applyAlignment="1">
      <alignment horizontal="left" vertical="top" wrapText="1"/>
    </xf>
    <xf numFmtId="169" fontId="34" fillId="0" borderId="0" xfId="28" applyNumberFormat="1" applyFont="1" applyAlignment="1">
      <alignment horizontal="right" vertical="top"/>
    </xf>
    <xf numFmtId="168" fontId="34" fillId="0" borderId="0" xfId="29" applyNumberFormat="1" applyFont="1" applyAlignment="1">
      <alignment horizontal="right" vertical="top"/>
    </xf>
    <xf numFmtId="168" fontId="34" fillId="0" borderId="0" xfId="39" applyNumberFormat="1" applyFont="1" applyAlignment="1">
      <alignment horizontal="right" vertical="top"/>
    </xf>
    <xf numFmtId="1" fontId="34" fillId="0" borderId="0" xfId="36" applyNumberFormat="1" applyFont="1" applyAlignment="1">
      <alignment vertical="center"/>
    </xf>
    <xf numFmtId="1" fontId="34" fillId="0" borderId="0" xfId="37" applyNumberFormat="1" applyFont="1" applyAlignment="1">
      <alignment vertical="center"/>
    </xf>
    <xf numFmtId="1" fontId="33" fillId="0" borderId="0" xfId="33" applyNumberFormat="1" applyFont="1" applyAlignment="1">
      <alignment vertical="center" wrapText="1"/>
    </xf>
    <xf numFmtId="0" fontId="35" fillId="5" borderId="20" xfId="7" applyFont="1" applyFill="1" applyBorder="1" applyAlignment="1">
      <alignment vertical="center" wrapText="1"/>
    </xf>
    <xf numFmtId="0" fontId="35" fillId="12" borderId="15" xfId="7" applyFont="1" applyFill="1" applyBorder="1" applyAlignment="1">
      <alignment vertical="center" wrapText="1"/>
    </xf>
    <xf numFmtId="0" fontId="35" fillId="12" borderId="17" xfId="7" applyFont="1" applyFill="1" applyBorder="1" applyAlignment="1">
      <alignment vertical="center" wrapText="1"/>
    </xf>
    <xf numFmtId="0" fontId="35" fillId="12" borderId="55" xfId="7" applyFont="1" applyFill="1" applyBorder="1" applyAlignment="1">
      <alignment vertical="center" wrapText="1"/>
    </xf>
    <xf numFmtId="1" fontId="0" fillId="0" borderId="0" xfId="0" applyNumberFormat="1"/>
    <xf numFmtId="0" fontId="33" fillId="0" borderId="0" xfId="41" applyFont="1" applyAlignment="1">
      <alignment horizontal="left" vertical="top" wrapText="1"/>
    </xf>
    <xf numFmtId="168" fontId="34" fillId="0" borderId="0" xfId="42" applyNumberFormat="1" applyFont="1" applyAlignment="1">
      <alignment horizontal="right" vertical="top"/>
    </xf>
    <xf numFmtId="169" fontId="34" fillId="0" borderId="0" xfId="43" applyNumberFormat="1" applyFont="1" applyAlignment="1">
      <alignment horizontal="right" vertical="top"/>
    </xf>
    <xf numFmtId="168" fontId="34" fillId="0" borderId="0" xfId="44" applyNumberFormat="1" applyFont="1" applyAlignment="1">
      <alignment horizontal="right" vertical="top"/>
    </xf>
    <xf numFmtId="0" fontId="2" fillId="0" borderId="0" xfId="0" applyFont="1" applyAlignment="1">
      <alignment vertical="center" wrapText="1"/>
    </xf>
    <xf numFmtId="0" fontId="38" fillId="0" borderId="0" xfId="23" applyFont="1" applyAlignment="1">
      <alignment vertical="center" wrapText="1"/>
    </xf>
    <xf numFmtId="0" fontId="38" fillId="0" borderId="0" xfId="24" applyFont="1" applyAlignment="1">
      <alignment vertical="center" wrapText="1"/>
    </xf>
    <xf numFmtId="0" fontId="38" fillId="0" borderId="0" xfId="25" applyFont="1" applyAlignment="1">
      <alignment vertical="center" wrapText="1"/>
    </xf>
    <xf numFmtId="3" fontId="22" fillId="2" borderId="6" xfId="0" applyNumberFormat="1" applyFont="1" applyFill="1" applyBorder="1" applyAlignment="1">
      <alignment horizontal="center" vertical="center" wrapText="1"/>
    </xf>
    <xf numFmtId="10" fontId="22" fillId="2" borderId="7" xfId="0" applyNumberFormat="1" applyFont="1" applyFill="1" applyBorder="1" applyAlignment="1">
      <alignment horizontal="center" vertical="center" wrapText="1"/>
    </xf>
    <xf numFmtId="0" fontId="38" fillId="0" borderId="0" xfId="26" applyFont="1" applyAlignment="1">
      <alignment vertical="center" wrapText="1"/>
    </xf>
    <xf numFmtId="0" fontId="38" fillId="0" borderId="0" xfId="27" applyFont="1" applyAlignment="1">
      <alignment vertical="center" wrapText="1"/>
    </xf>
    <xf numFmtId="1" fontId="39" fillId="0" borderId="0" xfId="28" applyNumberFormat="1" applyFont="1" applyAlignment="1">
      <alignment vertical="center"/>
    </xf>
    <xf numFmtId="1" fontId="39" fillId="0" borderId="0" xfId="29" applyNumberFormat="1" applyFont="1" applyAlignment="1">
      <alignment vertical="center"/>
    </xf>
    <xf numFmtId="0" fontId="38" fillId="0" borderId="0" xfId="30" applyFont="1" applyAlignment="1">
      <alignment vertical="center" wrapText="1"/>
    </xf>
    <xf numFmtId="0" fontId="35" fillId="0" borderId="28" xfId="7" applyFont="1" applyBorder="1" applyAlignment="1">
      <alignment horizontal="left" vertical="center" wrapText="1"/>
    </xf>
    <xf numFmtId="3" fontId="35" fillId="0" borderId="18" xfId="7" applyNumberFormat="1" applyFont="1" applyBorder="1" applyAlignment="1">
      <alignment vertical="center" wrapText="1"/>
    </xf>
    <xf numFmtId="3" fontId="35" fillId="0" borderId="0" xfId="0" applyNumberFormat="1" applyFont="1" applyAlignment="1">
      <alignment vertical="center" wrapText="1"/>
    </xf>
    <xf numFmtId="171" fontId="35" fillId="0" borderId="17" xfId="0" applyNumberFormat="1" applyFont="1" applyBorder="1" applyAlignment="1">
      <alignment vertical="center" wrapText="1"/>
    </xf>
    <xf numFmtId="3" fontId="35" fillId="0" borderId="13" xfId="0" applyNumberFormat="1" applyFont="1" applyBorder="1" applyAlignment="1">
      <alignment vertical="center" wrapText="1"/>
    </xf>
    <xf numFmtId="165" fontId="35" fillId="0" borderId="16" xfId="0" applyNumberFormat="1" applyFont="1" applyBorder="1" applyAlignment="1">
      <alignment vertical="center" wrapText="1"/>
    </xf>
    <xf numFmtId="165" fontId="2" fillId="0" borderId="0" xfId="0" applyNumberFormat="1" applyFont="1" applyAlignment="1">
      <alignment vertical="center"/>
    </xf>
    <xf numFmtId="0" fontId="38" fillId="0" borderId="0" xfId="31" applyFont="1" applyAlignment="1">
      <alignment vertical="center" wrapText="1"/>
    </xf>
    <xf numFmtId="0" fontId="38" fillId="0" borderId="0" xfId="32" applyFont="1" applyAlignment="1">
      <alignment horizontal="center" vertical="center" wrapText="1"/>
    </xf>
    <xf numFmtId="0" fontId="38" fillId="0" borderId="0" xfId="33" applyFont="1" applyAlignment="1">
      <alignment horizontal="center" vertical="center" wrapText="1"/>
    </xf>
    <xf numFmtId="0" fontId="35" fillId="5" borderId="28" xfId="7" applyFont="1" applyFill="1" applyBorder="1" applyAlignment="1">
      <alignment horizontal="left" vertical="center" wrapText="1"/>
    </xf>
    <xf numFmtId="3" fontId="35" fillId="5" borderId="65" xfId="7" applyNumberFormat="1" applyFont="1" applyFill="1" applyBorder="1" applyAlignment="1">
      <alignment vertical="center" wrapText="1"/>
    </xf>
    <xf numFmtId="3" fontId="35" fillId="5" borderId="0" xfId="0" applyNumberFormat="1" applyFont="1" applyFill="1" applyAlignment="1">
      <alignment vertical="center" wrapText="1"/>
    </xf>
    <xf numFmtId="165" fontId="35" fillId="5" borderId="17" xfId="0" applyNumberFormat="1" applyFont="1" applyFill="1" applyBorder="1" applyAlignment="1">
      <alignment vertical="center" wrapText="1"/>
    </xf>
    <xf numFmtId="3" fontId="35" fillId="5" borderId="13" xfId="0" applyNumberFormat="1" applyFont="1" applyFill="1" applyBorder="1" applyAlignment="1">
      <alignment vertical="center" wrapText="1"/>
    </xf>
    <xf numFmtId="165" fontId="35" fillId="5" borderId="16" xfId="0" applyNumberFormat="1" applyFont="1" applyFill="1" applyBorder="1" applyAlignment="1">
      <alignment vertical="center" wrapText="1"/>
    </xf>
    <xf numFmtId="0" fontId="38" fillId="0" borderId="0" xfId="34" applyFont="1" applyAlignment="1">
      <alignment horizontal="left" vertical="center" wrapText="1"/>
    </xf>
    <xf numFmtId="168" fontId="39" fillId="0" borderId="0" xfId="35" applyNumberFormat="1" applyFont="1" applyAlignment="1">
      <alignment horizontal="right" vertical="center"/>
    </xf>
    <xf numFmtId="169" fontId="39" fillId="0" borderId="0" xfId="36" applyNumberFormat="1" applyFont="1" applyAlignment="1">
      <alignment horizontal="right" vertical="center"/>
    </xf>
    <xf numFmtId="168" fontId="39" fillId="0" borderId="0" xfId="37" applyNumberFormat="1" applyFont="1" applyAlignment="1">
      <alignment horizontal="right" vertical="center"/>
    </xf>
    <xf numFmtId="3" fontId="35" fillId="0" borderId="65" xfId="7" applyNumberFormat="1" applyFont="1" applyBorder="1" applyAlignment="1">
      <alignment vertical="center" wrapText="1"/>
    </xf>
    <xf numFmtId="165" fontId="35" fillId="0" borderId="17" xfId="0" applyNumberFormat="1" applyFont="1" applyBorder="1" applyAlignment="1">
      <alignment vertical="center" wrapText="1"/>
    </xf>
    <xf numFmtId="0" fontId="38" fillId="0" borderId="0" xfId="38" applyFont="1" applyAlignment="1">
      <alignment horizontal="left" vertical="center" wrapText="1"/>
    </xf>
    <xf numFmtId="169" fontId="39" fillId="0" borderId="0" xfId="28" applyNumberFormat="1" applyFont="1" applyAlignment="1">
      <alignment horizontal="right" vertical="center"/>
    </xf>
    <xf numFmtId="168" fontId="39" fillId="0" borderId="0" xfId="29" applyNumberFormat="1" applyFont="1" applyAlignment="1">
      <alignment horizontal="right" vertical="center"/>
    </xf>
    <xf numFmtId="168" fontId="39" fillId="0" borderId="0" xfId="39" applyNumberFormat="1" applyFont="1" applyAlignment="1">
      <alignment horizontal="right" vertical="center"/>
    </xf>
    <xf numFmtId="3" fontId="35" fillId="0" borderId="0" xfId="0" applyNumberFormat="1" applyFont="1" applyAlignment="1">
      <alignment horizontal="right" vertical="center" wrapText="1"/>
    </xf>
    <xf numFmtId="165" fontId="35" fillId="0" borderId="17" xfId="0" applyNumberFormat="1" applyFont="1" applyBorder="1" applyAlignment="1">
      <alignment horizontal="right" vertical="center" wrapText="1"/>
    </xf>
    <xf numFmtId="3" fontId="35" fillId="0" borderId="13" xfId="0" applyNumberFormat="1" applyFont="1" applyBorder="1" applyAlignment="1">
      <alignment horizontal="right" vertical="center" wrapText="1"/>
    </xf>
    <xf numFmtId="165" fontId="35" fillId="0" borderId="16" xfId="0" applyNumberFormat="1" applyFont="1" applyBorder="1" applyAlignment="1">
      <alignment horizontal="right" vertical="center" wrapText="1"/>
    </xf>
    <xf numFmtId="3" fontId="35" fillId="5" borderId="0" xfId="0" applyNumberFormat="1" applyFont="1" applyFill="1" applyAlignment="1">
      <alignment horizontal="right" vertical="center" wrapText="1"/>
    </xf>
    <xf numFmtId="165" fontId="35" fillId="5" borderId="17" xfId="0" applyNumberFormat="1" applyFont="1" applyFill="1" applyBorder="1" applyAlignment="1">
      <alignment horizontal="right" vertical="center" wrapText="1"/>
    </xf>
    <xf numFmtId="3" fontId="35" fillId="5" borderId="13" xfId="0" applyNumberFormat="1" applyFont="1" applyFill="1" applyBorder="1" applyAlignment="1">
      <alignment horizontal="right" vertical="center" wrapText="1"/>
    </xf>
    <xf numFmtId="165" fontId="35" fillId="5" borderId="16" xfId="0" applyNumberFormat="1" applyFont="1" applyFill="1" applyBorder="1" applyAlignment="1">
      <alignment horizontal="right" vertical="center" wrapText="1"/>
    </xf>
    <xf numFmtId="1" fontId="39" fillId="0" borderId="0" xfId="36" applyNumberFormat="1" applyFont="1" applyAlignment="1">
      <alignment vertical="center"/>
    </xf>
    <xf numFmtId="1" fontId="39" fillId="0" borderId="0" xfId="37" applyNumberFormat="1" applyFont="1" applyAlignment="1">
      <alignment vertical="center"/>
    </xf>
    <xf numFmtId="1" fontId="38" fillId="0" borderId="0" xfId="33" applyNumberFormat="1" applyFont="1" applyAlignment="1">
      <alignment vertical="center" wrapText="1"/>
    </xf>
    <xf numFmtId="3" fontId="35" fillId="5" borderId="67" xfId="7" applyNumberFormat="1" applyFont="1" applyFill="1" applyBorder="1" applyAlignment="1">
      <alignment vertical="center" wrapText="1"/>
    </xf>
    <xf numFmtId="3" fontId="35" fillId="5" borderId="68" xfId="0" applyNumberFormat="1" applyFont="1" applyFill="1" applyBorder="1" applyAlignment="1">
      <alignment horizontal="right" vertical="center" wrapText="1"/>
    </xf>
    <xf numFmtId="165" fontId="35" fillId="5" borderId="20" xfId="0" applyNumberFormat="1" applyFont="1" applyFill="1" applyBorder="1" applyAlignment="1">
      <alignment horizontal="right" vertical="center" wrapText="1"/>
    </xf>
    <xf numFmtId="3" fontId="35" fillId="5" borderId="9" xfId="0" applyNumberFormat="1" applyFont="1" applyFill="1" applyBorder="1" applyAlignment="1">
      <alignment horizontal="right" vertical="center" wrapText="1"/>
    </xf>
    <xf numFmtId="165" fontId="35" fillId="5" borderId="10" xfId="0" applyNumberFormat="1" applyFont="1" applyFill="1" applyBorder="1" applyAlignment="1">
      <alignment horizontal="right" vertical="center" wrapText="1"/>
    </xf>
    <xf numFmtId="0" fontId="35" fillId="12" borderId="15" xfId="7" applyFont="1" applyFill="1" applyBorder="1" applyAlignment="1">
      <alignment horizontal="left" vertical="center" wrapText="1"/>
    </xf>
    <xf numFmtId="3" fontId="35" fillId="12" borderId="65" xfId="7" applyNumberFormat="1" applyFont="1" applyFill="1" applyBorder="1" applyAlignment="1">
      <alignment vertical="center" wrapText="1"/>
    </xf>
    <xf numFmtId="3" fontId="35" fillId="12" borderId="0" xfId="0" applyNumberFormat="1" applyFont="1" applyFill="1" applyAlignment="1">
      <alignment vertical="center" wrapText="1"/>
    </xf>
    <xf numFmtId="165" fontId="35" fillId="12" borderId="17" xfId="0" applyNumberFormat="1" applyFont="1" applyFill="1" applyBorder="1" applyAlignment="1">
      <alignment vertical="center" wrapText="1"/>
    </xf>
    <xf numFmtId="3" fontId="35" fillId="12" borderId="13" xfId="0" applyNumberFormat="1" applyFont="1" applyFill="1" applyBorder="1" applyAlignment="1">
      <alignment vertical="center" wrapText="1"/>
    </xf>
    <xf numFmtId="165" fontId="35" fillId="12" borderId="16" xfId="0" applyNumberFormat="1" applyFont="1" applyFill="1" applyBorder="1" applyAlignment="1">
      <alignment vertical="center" wrapText="1"/>
    </xf>
    <xf numFmtId="0" fontId="35" fillId="12" borderId="17" xfId="7" applyFont="1" applyFill="1" applyBorder="1" applyAlignment="1">
      <alignment horizontal="left" vertical="center" wrapText="1"/>
    </xf>
    <xf numFmtId="3" fontId="35" fillId="12" borderId="66" xfId="7" applyNumberFormat="1" applyFont="1" applyFill="1" applyBorder="1" applyAlignment="1">
      <alignment vertical="center" wrapText="1"/>
    </xf>
    <xf numFmtId="3" fontId="35" fillId="12" borderId="32" xfId="0" applyNumberFormat="1" applyFont="1" applyFill="1" applyBorder="1" applyAlignment="1">
      <alignment vertical="center" wrapText="1"/>
    </xf>
    <xf numFmtId="165" fontId="35" fillId="12" borderId="55" xfId="0" applyNumberFormat="1" applyFont="1" applyFill="1" applyBorder="1" applyAlignment="1">
      <alignment vertical="center" wrapText="1"/>
    </xf>
    <xf numFmtId="3" fontId="35" fillId="12" borderId="32" xfId="40" applyNumberFormat="1" applyFont="1" applyFill="1" applyBorder="1" applyAlignment="1">
      <alignment vertical="center" wrapText="1"/>
    </xf>
    <xf numFmtId="165" fontId="35" fillId="12" borderId="39" xfId="0" applyNumberFormat="1" applyFont="1" applyFill="1" applyBorder="1" applyAlignment="1">
      <alignment vertical="center" wrapText="1"/>
    </xf>
    <xf numFmtId="1" fontId="2" fillId="0" borderId="0" xfId="0" applyNumberFormat="1" applyFont="1" applyAlignment="1">
      <alignment vertical="center"/>
    </xf>
    <xf numFmtId="0" fontId="38" fillId="0" borderId="0" xfId="41" applyFont="1" applyAlignment="1">
      <alignment horizontal="left" vertical="center" wrapText="1"/>
    </xf>
    <xf numFmtId="168" fontId="39" fillId="0" borderId="0" xfId="42" applyNumberFormat="1" applyFont="1" applyAlignment="1">
      <alignment horizontal="right" vertical="center"/>
    </xf>
    <xf numFmtId="169" fontId="39" fillId="0" borderId="0" xfId="43" applyNumberFormat="1" applyFont="1" applyAlignment="1">
      <alignment horizontal="right" vertical="center"/>
    </xf>
    <xf numFmtId="168" fontId="39" fillId="0" borderId="0" xfId="44" applyNumberFormat="1" applyFont="1" applyAlignment="1">
      <alignment horizontal="right" vertical="center"/>
    </xf>
    <xf numFmtId="0" fontId="30" fillId="0" borderId="0" xfId="0" applyFont="1" applyAlignment="1">
      <alignment vertical="center" wrapText="1"/>
    </xf>
    <xf numFmtId="0" fontId="2" fillId="0" borderId="0" xfId="7" applyFont="1" applyAlignment="1">
      <alignment vertical="center"/>
    </xf>
    <xf numFmtId="3" fontId="2" fillId="0" borderId="0" xfId="7" applyNumberFormat="1" applyFont="1" applyAlignment="1">
      <alignment vertical="center"/>
    </xf>
    <xf numFmtId="10" fontId="22" fillId="2" borderId="4" xfId="0" applyNumberFormat="1" applyFont="1" applyFill="1" applyBorder="1" applyAlignment="1">
      <alignment horizontal="center" vertical="center" wrapText="1"/>
    </xf>
    <xf numFmtId="3" fontId="22" fillId="2" borderId="3" xfId="0" applyNumberFormat="1" applyFont="1" applyFill="1" applyBorder="1" applyAlignment="1">
      <alignment horizontal="center" vertical="center" wrapText="1"/>
    </xf>
    <xf numFmtId="0" fontId="35" fillId="0" borderId="12" xfId="7" applyFont="1" applyBorder="1" applyAlignment="1">
      <alignment horizontal="left" vertical="center" wrapText="1"/>
    </xf>
    <xf numFmtId="165" fontId="35" fillId="0" borderId="15" xfId="0" applyNumberFormat="1" applyFont="1" applyBorder="1" applyAlignment="1">
      <alignment vertical="center" wrapText="1"/>
    </xf>
    <xf numFmtId="0" fontId="35" fillId="5" borderId="12" xfId="7" applyFont="1" applyFill="1" applyBorder="1" applyAlignment="1">
      <alignment horizontal="left" vertical="center" wrapText="1"/>
    </xf>
    <xf numFmtId="0" fontId="35" fillId="12" borderId="18" xfId="7" applyFont="1" applyFill="1" applyBorder="1" applyAlignment="1">
      <alignment horizontal="left" vertical="center" wrapText="1"/>
    </xf>
    <xf numFmtId="0" fontId="35" fillId="12" borderId="65" xfId="7" applyFont="1" applyFill="1" applyBorder="1" applyAlignment="1">
      <alignment horizontal="left" vertical="center" wrapText="1"/>
    </xf>
    <xf numFmtId="0" fontId="35" fillId="12" borderId="66" xfId="7" applyFont="1" applyFill="1" applyBorder="1" applyAlignment="1">
      <alignment vertical="center" wrapText="1"/>
    </xf>
    <xf numFmtId="0" fontId="24" fillId="0" borderId="0" xfId="7" applyFont="1" applyAlignment="1">
      <alignment vertical="center" wrapText="1"/>
    </xf>
    <xf numFmtId="3" fontId="35" fillId="5" borderId="68" xfId="0" applyNumberFormat="1" applyFont="1" applyFill="1" applyBorder="1" applyAlignment="1">
      <alignment vertical="center" wrapText="1"/>
    </xf>
    <xf numFmtId="165" fontId="35" fillId="5" borderId="20" xfId="0" applyNumberFormat="1" applyFont="1" applyFill="1" applyBorder="1" applyAlignment="1">
      <alignment vertical="center" wrapText="1"/>
    </xf>
    <xf numFmtId="3" fontId="35" fillId="5" borderId="9" xfId="0" applyNumberFormat="1" applyFont="1" applyFill="1" applyBorder="1" applyAlignment="1">
      <alignment vertical="center" wrapText="1"/>
    </xf>
    <xf numFmtId="165" fontId="35" fillId="5" borderId="10" xfId="0" applyNumberFormat="1" applyFont="1" applyFill="1" applyBorder="1" applyAlignment="1">
      <alignment vertical="center" wrapText="1"/>
    </xf>
    <xf numFmtId="0" fontId="41" fillId="0" borderId="0" xfId="11" applyFont="1" applyAlignment="1">
      <alignment vertical="top"/>
    </xf>
    <xf numFmtId="0" fontId="10" fillId="0" borderId="0" xfId="7"/>
    <xf numFmtId="3" fontId="10" fillId="0" borderId="0" xfId="7" applyNumberFormat="1"/>
    <xf numFmtId="0" fontId="42" fillId="0" borderId="0" xfId="45" applyFont="1" applyAlignment="1">
      <alignment wrapText="1"/>
    </xf>
    <xf numFmtId="10" fontId="22" fillId="2" borderId="20" xfId="0" applyNumberFormat="1" applyFont="1" applyFill="1" applyBorder="1" applyAlignment="1">
      <alignment horizontal="center" vertical="center" wrapText="1"/>
    </xf>
    <xf numFmtId="3" fontId="22" fillId="2" borderId="70" xfId="0" applyNumberFormat="1" applyFont="1" applyFill="1" applyBorder="1" applyAlignment="1">
      <alignment horizontal="center" vertical="center" wrapText="1"/>
    </xf>
    <xf numFmtId="0" fontId="42" fillId="0" borderId="0" xfId="45" applyFont="1" applyAlignment="1">
      <alignment horizontal="center" wrapText="1"/>
    </xf>
    <xf numFmtId="0" fontId="35" fillId="0" borderId="14" xfId="7" applyFont="1" applyBorder="1" applyAlignment="1">
      <alignment horizontal="left" vertical="center" wrapText="1"/>
    </xf>
    <xf numFmtId="171" fontId="0" fillId="0" borderId="0" xfId="0" applyNumberFormat="1"/>
    <xf numFmtId="0" fontId="42" fillId="0" borderId="0" xfId="45" applyFont="1" applyAlignment="1">
      <alignment vertical="top" wrapText="1"/>
    </xf>
    <xf numFmtId="0" fontId="42" fillId="0" borderId="0" xfId="45" applyFont="1" applyAlignment="1">
      <alignment horizontal="left" vertical="top" wrapText="1"/>
    </xf>
    <xf numFmtId="168" fontId="43" fillId="0" borderId="0" xfId="45" applyNumberFormat="1" applyFont="1" applyAlignment="1">
      <alignment horizontal="right" vertical="top"/>
    </xf>
    <xf numFmtId="1" fontId="43" fillId="0" borderId="0" xfId="45" applyNumberFormat="1" applyFont="1" applyAlignment="1">
      <alignment horizontal="right" vertical="top"/>
    </xf>
    <xf numFmtId="169" fontId="43" fillId="0" borderId="0" xfId="45" applyNumberFormat="1" applyFont="1" applyAlignment="1">
      <alignment horizontal="right" vertical="top"/>
    </xf>
    <xf numFmtId="0" fontId="35" fillId="5" borderId="16" xfId="7" applyFont="1" applyFill="1" applyBorder="1" applyAlignment="1">
      <alignment horizontal="left" vertical="center" wrapText="1"/>
    </xf>
    <xf numFmtId="168" fontId="0" fillId="0" borderId="0" xfId="0" applyNumberFormat="1"/>
    <xf numFmtId="0" fontId="35" fillId="0" borderId="16" xfId="7" applyFont="1" applyBorder="1" applyAlignment="1">
      <alignment horizontal="left" vertical="center" wrapText="1"/>
    </xf>
    <xf numFmtId="0" fontId="44" fillId="0" borderId="0" xfId="45" applyFont="1" applyAlignment="1">
      <alignment horizontal="right" vertical="center" wrapText="1"/>
    </xf>
    <xf numFmtId="0" fontId="35" fillId="12" borderId="16" xfId="7" applyFont="1" applyFill="1" applyBorder="1" applyAlignment="1">
      <alignment horizontal="left" vertical="center" wrapText="1"/>
    </xf>
    <xf numFmtId="0" fontId="35" fillId="12" borderId="39" xfId="7" applyFont="1" applyFill="1" applyBorder="1" applyAlignment="1">
      <alignment horizontal="left" vertical="center" wrapText="1"/>
    </xf>
    <xf numFmtId="10" fontId="0" fillId="0" borderId="0" xfId="0" applyNumberFormat="1"/>
    <xf numFmtId="0" fontId="45" fillId="0" borderId="0" xfId="45" applyFont="1" applyAlignment="1">
      <alignment vertical="center" wrapText="1"/>
    </xf>
    <xf numFmtId="0" fontId="45" fillId="0" borderId="0" xfId="45" applyFont="1" applyAlignment="1">
      <alignment horizontal="center" vertical="center" wrapText="1"/>
    </xf>
    <xf numFmtId="3" fontId="13" fillId="0" borderId="18" xfId="0" applyNumberFormat="1" applyFont="1" applyBorder="1" applyAlignment="1">
      <alignment horizontal="right" vertical="center"/>
    </xf>
    <xf numFmtId="3" fontId="13" fillId="0" borderId="13" xfId="0" applyNumberFormat="1" applyFont="1" applyBorder="1" applyAlignment="1">
      <alignment horizontal="right" vertical="center"/>
    </xf>
    <xf numFmtId="171" fontId="13" fillId="0" borderId="17" xfId="0" applyNumberFormat="1" applyFont="1" applyBorder="1" applyAlignment="1">
      <alignment horizontal="right" vertical="center"/>
    </xf>
    <xf numFmtId="171" fontId="13" fillId="0" borderId="16" xfId="0" applyNumberFormat="1" applyFont="1" applyBorder="1" applyAlignment="1">
      <alignment horizontal="right" vertical="center"/>
    </xf>
    <xf numFmtId="171" fontId="2" fillId="0" borderId="0" xfId="0" applyNumberFormat="1" applyFont="1" applyAlignment="1">
      <alignment vertical="center"/>
    </xf>
    <xf numFmtId="0" fontId="45" fillId="0" borderId="0" xfId="45" applyFont="1" applyAlignment="1">
      <alignment horizontal="left" vertical="center" wrapText="1"/>
    </xf>
    <xf numFmtId="168" fontId="46" fillId="0" borderId="0" xfId="45" applyNumberFormat="1" applyFont="1" applyAlignment="1">
      <alignment horizontal="right" vertical="center"/>
    </xf>
    <xf numFmtId="1" fontId="46" fillId="0" borderId="0" xfId="45" applyNumberFormat="1" applyFont="1" applyAlignment="1">
      <alignment horizontal="right" vertical="center"/>
    </xf>
    <xf numFmtId="169" fontId="46" fillId="0" borderId="0" xfId="45" applyNumberFormat="1" applyFont="1" applyAlignment="1">
      <alignment horizontal="right" vertical="center"/>
    </xf>
    <xf numFmtId="3" fontId="13" fillId="5" borderId="65" xfId="0" applyNumberFormat="1" applyFont="1" applyFill="1" applyBorder="1" applyAlignment="1">
      <alignment horizontal="right" vertical="center"/>
    </xf>
    <xf numFmtId="3" fontId="13" fillId="5" borderId="13" xfId="0" applyNumberFormat="1" applyFont="1" applyFill="1" applyBorder="1" applyAlignment="1">
      <alignment horizontal="right" vertical="center"/>
    </xf>
    <xf numFmtId="171" fontId="13" fillId="5" borderId="17" xfId="0" applyNumberFormat="1" applyFont="1" applyFill="1" applyBorder="1" applyAlignment="1">
      <alignment horizontal="right" vertical="center"/>
    </xf>
    <xf numFmtId="171" fontId="13" fillId="5" borderId="16" xfId="0" applyNumberFormat="1" applyFont="1" applyFill="1" applyBorder="1" applyAlignment="1">
      <alignment horizontal="right" vertical="center"/>
    </xf>
    <xf numFmtId="168" fontId="2" fillId="0" borderId="0" xfId="0" applyNumberFormat="1" applyFont="1" applyAlignment="1">
      <alignment vertical="center"/>
    </xf>
    <xf numFmtId="3" fontId="13" fillId="0" borderId="65" xfId="0" applyNumberFormat="1" applyFont="1" applyBorder="1" applyAlignment="1">
      <alignment horizontal="right" vertical="center"/>
    </xf>
    <xf numFmtId="0" fontId="13" fillId="0" borderId="0" xfId="45" applyFont="1" applyAlignment="1">
      <alignment horizontal="right" vertical="center" wrapText="1"/>
    </xf>
    <xf numFmtId="0" fontId="35" fillId="5" borderId="39" xfId="7" applyFont="1" applyFill="1" applyBorder="1" applyAlignment="1">
      <alignment horizontal="left" vertical="center" wrapText="1"/>
    </xf>
    <xf numFmtId="3" fontId="13" fillId="5" borderId="67" xfId="0" applyNumberFormat="1" applyFont="1" applyFill="1" applyBorder="1" applyAlignment="1">
      <alignment horizontal="right" vertical="center"/>
    </xf>
    <xf numFmtId="3" fontId="13" fillId="5" borderId="9" xfId="0" applyNumberFormat="1" applyFont="1" applyFill="1" applyBorder="1" applyAlignment="1">
      <alignment horizontal="right" vertical="center"/>
    </xf>
    <xf numFmtId="171" fontId="13" fillId="5" borderId="20" xfId="0" applyNumberFormat="1" applyFont="1" applyFill="1" applyBorder="1" applyAlignment="1">
      <alignment horizontal="right" vertical="center"/>
    </xf>
    <xf numFmtId="171" fontId="13" fillId="5" borderId="10" xfId="0" applyNumberFormat="1" applyFont="1" applyFill="1" applyBorder="1" applyAlignment="1">
      <alignment horizontal="right" vertical="center"/>
    </xf>
    <xf numFmtId="3" fontId="13" fillId="12" borderId="18" xfId="0" applyNumberFormat="1" applyFont="1" applyFill="1" applyBorder="1" applyAlignment="1">
      <alignment horizontal="right" vertical="center"/>
    </xf>
    <xf numFmtId="3" fontId="13" fillId="12" borderId="19" xfId="0" applyNumberFormat="1" applyFont="1" applyFill="1" applyBorder="1" applyAlignment="1">
      <alignment horizontal="right" vertical="center"/>
    </xf>
    <xf numFmtId="171" fontId="13" fillId="12" borderId="15" xfId="0" applyNumberFormat="1" applyFont="1" applyFill="1" applyBorder="1" applyAlignment="1">
      <alignment horizontal="right" vertical="center"/>
    </xf>
    <xf numFmtId="171" fontId="13" fillId="12" borderId="14" xfId="0" applyNumberFormat="1" applyFont="1" applyFill="1" applyBorder="1" applyAlignment="1">
      <alignment horizontal="right" vertical="center"/>
    </xf>
    <xf numFmtId="3" fontId="13" fillId="12" borderId="65" xfId="0" applyNumberFormat="1" applyFont="1" applyFill="1" applyBorder="1" applyAlignment="1">
      <alignment horizontal="right" vertical="center"/>
    </xf>
    <xf numFmtId="3" fontId="13" fillId="12" borderId="13" xfId="0" applyNumberFormat="1" applyFont="1" applyFill="1" applyBorder="1" applyAlignment="1">
      <alignment horizontal="right" vertical="center"/>
    </xf>
    <xf numFmtId="171" fontId="13" fillId="12" borderId="17" xfId="0" applyNumberFormat="1" applyFont="1" applyFill="1" applyBorder="1" applyAlignment="1">
      <alignment horizontal="right" vertical="center"/>
    </xf>
    <xf numFmtId="171" fontId="13" fillId="12" borderId="16" xfId="0" applyNumberFormat="1" applyFont="1" applyFill="1" applyBorder="1" applyAlignment="1">
      <alignment horizontal="right" vertical="center"/>
    </xf>
    <xf numFmtId="3" fontId="13" fillId="12" borderId="66" xfId="0" applyNumberFormat="1" applyFont="1" applyFill="1" applyBorder="1" applyAlignment="1">
      <alignment horizontal="right" vertical="center"/>
    </xf>
    <xf numFmtId="3" fontId="13" fillId="12" borderId="42" xfId="0" applyNumberFormat="1" applyFont="1" applyFill="1" applyBorder="1" applyAlignment="1">
      <alignment horizontal="right" vertical="center"/>
    </xf>
    <xf numFmtId="171" fontId="13" fillId="12" borderId="55" xfId="0" applyNumberFormat="1" applyFont="1" applyFill="1" applyBorder="1" applyAlignment="1">
      <alignment horizontal="right" vertical="center"/>
    </xf>
    <xf numFmtId="171" fontId="13" fillId="12" borderId="39" xfId="0" applyNumberFormat="1" applyFont="1" applyFill="1" applyBorder="1" applyAlignment="1">
      <alignment horizontal="right" vertical="center"/>
    </xf>
    <xf numFmtId="10" fontId="2" fillId="0" borderId="0" xfId="0" applyNumberFormat="1" applyFont="1" applyAlignment="1">
      <alignment vertical="center"/>
    </xf>
    <xf numFmtId="0" fontId="35" fillId="5" borderId="20" xfId="7" applyFont="1" applyFill="1" applyBorder="1" applyAlignment="1">
      <alignment horizontal="left" vertical="center" wrapText="1"/>
    </xf>
    <xf numFmtId="0" fontId="35" fillId="5" borderId="10" xfId="7" applyFont="1" applyFill="1" applyBorder="1" applyAlignment="1">
      <alignment horizontal="left" vertical="center" wrapText="1"/>
    </xf>
    <xf numFmtId="171" fontId="13" fillId="0" borderId="15" xfId="0" applyNumberFormat="1" applyFont="1" applyBorder="1" applyAlignment="1">
      <alignment horizontal="right" vertical="center"/>
    </xf>
    <xf numFmtId="0" fontId="48" fillId="0" borderId="0" xfId="7" applyFont="1" applyAlignment="1">
      <alignment horizontal="center" vertical="center"/>
    </xf>
    <xf numFmtId="0" fontId="18" fillId="0" borderId="0" xfId="0" applyFont="1" applyAlignment="1">
      <alignment vertical="center"/>
    </xf>
    <xf numFmtId="0" fontId="49" fillId="0" borderId="0" xfId="7" applyFont="1"/>
    <xf numFmtId="0" fontId="50" fillId="0" borderId="0" xfId="7" applyFont="1" applyAlignment="1">
      <alignment horizontal="center"/>
    </xf>
    <xf numFmtId="0" fontId="53" fillId="0" borderId="0" xfId="48" applyFont="1" applyAlignment="1">
      <alignment vertical="center" wrapText="1"/>
    </xf>
    <xf numFmtId="0" fontId="2" fillId="2" borderId="23" xfId="51" applyFill="1" applyBorder="1" applyAlignment="1">
      <alignment horizontal="center" vertical="center" wrapText="1"/>
    </xf>
    <xf numFmtId="0" fontId="2" fillId="2" borderId="20" xfId="51" applyFill="1" applyBorder="1" applyAlignment="1">
      <alignment horizontal="center" vertical="center" wrapText="1"/>
    </xf>
    <xf numFmtId="0" fontId="2" fillId="2" borderId="11" xfId="51" applyFill="1" applyBorder="1" applyAlignment="1">
      <alignment horizontal="center" vertical="center" wrapText="1"/>
    </xf>
    <xf numFmtId="0" fontId="2" fillId="2" borderId="70" xfId="51" applyFill="1" applyBorder="1" applyAlignment="1">
      <alignment horizontal="center" vertical="center" wrapText="1"/>
    </xf>
    <xf numFmtId="0" fontId="2" fillId="2" borderId="67" xfId="51" applyFill="1" applyBorder="1" applyAlignment="1">
      <alignment horizontal="center" vertical="center" wrapText="1"/>
    </xf>
    <xf numFmtId="0" fontId="2" fillId="2" borderId="9" xfId="51" applyFill="1" applyBorder="1" applyAlignment="1">
      <alignment horizontal="center" vertical="center" wrapText="1"/>
    </xf>
    <xf numFmtId="0" fontId="53" fillId="0" borderId="0" xfId="51" applyFont="1" applyAlignment="1">
      <alignment vertical="center" wrapText="1"/>
    </xf>
    <xf numFmtId="0" fontId="35" fillId="0" borderId="15" xfId="52" applyFont="1" applyBorder="1" applyAlignment="1">
      <alignment vertical="center" wrapText="1"/>
    </xf>
    <xf numFmtId="165" fontId="0" fillId="0" borderId="0" xfId="0" applyNumberFormat="1"/>
    <xf numFmtId="0" fontId="35" fillId="5" borderId="17" xfId="52" applyFont="1" applyFill="1" applyBorder="1" applyAlignment="1">
      <alignment vertical="center" wrapText="1"/>
    </xf>
    <xf numFmtId="0" fontId="35" fillId="0" borderId="17" xfId="52" applyFont="1" applyBorder="1" applyAlignment="1">
      <alignment vertical="center" wrapText="1"/>
    </xf>
    <xf numFmtId="0" fontId="25" fillId="5" borderId="17" xfId="52" applyFont="1" applyFill="1" applyBorder="1" applyAlignment="1">
      <alignment vertical="center" wrapText="1"/>
    </xf>
    <xf numFmtId="0" fontId="25" fillId="0" borderId="17" xfId="52" applyFont="1" applyBorder="1" applyAlignment="1">
      <alignment vertical="center" wrapText="1"/>
    </xf>
    <xf numFmtId="0" fontId="25" fillId="0" borderId="17" xfId="55" applyFont="1" applyBorder="1" applyAlignment="1">
      <alignment vertical="center" wrapText="1"/>
    </xf>
    <xf numFmtId="0" fontId="25" fillId="12" borderId="15" xfId="0" applyFont="1" applyFill="1" applyBorder="1" applyAlignment="1">
      <alignment horizontal="left" wrapText="1"/>
    </xf>
    <xf numFmtId="0" fontId="25" fillId="12" borderId="17" xfId="0" applyFont="1" applyFill="1" applyBorder="1" applyAlignment="1">
      <alignment horizontal="left" wrapText="1"/>
    </xf>
    <xf numFmtId="0" fontId="25" fillId="12" borderId="55" xfId="0" applyFont="1" applyFill="1" applyBorder="1" applyAlignment="1">
      <alignment horizontal="left" wrapText="1"/>
    </xf>
    <xf numFmtId="0" fontId="16" fillId="0" borderId="0" xfId="7" applyFont="1" applyAlignment="1">
      <alignment vertical="center"/>
    </xf>
    <xf numFmtId="0" fontId="55" fillId="0" borderId="0" xfId="57" applyFont="1" applyAlignment="1">
      <alignment vertical="center" wrapText="1"/>
    </xf>
    <xf numFmtId="0" fontId="22" fillId="2" borderId="5" xfId="51" applyFont="1" applyFill="1" applyBorder="1" applyAlignment="1">
      <alignment horizontal="center" vertical="center" wrapText="1"/>
    </xf>
    <xf numFmtId="0" fontId="22" fillId="2" borderId="6" xfId="51" applyFont="1" applyFill="1" applyBorder="1" applyAlignment="1">
      <alignment horizontal="center" vertical="center" wrapText="1"/>
    </xf>
    <xf numFmtId="0" fontId="22" fillId="2" borderId="57" xfId="51" applyFont="1" applyFill="1" applyBorder="1" applyAlignment="1">
      <alignment horizontal="center" vertical="center" wrapText="1"/>
    </xf>
    <xf numFmtId="0" fontId="22" fillId="2" borderId="3" xfId="51" applyFont="1" applyFill="1" applyBorder="1" applyAlignment="1">
      <alignment horizontal="center" vertical="center" wrapText="1"/>
    </xf>
    <xf numFmtId="0" fontId="22" fillId="2" borderId="7" xfId="51" applyFont="1" applyFill="1" applyBorder="1" applyAlignment="1">
      <alignment horizontal="center" vertical="center" wrapText="1"/>
    </xf>
    <xf numFmtId="0" fontId="55" fillId="0" borderId="0" xfId="58" applyFont="1" applyAlignment="1">
      <alignment vertical="center" wrapText="1"/>
    </xf>
    <xf numFmtId="3" fontId="35" fillId="0" borderId="0" xfId="59" applyNumberFormat="1" applyFont="1" applyAlignment="1">
      <alignment vertical="center" wrapText="1"/>
    </xf>
    <xf numFmtId="3" fontId="35" fillId="0" borderId="18" xfId="52" applyNumberFormat="1" applyFont="1" applyBorder="1" applyAlignment="1">
      <alignment vertical="center" wrapText="1"/>
    </xf>
    <xf numFmtId="3" fontId="25" fillId="0" borderId="65" xfId="53" applyNumberFormat="1" applyFont="1" applyFill="1" applyBorder="1" applyAlignment="1">
      <alignment horizontal="right" vertical="center"/>
    </xf>
    <xf numFmtId="3" fontId="25" fillId="0" borderId="13" xfId="53" applyNumberFormat="1" applyFont="1" applyFill="1" applyBorder="1" applyAlignment="1">
      <alignment horizontal="right" vertical="center"/>
    </xf>
    <xf numFmtId="165" fontId="25" fillId="0" borderId="17" xfId="54" applyNumberFormat="1" applyFont="1" applyFill="1" applyBorder="1" applyAlignment="1">
      <alignment horizontal="right" vertical="center"/>
    </xf>
    <xf numFmtId="3" fontId="35" fillId="0" borderId="13" xfId="53" applyNumberFormat="1" applyFont="1" applyFill="1" applyBorder="1" applyAlignment="1">
      <alignment horizontal="right" vertical="center"/>
    </xf>
    <xf numFmtId="165" fontId="35" fillId="0" borderId="17" xfId="54" applyNumberFormat="1" applyFont="1" applyFill="1" applyBorder="1" applyAlignment="1">
      <alignment horizontal="right" vertical="center"/>
    </xf>
    <xf numFmtId="3" fontId="35" fillId="0" borderId="18" xfId="53" applyNumberFormat="1" applyFont="1" applyFill="1" applyBorder="1" applyAlignment="1">
      <alignment horizontal="right" vertical="center"/>
    </xf>
    <xf numFmtId="165" fontId="35" fillId="0" borderId="16" xfId="54" applyNumberFormat="1" applyFont="1" applyFill="1" applyBorder="1" applyAlignment="1">
      <alignment horizontal="right" vertical="center"/>
    </xf>
    <xf numFmtId="3" fontId="35" fillId="5" borderId="0" xfId="59" applyNumberFormat="1" applyFont="1" applyFill="1" applyAlignment="1">
      <alignment vertical="center" wrapText="1"/>
    </xf>
    <xf numFmtId="3" fontId="35" fillId="5" borderId="65" xfId="52" applyNumberFormat="1" applyFont="1" applyFill="1" applyBorder="1" applyAlignment="1">
      <alignment vertical="center" wrapText="1"/>
    </xf>
    <xf numFmtId="3" fontId="25" fillId="5" borderId="65" xfId="53" applyNumberFormat="1" applyFont="1" applyFill="1" applyBorder="1" applyAlignment="1">
      <alignment horizontal="right" vertical="center"/>
    </xf>
    <xf numFmtId="3" fontId="25" fillId="5" borderId="13" xfId="53" applyNumberFormat="1" applyFont="1" applyFill="1" applyBorder="1" applyAlignment="1">
      <alignment horizontal="right" vertical="center"/>
    </xf>
    <xf numFmtId="165" fontId="25" fillId="5" borderId="17" xfId="54" applyNumberFormat="1" applyFont="1" applyFill="1" applyBorder="1" applyAlignment="1">
      <alignment horizontal="right" vertical="center"/>
    </xf>
    <xf numFmtId="3" fontId="35" fillId="5" borderId="13" xfId="53" applyNumberFormat="1" applyFont="1" applyFill="1" applyBorder="1" applyAlignment="1">
      <alignment horizontal="right" vertical="center"/>
    </xf>
    <xf numFmtId="165" fontId="35" fillId="5" borderId="17" xfId="54" applyNumberFormat="1" applyFont="1" applyFill="1" applyBorder="1" applyAlignment="1">
      <alignment horizontal="right" vertical="center"/>
    </xf>
    <xf numFmtId="3" fontId="35" fillId="5" borderId="65" xfId="53" applyNumberFormat="1" applyFont="1" applyFill="1" applyBorder="1" applyAlignment="1">
      <alignment horizontal="right" vertical="center"/>
    </xf>
    <xf numFmtId="165" fontId="35" fillId="5" borderId="16" xfId="54" applyNumberFormat="1" applyFont="1" applyFill="1" applyBorder="1" applyAlignment="1">
      <alignment horizontal="right" vertical="center"/>
    </xf>
    <xf numFmtId="3" fontId="35" fillId="0" borderId="65" xfId="52" applyNumberFormat="1" applyFont="1" applyBorder="1" applyAlignment="1">
      <alignment vertical="center" wrapText="1"/>
    </xf>
    <xf numFmtId="3" fontId="25" fillId="5" borderId="0" xfId="59" applyNumberFormat="1" applyFont="1" applyFill="1" applyAlignment="1">
      <alignment vertical="center" wrapText="1"/>
    </xf>
    <xf numFmtId="3" fontId="35" fillId="5" borderId="65" xfId="52" applyNumberFormat="1" applyFont="1" applyFill="1" applyBorder="1" applyAlignment="1">
      <alignment horizontal="right" vertical="center" wrapText="1"/>
    </xf>
    <xf numFmtId="3" fontId="25" fillId="0" borderId="0" xfId="59" applyNumberFormat="1" applyFont="1" applyAlignment="1">
      <alignment vertical="center" wrapText="1"/>
    </xf>
    <xf numFmtId="3" fontId="35" fillId="0" borderId="29" xfId="53" applyNumberFormat="1" applyFont="1" applyFill="1" applyBorder="1" applyAlignment="1">
      <alignment horizontal="right" vertical="center"/>
    </xf>
    <xf numFmtId="165" fontId="35" fillId="0" borderId="29" xfId="54" applyNumberFormat="1" applyFont="1" applyFill="1" applyBorder="1" applyAlignment="1">
      <alignment horizontal="right" vertical="center"/>
    </xf>
    <xf numFmtId="3" fontId="35" fillId="0" borderId="65" xfId="53" applyNumberFormat="1" applyFont="1" applyFill="1" applyBorder="1" applyAlignment="1">
      <alignment horizontal="right" vertical="center"/>
    </xf>
    <xf numFmtId="3" fontId="35" fillId="0" borderId="65" xfId="52" applyNumberFormat="1" applyFont="1" applyBorder="1" applyAlignment="1">
      <alignment horizontal="right" vertical="center" wrapText="1"/>
    </xf>
    <xf numFmtId="3" fontId="25" fillId="0" borderId="0" xfId="60" applyNumberFormat="1" applyFont="1" applyAlignment="1">
      <alignment vertical="center" wrapText="1"/>
    </xf>
    <xf numFmtId="3" fontId="35" fillId="0" borderId="65" xfId="55" applyNumberFormat="1" applyFont="1" applyBorder="1" applyAlignment="1">
      <alignment horizontal="right" vertical="center" wrapText="1"/>
    </xf>
    <xf numFmtId="0" fontId="25" fillId="12" borderId="15" xfId="0" applyFont="1" applyFill="1" applyBorder="1" applyAlignment="1">
      <alignment horizontal="left" vertical="center" wrapText="1"/>
    </xf>
    <xf numFmtId="3" fontId="25" fillId="12" borderId="2" xfId="0" applyNumberFormat="1" applyFont="1" applyFill="1" applyBorder="1" applyAlignment="1">
      <alignment horizontal="right" vertical="center" wrapText="1"/>
    </xf>
    <xf numFmtId="3" fontId="35" fillId="12" borderId="18" xfId="0" applyNumberFormat="1" applyFont="1" applyFill="1" applyBorder="1" applyAlignment="1">
      <alignment horizontal="right" vertical="center" wrapText="1"/>
    </xf>
    <xf numFmtId="3" fontId="13" fillId="12" borderId="2" xfId="0" applyNumberFormat="1" applyFont="1" applyFill="1" applyBorder="1" applyAlignment="1">
      <alignment horizontal="right" vertical="center"/>
    </xf>
    <xf numFmtId="165" fontId="13" fillId="12" borderId="15" xfId="0" applyNumberFormat="1" applyFont="1" applyFill="1" applyBorder="1" applyAlignment="1">
      <alignment horizontal="right" vertical="center"/>
    </xf>
    <xf numFmtId="0" fontId="25" fillId="12" borderId="17" xfId="0" applyFont="1" applyFill="1" applyBorder="1" applyAlignment="1">
      <alignment horizontal="left" vertical="center" wrapText="1"/>
    </xf>
    <xf numFmtId="3" fontId="25" fillId="12" borderId="0" xfId="0" applyNumberFormat="1" applyFont="1" applyFill="1" applyAlignment="1">
      <alignment horizontal="right" vertical="center" wrapText="1"/>
    </xf>
    <xf numFmtId="3" fontId="35" fillId="12" borderId="65" xfId="0" applyNumberFormat="1" applyFont="1" applyFill="1" applyBorder="1" applyAlignment="1">
      <alignment horizontal="right" vertical="center" wrapText="1"/>
    </xf>
    <xf numFmtId="165" fontId="13" fillId="12" borderId="17" xfId="0" applyNumberFormat="1" applyFont="1" applyFill="1" applyBorder="1" applyAlignment="1">
      <alignment horizontal="right" vertical="center"/>
    </xf>
    <xf numFmtId="3" fontId="35" fillId="12" borderId="13" xfId="53" applyNumberFormat="1" applyFont="1" applyFill="1" applyBorder="1" applyAlignment="1">
      <alignment horizontal="right" vertical="center"/>
    </xf>
    <xf numFmtId="0" fontId="25" fillId="12" borderId="55" xfId="0" applyFont="1" applyFill="1" applyBorder="1" applyAlignment="1">
      <alignment horizontal="left" vertical="center" wrapText="1"/>
    </xf>
    <xf numFmtId="3" fontId="25" fillId="12" borderId="32" xfId="0" applyNumberFormat="1" applyFont="1" applyFill="1" applyBorder="1" applyAlignment="1">
      <alignment horizontal="right" vertical="center" wrapText="1"/>
    </xf>
    <xf numFmtId="3" fontId="35" fillId="12" borderId="66" xfId="0" applyNumberFormat="1" applyFont="1" applyFill="1" applyBorder="1" applyAlignment="1">
      <alignment horizontal="right" vertical="center" wrapText="1"/>
    </xf>
    <xf numFmtId="165" fontId="13" fillId="12" borderId="55" xfId="0" applyNumberFormat="1" applyFont="1" applyFill="1" applyBorder="1" applyAlignment="1">
      <alignment horizontal="right" vertical="center"/>
    </xf>
    <xf numFmtId="3" fontId="35" fillId="12" borderId="42" xfId="53" applyNumberFormat="1" applyFont="1" applyFill="1" applyBorder="1" applyAlignment="1">
      <alignment horizontal="right" vertical="center"/>
    </xf>
    <xf numFmtId="3" fontId="35" fillId="12" borderId="66" xfId="53" applyNumberFormat="1" applyFont="1" applyFill="1" applyBorder="1" applyAlignment="1">
      <alignment horizontal="right" vertical="center"/>
    </xf>
    <xf numFmtId="0" fontId="31" fillId="0" borderId="0" xfId="7" applyFont="1" applyAlignment="1">
      <alignment horizontal="center" vertical="center"/>
    </xf>
    <xf numFmtId="0" fontId="22" fillId="2" borderId="70" xfId="65" applyFont="1" applyFill="1" applyBorder="1" applyAlignment="1">
      <alignment horizontal="center" vertical="center" wrapText="1"/>
    </xf>
    <xf numFmtId="0" fontId="22" fillId="2" borderId="20" xfId="65" applyFont="1" applyFill="1" applyBorder="1" applyAlignment="1">
      <alignment horizontal="center" vertical="center" wrapText="1"/>
    </xf>
    <xf numFmtId="0" fontId="22" fillId="2" borderId="23" xfId="65" applyFont="1" applyFill="1" applyBorder="1" applyAlignment="1">
      <alignment horizontal="center" vertical="center" wrapText="1"/>
    </xf>
    <xf numFmtId="0" fontId="22" fillId="2" borderId="11" xfId="65" applyFont="1" applyFill="1" applyBorder="1" applyAlignment="1">
      <alignment horizontal="center" vertical="center" wrapText="1"/>
    </xf>
    <xf numFmtId="0" fontId="22" fillId="2" borderId="67" xfId="65" applyFont="1" applyFill="1" applyBorder="1" applyAlignment="1">
      <alignment horizontal="center" vertical="center" wrapText="1"/>
    </xf>
    <xf numFmtId="0" fontId="22" fillId="2" borderId="10" xfId="65" applyFont="1" applyFill="1" applyBorder="1" applyAlignment="1">
      <alignment horizontal="center" vertical="center" wrapText="1"/>
    </xf>
    <xf numFmtId="0" fontId="35" fillId="0" borderId="15" xfId="59" applyFont="1" applyBorder="1" applyAlignment="1">
      <alignment vertical="center" wrapText="1"/>
    </xf>
    <xf numFmtId="0" fontId="35" fillId="5" borderId="17" xfId="59" applyFont="1" applyFill="1" applyBorder="1" applyAlignment="1">
      <alignment vertical="center" wrapText="1"/>
    </xf>
    <xf numFmtId="0" fontId="35" fillId="0" borderId="17" xfId="59" applyFont="1" applyBorder="1" applyAlignment="1">
      <alignment vertical="center" wrapText="1"/>
    </xf>
    <xf numFmtId="0" fontId="25" fillId="0" borderId="17" xfId="59" applyFont="1" applyBorder="1" applyAlignment="1">
      <alignment vertical="center" wrapText="1"/>
    </xf>
    <xf numFmtId="0" fontId="25" fillId="5" borderId="17" xfId="59" applyFont="1" applyFill="1" applyBorder="1" applyAlignment="1">
      <alignment vertical="center" wrapText="1"/>
    </xf>
    <xf numFmtId="0" fontId="25" fillId="0" borderId="17" xfId="60" applyFont="1" applyBorder="1" applyAlignment="1">
      <alignment vertical="center" wrapText="1"/>
    </xf>
    <xf numFmtId="0" fontId="22" fillId="2" borderId="5" xfId="71" applyFont="1" applyFill="1" applyBorder="1" applyAlignment="1">
      <alignment horizontal="center" vertical="center" wrapText="1"/>
    </xf>
    <xf numFmtId="0" fontId="22" fillId="2" borderId="6" xfId="71" applyFont="1" applyFill="1" applyBorder="1" applyAlignment="1">
      <alignment horizontal="center" vertical="center" wrapText="1"/>
    </xf>
    <xf numFmtId="0" fontId="22" fillId="2" borderId="3" xfId="71" applyFont="1" applyFill="1" applyBorder="1" applyAlignment="1">
      <alignment horizontal="center" vertical="center" wrapText="1"/>
    </xf>
    <xf numFmtId="0" fontId="22" fillId="2" borderId="56" xfId="71" applyFont="1" applyFill="1" applyBorder="1" applyAlignment="1">
      <alignment horizontal="center" vertical="center" wrapText="1"/>
    </xf>
    <xf numFmtId="0" fontId="22" fillId="2" borderId="7" xfId="71" applyFont="1" applyFill="1" applyBorder="1" applyAlignment="1">
      <alignment horizontal="center" vertical="center" wrapText="1"/>
    </xf>
    <xf numFmtId="3" fontId="35" fillId="0" borderId="12" xfId="59" applyNumberFormat="1" applyFont="1" applyBorder="1" applyAlignment="1">
      <alignment vertical="center" wrapText="1"/>
    </xf>
    <xf numFmtId="3" fontId="35" fillId="0" borderId="65" xfId="59" applyNumberFormat="1" applyFont="1" applyBorder="1" applyAlignment="1">
      <alignment vertical="center" wrapText="1"/>
    </xf>
    <xf numFmtId="165" fontId="35" fillId="0" borderId="17" xfId="72" applyNumberFormat="1" applyFont="1" applyFill="1" applyBorder="1" applyAlignment="1">
      <alignment horizontal="right" vertical="center"/>
    </xf>
    <xf numFmtId="3" fontId="35" fillId="0" borderId="30" xfId="53" applyNumberFormat="1" applyFont="1" applyFill="1" applyBorder="1" applyAlignment="1">
      <alignment horizontal="right" vertical="center"/>
    </xf>
    <xf numFmtId="165" fontId="35" fillId="0" borderId="16" xfId="72" applyNumberFormat="1" applyFont="1" applyFill="1" applyBorder="1" applyAlignment="1">
      <alignment horizontal="right" vertical="center"/>
    </xf>
    <xf numFmtId="3" fontId="35" fillId="5" borderId="12" xfId="59" applyNumberFormat="1" applyFont="1" applyFill="1" applyBorder="1" applyAlignment="1">
      <alignment vertical="center" wrapText="1"/>
    </xf>
    <xf numFmtId="3" fontId="35" fillId="5" borderId="65" xfId="59" applyNumberFormat="1" applyFont="1" applyFill="1" applyBorder="1" applyAlignment="1">
      <alignment vertical="center" wrapText="1"/>
    </xf>
    <xf numFmtId="165" fontId="35" fillId="5" borderId="17" xfId="72" applyNumberFormat="1" applyFont="1" applyFill="1" applyBorder="1" applyAlignment="1">
      <alignment horizontal="right" vertical="center"/>
    </xf>
    <xf numFmtId="3" fontId="35" fillId="5" borderId="30" xfId="53" applyNumberFormat="1" applyFont="1" applyFill="1" applyBorder="1" applyAlignment="1">
      <alignment horizontal="right" vertical="center"/>
    </xf>
    <xf numFmtId="165" fontId="35" fillId="5" borderId="16" xfId="72" applyNumberFormat="1" applyFont="1" applyFill="1" applyBorder="1" applyAlignment="1">
      <alignment horizontal="right" vertical="center"/>
    </xf>
    <xf numFmtId="165" fontId="25" fillId="0" borderId="17" xfId="72" applyNumberFormat="1" applyFont="1" applyFill="1" applyBorder="1" applyAlignment="1">
      <alignment horizontal="right" vertical="center"/>
    </xf>
    <xf numFmtId="3" fontId="25" fillId="0" borderId="30" xfId="53" applyNumberFormat="1" applyFont="1" applyFill="1" applyBorder="1" applyAlignment="1">
      <alignment horizontal="right" vertical="center"/>
    </xf>
    <xf numFmtId="3" fontId="25" fillId="5" borderId="12" xfId="59" applyNumberFormat="1" applyFont="1" applyFill="1" applyBorder="1" applyAlignment="1">
      <alignment vertical="center" wrapText="1"/>
    </xf>
    <xf numFmtId="3" fontId="35" fillId="5" borderId="65" xfId="59" applyNumberFormat="1" applyFont="1" applyFill="1" applyBorder="1" applyAlignment="1">
      <alignment horizontal="right" vertical="center" wrapText="1"/>
    </xf>
    <xf numFmtId="165" fontId="25" fillId="5" borderId="17" xfId="72" applyNumberFormat="1" applyFont="1" applyFill="1" applyBorder="1" applyAlignment="1">
      <alignment horizontal="right" vertical="center"/>
    </xf>
    <xf numFmtId="3" fontId="25" fillId="5" borderId="30" xfId="53" applyNumberFormat="1" applyFont="1" applyFill="1" applyBorder="1" applyAlignment="1">
      <alignment horizontal="right" vertical="center"/>
    </xf>
    <xf numFmtId="3" fontId="25" fillId="0" borderId="12" xfId="59" applyNumberFormat="1" applyFont="1" applyBorder="1" applyAlignment="1">
      <alignment vertical="center" wrapText="1"/>
    </xf>
    <xf numFmtId="3" fontId="35" fillId="0" borderId="65" xfId="59" applyNumberFormat="1" applyFont="1" applyBorder="1" applyAlignment="1">
      <alignment horizontal="right" vertical="center" wrapText="1"/>
    </xf>
    <xf numFmtId="3" fontId="25" fillId="0" borderId="12" xfId="60" applyNumberFormat="1" applyFont="1" applyBorder="1" applyAlignment="1">
      <alignment vertical="center" wrapText="1"/>
    </xf>
    <xf numFmtId="3" fontId="35" fillId="0" borderId="65" xfId="60" applyNumberFormat="1" applyFont="1" applyBorder="1" applyAlignment="1">
      <alignment horizontal="right" vertical="center" wrapText="1"/>
    </xf>
    <xf numFmtId="3" fontId="25" fillId="12" borderId="58" xfId="0" applyNumberFormat="1" applyFont="1" applyFill="1" applyBorder="1" applyAlignment="1">
      <alignment horizontal="right" vertical="center" wrapText="1"/>
    </xf>
    <xf numFmtId="3" fontId="13" fillId="12" borderId="58" xfId="0" applyNumberFormat="1" applyFont="1" applyFill="1" applyBorder="1" applyAlignment="1">
      <alignment horizontal="right" vertical="center"/>
    </xf>
    <xf numFmtId="3" fontId="25" fillId="12" borderId="12" xfId="0" applyNumberFormat="1" applyFont="1" applyFill="1" applyBorder="1" applyAlignment="1">
      <alignment horizontal="right" vertical="center" wrapText="1"/>
    </xf>
    <xf numFmtId="3" fontId="35" fillId="12" borderId="30" xfId="53" applyNumberFormat="1" applyFont="1" applyFill="1" applyBorder="1" applyAlignment="1">
      <alignment horizontal="right" vertical="center"/>
    </xf>
    <xf numFmtId="3" fontId="13" fillId="12" borderId="30" xfId="0" applyNumberFormat="1" applyFont="1" applyFill="1" applyBorder="1" applyAlignment="1">
      <alignment horizontal="right" vertical="center"/>
    </xf>
    <xf numFmtId="3" fontId="25" fillId="12" borderId="31" xfId="0" applyNumberFormat="1" applyFont="1" applyFill="1" applyBorder="1" applyAlignment="1">
      <alignment horizontal="right" vertical="center" wrapText="1"/>
    </xf>
    <xf numFmtId="3" fontId="35" fillId="12" borderId="39" xfId="53" applyNumberFormat="1" applyFont="1" applyFill="1" applyBorder="1" applyAlignment="1">
      <alignment horizontal="right" vertical="center"/>
    </xf>
    <xf numFmtId="3" fontId="35" fillId="12" borderId="47" xfId="53" applyNumberFormat="1" applyFont="1" applyFill="1" applyBorder="1" applyAlignment="1">
      <alignment horizontal="right" vertical="center"/>
    </xf>
    <xf numFmtId="3" fontId="25" fillId="5" borderId="29" xfId="53" applyNumberFormat="1" applyFont="1" applyFill="1" applyBorder="1" applyAlignment="1">
      <alignment horizontal="right" vertical="center"/>
    </xf>
    <xf numFmtId="3" fontId="35" fillId="5" borderId="17" xfId="53" applyNumberFormat="1" applyFont="1" applyFill="1" applyBorder="1" applyAlignment="1">
      <alignment horizontal="right" vertical="center"/>
    </xf>
    <xf numFmtId="3" fontId="35" fillId="5" borderId="16" xfId="53" applyNumberFormat="1" applyFont="1" applyFill="1" applyBorder="1" applyAlignment="1">
      <alignment horizontal="right" vertical="center"/>
    </xf>
    <xf numFmtId="165" fontId="35" fillId="5" borderId="29" xfId="72" applyNumberFormat="1" applyFont="1" applyFill="1" applyBorder="1" applyAlignment="1">
      <alignment horizontal="right" vertical="center"/>
    </xf>
    <xf numFmtId="3" fontId="35" fillId="0" borderId="17" xfId="53" applyNumberFormat="1" applyFont="1" applyFill="1" applyBorder="1" applyAlignment="1">
      <alignment horizontal="right" vertical="center"/>
    </xf>
    <xf numFmtId="3" fontId="35" fillId="0" borderId="16" xfId="53" applyNumberFormat="1" applyFont="1" applyFill="1" applyBorder="1" applyAlignment="1">
      <alignment horizontal="right" vertical="center"/>
    </xf>
    <xf numFmtId="3" fontId="35" fillId="5" borderId="29" xfId="53" applyNumberFormat="1" applyFont="1" applyFill="1" applyBorder="1" applyAlignment="1">
      <alignment horizontal="right" vertical="center"/>
    </xf>
    <xf numFmtId="3" fontId="35" fillId="5" borderId="10" xfId="53" applyNumberFormat="1" applyFont="1" applyFill="1" applyBorder="1" applyAlignment="1">
      <alignment horizontal="right" vertical="center"/>
    </xf>
    <xf numFmtId="165" fontId="13" fillId="12" borderId="14" xfId="0" applyNumberFormat="1" applyFont="1" applyFill="1" applyBorder="1" applyAlignment="1">
      <alignment horizontal="right" vertical="center"/>
    </xf>
    <xf numFmtId="165" fontId="13" fillId="12" borderId="16" xfId="0" applyNumberFormat="1" applyFont="1" applyFill="1" applyBorder="1" applyAlignment="1">
      <alignment horizontal="right" vertical="center"/>
    </xf>
    <xf numFmtId="165" fontId="13" fillId="12" borderId="39" xfId="0" applyNumberFormat="1" applyFont="1" applyFill="1" applyBorder="1" applyAlignment="1">
      <alignment horizontal="right" vertical="center"/>
    </xf>
    <xf numFmtId="0" fontId="17" fillId="0" borderId="0" xfId="0" applyFont="1" applyAlignment="1">
      <alignment vertical="center"/>
    </xf>
    <xf numFmtId="0" fontId="56" fillId="0" borderId="0" xfId="11" applyFont="1"/>
    <xf numFmtId="0" fontId="2" fillId="0" borderId="0" xfId="0" applyFont="1"/>
    <xf numFmtId="0" fontId="22" fillId="2" borderId="8" xfId="0" applyFont="1" applyFill="1" applyBorder="1" applyAlignment="1">
      <alignment horizontal="center" vertical="center"/>
    </xf>
    <xf numFmtId="0" fontId="22" fillId="2" borderId="71" xfId="0" applyFont="1" applyFill="1" applyBorder="1" applyAlignment="1">
      <alignment horizontal="center" vertical="center"/>
    </xf>
    <xf numFmtId="0" fontId="22" fillId="2" borderId="5" xfId="0" applyFont="1" applyFill="1" applyBorder="1" applyAlignment="1">
      <alignment horizontal="center" vertical="center"/>
    </xf>
    <xf numFmtId="0" fontId="22" fillId="2" borderId="23" xfId="0" applyFont="1" applyFill="1" applyBorder="1" applyAlignment="1">
      <alignment horizontal="center" vertical="center"/>
    </xf>
    <xf numFmtId="0" fontId="22" fillId="2" borderId="10" xfId="0" applyFont="1" applyFill="1" applyBorder="1" applyAlignment="1">
      <alignment horizontal="center" vertical="center"/>
    </xf>
    <xf numFmtId="0" fontId="13" fillId="9" borderId="17" xfId="0" applyFont="1" applyFill="1" applyBorder="1" applyAlignment="1">
      <alignment horizontal="left" vertical="center" wrapText="1"/>
    </xf>
    <xf numFmtId="0" fontId="13" fillId="5" borderId="17" xfId="0" applyFont="1" applyFill="1" applyBorder="1" applyAlignment="1">
      <alignment horizontal="left" vertical="center" wrapText="1"/>
    </xf>
    <xf numFmtId="0" fontId="13" fillId="9" borderId="17" xfId="0" applyFont="1" applyFill="1" applyBorder="1" applyAlignment="1">
      <alignment horizontal="left"/>
    </xf>
    <xf numFmtId="0" fontId="13" fillId="5" borderId="17" xfId="0" applyFont="1" applyFill="1" applyBorder="1" applyAlignment="1">
      <alignment horizontal="left"/>
    </xf>
    <xf numFmtId="0" fontId="13" fillId="9" borderId="17" xfId="0" applyFont="1" applyFill="1" applyBorder="1"/>
    <xf numFmtId="0" fontId="13" fillId="5" borderId="20" xfId="0" applyFont="1" applyFill="1" applyBorder="1"/>
    <xf numFmtId="0" fontId="13" fillId="12" borderId="17" xfId="0" applyFont="1" applyFill="1" applyBorder="1"/>
    <xf numFmtId="0" fontId="13" fillId="12" borderId="55" xfId="0" applyFont="1" applyFill="1" applyBorder="1"/>
    <xf numFmtId="0" fontId="56" fillId="0" borderId="0" xfId="11" applyFont="1" applyAlignment="1">
      <alignment vertical="center"/>
    </xf>
    <xf numFmtId="0" fontId="22" fillId="2" borderId="6" xfId="0" applyFont="1" applyFill="1" applyBorder="1" applyAlignment="1">
      <alignment horizontal="center" vertical="center"/>
    </xf>
    <xf numFmtId="0" fontId="22" fillId="2" borderId="7" xfId="0" applyFont="1" applyFill="1" applyBorder="1" applyAlignment="1">
      <alignment horizontal="center" vertical="center"/>
    </xf>
    <xf numFmtId="0" fontId="13" fillId="9" borderId="15" xfId="0" applyFont="1" applyFill="1" applyBorder="1" applyAlignment="1">
      <alignment horizontal="left" vertical="center" wrapText="1"/>
    </xf>
    <xf numFmtId="3" fontId="13" fillId="0" borderId="18" xfId="0" applyNumberFormat="1" applyFont="1" applyBorder="1" applyAlignment="1">
      <alignment vertical="center"/>
    </xf>
    <xf numFmtId="3" fontId="13" fillId="0" borderId="19" xfId="0" applyNumberFormat="1" applyFont="1" applyBorder="1" applyAlignment="1">
      <alignment vertical="center"/>
    </xf>
    <xf numFmtId="165" fontId="13" fillId="0" borderId="15" xfId="0" applyNumberFormat="1" applyFont="1" applyBorder="1" applyAlignment="1">
      <alignment vertical="center"/>
    </xf>
    <xf numFmtId="3" fontId="13" fillId="0" borderId="19" xfId="0" applyNumberFormat="1" applyFont="1" applyBorder="1" applyAlignment="1">
      <alignment horizontal="right" vertical="center"/>
    </xf>
    <xf numFmtId="165" fontId="13" fillId="0" borderId="14" xfId="0" applyNumberFormat="1" applyFont="1" applyBorder="1" applyAlignment="1">
      <alignment vertical="center"/>
    </xf>
    <xf numFmtId="3" fontId="13" fillId="5" borderId="65" xfId="0" applyNumberFormat="1" applyFont="1" applyFill="1" applyBorder="1" applyAlignment="1">
      <alignment vertical="center"/>
    </xf>
    <xf numFmtId="3" fontId="13" fillId="5" borderId="13" xfId="0" applyNumberFormat="1" applyFont="1" applyFill="1" applyBorder="1" applyAlignment="1">
      <alignment vertical="center"/>
    </xf>
    <xf numFmtId="165" fontId="13" fillId="5" borderId="17" xfId="0" applyNumberFormat="1" applyFont="1" applyFill="1" applyBorder="1" applyAlignment="1">
      <alignment vertical="center"/>
    </xf>
    <xf numFmtId="165" fontId="13" fillId="5" borderId="16" xfId="0" applyNumberFormat="1" applyFont="1" applyFill="1" applyBorder="1" applyAlignment="1">
      <alignment vertical="center"/>
    </xf>
    <xf numFmtId="3" fontId="13" fillId="0" borderId="65" xfId="0" applyNumberFormat="1" applyFont="1" applyBorder="1" applyAlignment="1">
      <alignment vertical="center"/>
    </xf>
    <xf numFmtId="3" fontId="13" fillId="0" borderId="13" xfId="0" applyNumberFormat="1" applyFont="1" applyBorder="1" applyAlignment="1">
      <alignment vertical="center"/>
    </xf>
    <xf numFmtId="165" fontId="13" fillId="0" borderId="17" xfId="0" applyNumberFormat="1" applyFont="1" applyBorder="1" applyAlignment="1">
      <alignment vertical="center"/>
    </xf>
    <xf numFmtId="165" fontId="13" fillId="0" borderId="16" xfId="0" applyNumberFormat="1" applyFont="1" applyBorder="1" applyAlignment="1">
      <alignment vertical="center"/>
    </xf>
    <xf numFmtId="0" fontId="13" fillId="9" borderId="17" xfId="0" applyFont="1" applyFill="1" applyBorder="1" applyAlignment="1">
      <alignment horizontal="left" vertical="center"/>
    </xf>
    <xf numFmtId="0" fontId="13" fillId="5" borderId="17" xfId="0" applyFont="1" applyFill="1" applyBorder="1" applyAlignment="1">
      <alignment horizontal="left" vertical="center"/>
    </xf>
    <xf numFmtId="0" fontId="13" fillId="9" borderId="17" xfId="0" applyFont="1" applyFill="1" applyBorder="1" applyAlignment="1">
      <alignment vertical="center"/>
    </xf>
    <xf numFmtId="0" fontId="13" fillId="5" borderId="20" xfId="0" applyFont="1" applyFill="1" applyBorder="1" applyAlignment="1">
      <alignment vertical="center"/>
    </xf>
    <xf numFmtId="165" fontId="13" fillId="5" borderId="10" xfId="0" applyNumberFormat="1" applyFont="1" applyFill="1" applyBorder="1" applyAlignment="1">
      <alignment vertical="center"/>
    </xf>
    <xf numFmtId="0" fontId="13" fillId="12" borderId="17" xfId="0" applyFont="1" applyFill="1" applyBorder="1" applyAlignment="1">
      <alignment vertical="center"/>
    </xf>
    <xf numFmtId="3" fontId="13" fillId="12" borderId="18" xfId="0" applyNumberFormat="1" applyFont="1" applyFill="1" applyBorder="1" applyAlignment="1">
      <alignment vertical="center"/>
    </xf>
    <xf numFmtId="3" fontId="13" fillId="12" borderId="19" xfId="0" applyNumberFormat="1" applyFont="1" applyFill="1" applyBorder="1" applyAlignment="1">
      <alignment vertical="center"/>
    </xf>
    <xf numFmtId="165" fontId="13" fillId="12" borderId="15" xfId="0" applyNumberFormat="1" applyFont="1" applyFill="1" applyBorder="1" applyAlignment="1">
      <alignment vertical="center"/>
    </xf>
    <xf numFmtId="165" fontId="13" fillId="12" borderId="14" xfId="0" applyNumberFormat="1" applyFont="1" applyFill="1" applyBorder="1" applyAlignment="1">
      <alignment vertical="center"/>
    </xf>
    <xf numFmtId="3" fontId="13" fillId="12" borderId="65" xfId="0" applyNumberFormat="1" applyFont="1" applyFill="1" applyBorder="1" applyAlignment="1">
      <alignment vertical="center"/>
    </xf>
    <xf numFmtId="3" fontId="13" fillId="12" borderId="13" xfId="0" applyNumberFormat="1" applyFont="1" applyFill="1" applyBorder="1" applyAlignment="1">
      <alignment vertical="center"/>
    </xf>
    <xf numFmtId="165" fontId="13" fillId="12" borderId="17" xfId="0" applyNumberFormat="1" applyFont="1" applyFill="1" applyBorder="1" applyAlignment="1">
      <alignment vertical="center"/>
    </xf>
    <xf numFmtId="165" fontId="13" fillId="12" borderId="16" xfId="0" applyNumberFormat="1" applyFont="1" applyFill="1" applyBorder="1" applyAlignment="1">
      <alignment vertical="center"/>
    </xf>
    <xf numFmtId="0" fontId="13" fillId="12" borderId="55" xfId="0" applyFont="1" applyFill="1" applyBorder="1" applyAlignment="1">
      <alignment vertical="center"/>
    </xf>
    <xf numFmtId="3" fontId="13" fillId="12" borderId="66" xfId="0" applyNumberFormat="1" applyFont="1" applyFill="1" applyBorder="1" applyAlignment="1">
      <alignment vertical="center"/>
    </xf>
    <xf numFmtId="3" fontId="13" fillId="12" borderId="42" xfId="0" applyNumberFormat="1" applyFont="1" applyFill="1" applyBorder="1" applyAlignment="1">
      <alignment vertical="center"/>
    </xf>
    <xf numFmtId="165" fontId="13" fillId="12" borderId="55" xfId="0" applyNumberFormat="1" applyFont="1" applyFill="1" applyBorder="1" applyAlignment="1">
      <alignment vertical="center"/>
    </xf>
    <xf numFmtId="165" fontId="13" fillId="12" borderId="39" xfId="0" applyNumberFormat="1" applyFont="1" applyFill="1" applyBorder="1" applyAlignment="1">
      <alignment vertical="center"/>
    </xf>
    <xf numFmtId="0" fontId="35" fillId="0" borderId="17" xfId="0" applyFont="1" applyBorder="1" applyAlignment="1">
      <alignment horizontal="left" vertical="center" wrapText="1"/>
    </xf>
    <xf numFmtId="3" fontId="13" fillId="0" borderId="12" xfId="0" applyNumberFormat="1" applyFont="1" applyBorder="1" applyAlignment="1">
      <alignment vertical="center"/>
    </xf>
    <xf numFmtId="3" fontId="13" fillId="0" borderId="36" xfId="0" applyNumberFormat="1" applyFont="1" applyBorder="1" applyAlignment="1">
      <alignment vertical="center"/>
    </xf>
    <xf numFmtId="3" fontId="2" fillId="0" borderId="0" xfId="0" applyNumberFormat="1" applyFont="1" applyAlignment="1">
      <alignment vertical="center"/>
    </xf>
    <xf numFmtId="0" fontId="35" fillId="5" borderId="17" xfId="0" applyFont="1" applyFill="1" applyBorder="1" applyAlignment="1">
      <alignment horizontal="left" vertical="center" wrapText="1"/>
    </xf>
    <xf numFmtId="0" fontId="35" fillId="5" borderId="20" xfId="0" applyFont="1" applyFill="1" applyBorder="1" applyAlignment="1">
      <alignment horizontal="left" vertical="center" wrapText="1"/>
    </xf>
    <xf numFmtId="0" fontId="35" fillId="12" borderId="15" xfId="0" applyFont="1" applyFill="1" applyBorder="1" applyAlignment="1">
      <alignment horizontal="left" vertical="center" wrapText="1"/>
    </xf>
    <xf numFmtId="0" fontId="35" fillId="12" borderId="17" xfId="0" applyFont="1" applyFill="1" applyBorder="1" applyAlignment="1">
      <alignment horizontal="left" vertical="center" wrapText="1"/>
    </xf>
    <xf numFmtId="0" fontId="35" fillId="12" borderId="55" xfId="0" applyFont="1" applyFill="1" applyBorder="1" applyAlignment="1">
      <alignment horizontal="left" vertical="center" wrapText="1"/>
    </xf>
    <xf numFmtId="0" fontId="2" fillId="0" borderId="0" xfId="0" applyFont="1" applyAlignment="1">
      <alignment horizontal="left" vertical="center" wrapText="1"/>
    </xf>
    <xf numFmtId="0" fontId="9" fillId="3" borderId="6" xfId="0" applyFont="1" applyFill="1" applyBorder="1" applyAlignment="1">
      <alignment horizontal="center" vertical="center" wrapText="1"/>
    </xf>
    <xf numFmtId="0" fontId="9" fillId="3" borderId="57"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68"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35" fillId="0" borderId="17" xfId="0" applyFont="1" applyBorder="1" applyAlignment="1">
      <alignment vertical="center" wrapText="1"/>
    </xf>
    <xf numFmtId="0" fontId="35" fillId="5" borderId="17" xfId="0" applyFont="1" applyFill="1" applyBorder="1" applyAlignment="1">
      <alignment vertical="center" wrapText="1"/>
    </xf>
    <xf numFmtId="0" fontId="35" fillId="5" borderId="20" xfId="0" applyFont="1" applyFill="1" applyBorder="1" applyAlignment="1">
      <alignment vertical="center" wrapText="1"/>
    </xf>
    <xf numFmtId="0" fontId="35" fillId="12" borderId="15" xfId="0" applyFont="1" applyFill="1" applyBorder="1" applyAlignment="1">
      <alignment vertical="center" wrapText="1"/>
    </xf>
    <xf numFmtId="0" fontId="35" fillId="12" borderId="17" xfId="0" applyFont="1" applyFill="1" applyBorder="1" applyAlignment="1">
      <alignment vertical="center" wrapText="1"/>
    </xf>
    <xf numFmtId="0" fontId="35" fillId="12" borderId="55" xfId="0" applyFont="1" applyFill="1" applyBorder="1" applyAlignment="1">
      <alignment vertical="center" wrapText="1"/>
    </xf>
    <xf numFmtId="0" fontId="24"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4" fillId="3" borderId="5" xfId="0" applyFont="1" applyFill="1" applyBorder="1" applyAlignment="1">
      <alignment horizontal="center" vertical="center" wrapText="1"/>
    </xf>
    <xf numFmtId="173" fontId="13" fillId="0" borderId="65" xfId="0" applyNumberFormat="1" applyFont="1" applyBorder="1" applyAlignment="1">
      <alignment horizontal="right" vertical="center"/>
    </xf>
    <xf numFmtId="165" fontId="13" fillId="0" borderId="29" xfId="0" applyNumberFormat="1" applyFont="1" applyBorder="1" applyAlignment="1">
      <alignment horizontal="right" vertical="center"/>
    </xf>
    <xf numFmtId="173" fontId="13" fillId="0" borderId="13" xfId="0" applyNumberFormat="1" applyFont="1" applyBorder="1" applyAlignment="1">
      <alignment horizontal="right" vertical="center"/>
    </xf>
    <xf numFmtId="173" fontId="13" fillId="0" borderId="16" xfId="0" applyNumberFormat="1" applyFont="1" applyBorder="1" applyAlignment="1">
      <alignment horizontal="right" vertical="center"/>
    </xf>
    <xf numFmtId="173" fontId="13" fillId="0" borderId="17" xfId="0" applyNumberFormat="1" applyFont="1" applyBorder="1" applyAlignment="1">
      <alignment horizontal="right" vertical="center"/>
    </xf>
    <xf numFmtId="0" fontId="13" fillId="0" borderId="13" xfId="0" applyFont="1" applyBorder="1" applyAlignment="1">
      <alignment horizontal="right" vertical="center"/>
    </xf>
    <xf numFmtId="0" fontId="13" fillId="0" borderId="16" xfId="0" applyFont="1" applyBorder="1" applyAlignment="1">
      <alignment horizontal="right" vertical="center"/>
    </xf>
    <xf numFmtId="173" fontId="13" fillId="5" borderId="65" xfId="0" applyNumberFormat="1" applyFont="1" applyFill="1" applyBorder="1" applyAlignment="1">
      <alignment horizontal="right" vertical="center"/>
    </xf>
    <xf numFmtId="165" fontId="13" fillId="5" borderId="29" xfId="0" applyNumberFormat="1" applyFont="1" applyFill="1" applyBorder="1" applyAlignment="1">
      <alignment horizontal="right" vertical="center"/>
    </xf>
    <xf numFmtId="173" fontId="13" fillId="5" borderId="13" xfId="0" applyNumberFormat="1" applyFont="1" applyFill="1" applyBorder="1" applyAlignment="1">
      <alignment horizontal="right" vertical="center"/>
    </xf>
    <xf numFmtId="173" fontId="13" fillId="5" borderId="16" xfId="0" applyNumberFormat="1" applyFont="1" applyFill="1" applyBorder="1" applyAlignment="1">
      <alignment horizontal="right" vertical="center"/>
    </xf>
    <xf numFmtId="173" fontId="13" fillId="5" borderId="17" xfId="0" applyNumberFormat="1" applyFont="1" applyFill="1" applyBorder="1" applyAlignment="1">
      <alignment horizontal="right" vertical="center"/>
    </xf>
    <xf numFmtId="0" fontId="13" fillId="5" borderId="13" xfId="0" applyFont="1" applyFill="1" applyBorder="1" applyAlignment="1">
      <alignment horizontal="right" vertical="center"/>
    </xf>
    <xf numFmtId="0" fontId="13" fillId="5" borderId="16" xfId="0" applyFont="1" applyFill="1" applyBorder="1" applyAlignment="1">
      <alignment horizontal="right" vertical="center"/>
    </xf>
    <xf numFmtId="173" fontId="13" fillId="5" borderId="67" xfId="0" applyNumberFormat="1" applyFont="1" applyFill="1" applyBorder="1" applyAlignment="1">
      <alignment horizontal="right" vertical="center"/>
    </xf>
    <xf numFmtId="165" fontId="13" fillId="5" borderId="11" xfId="0" applyNumberFormat="1" applyFont="1" applyFill="1" applyBorder="1" applyAlignment="1">
      <alignment horizontal="right" vertical="center"/>
    </xf>
    <xf numFmtId="173" fontId="13" fillId="5" borderId="9" xfId="0" applyNumberFormat="1" applyFont="1" applyFill="1" applyBorder="1" applyAlignment="1">
      <alignment horizontal="right" vertical="center"/>
    </xf>
    <xf numFmtId="173" fontId="13" fillId="5" borderId="10" xfId="0" applyNumberFormat="1" applyFont="1" applyFill="1" applyBorder="1" applyAlignment="1">
      <alignment horizontal="right" vertical="center"/>
    </xf>
    <xf numFmtId="173" fontId="13" fillId="5" borderId="20" xfId="0" applyNumberFormat="1" applyFont="1" applyFill="1" applyBorder="1" applyAlignment="1">
      <alignment horizontal="right" vertical="center"/>
    </xf>
    <xf numFmtId="0" fontId="13" fillId="5" borderId="9" xfId="0" applyFont="1" applyFill="1" applyBorder="1" applyAlignment="1">
      <alignment horizontal="right" vertical="center"/>
    </xf>
    <xf numFmtId="0" fontId="13" fillId="5" borderId="10" xfId="0" applyFont="1" applyFill="1" applyBorder="1" applyAlignment="1">
      <alignment horizontal="right" vertical="center"/>
    </xf>
    <xf numFmtId="165" fontId="13" fillId="12" borderId="64" xfId="0" applyNumberFormat="1" applyFont="1" applyFill="1" applyBorder="1" applyAlignment="1">
      <alignment horizontal="right" vertical="center"/>
    </xf>
    <xf numFmtId="3" fontId="13" fillId="12" borderId="14" xfId="0" applyNumberFormat="1" applyFont="1" applyFill="1" applyBorder="1" applyAlignment="1">
      <alignment horizontal="right" vertical="center"/>
    </xf>
    <xf numFmtId="3" fontId="13" fillId="12" borderId="15" xfId="0" applyNumberFormat="1" applyFont="1" applyFill="1" applyBorder="1" applyAlignment="1">
      <alignment horizontal="right" vertical="center"/>
    </xf>
    <xf numFmtId="165" fontId="13" fillId="12" borderId="29" xfId="0" applyNumberFormat="1" applyFont="1" applyFill="1" applyBorder="1" applyAlignment="1">
      <alignment horizontal="right" vertical="center"/>
    </xf>
    <xf numFmtId="3" fontId="13" fillId="12" borderId="0" xfId="0" applyNumberFormat="1" applyFont="1" applyFill="1" applyAlignment="1">
      <alignment horizontal="right" vertical="center"/>
    </xf>
    <xf numFmtId="3" fontId="13" fillId="12" borderId="16" xfId="0" applyNumberFormat="1" applyFont="1" applyFill="1" applyBorder="1" applyAlignment="1">
      <alignment horizontal="right" vertical="center"/>
    </xf>
    <xf numFmtId="3" fontId="13" fillId="12" borderId="17" xfId="0" applyNumberFormat="1" applyFont="1" applyFill="1" applyBorder="1" applyAlignment="1">
      <alignment horizontal="right" vertical="center"/>
    </xf>
    <xf numFmtId="165" fontId="13" fillId="12" borderId="35" xfId="0" applyNumberFormat="1" applyFont="1" applyFill="1" applyBorder="1" applyAlignment="1">
      <alignment horizontal="right" vertical="center"/>
    </xf>
    <xf numFmtId="3" fontId="13" fillId="12" borderId="32" xfId="0" applyNumberFormat="1" applyFont="1" applyFill="1" applyBorder="1" applyAlignment="1">
      <alignment horizontal="right" vertical="center"/>
    </xf>
    <xf numFmtId="3" fontId="13" fillId="12" borderId="39" xfId="0" applyNumberFormat="1" applyFont="1" applyFill="1" applyBorder="1" applyAlignment="1">
      <alignment horizontal="right" vertical="center"/>
    </xf>
    <xf numFmtId="3" fontId="13" fillId="12" borderId="55" xfId="0" applyNumberFormat="1" applyFont="1" applyFill="1" applyBorder="1" applyAlignment="1">
      <alignment horizontal="right" vertical="center"/>
    </xf>
    <xf numFmtId="0" fontId="35" fillId="0" borderId="65" xfId="0" applyFont="1" applyBorder="1" applyAlignment="1">
      <alignment vertical="center" wrapText="1"/>
    </xf>
    <xf numFmtId="0" fontId="35" fillId="5" borderId="65" xfId="0" applyFont="1" applyFill="1" applyBorder="1" applyAlignment="1">
      <alignment vertical="center" wrapText="1"/>
    </xf>
    <xf numFmtId="0" fontId="35" fillId="5" borderId="67" xfId="0" applyFont="1" applyFill="1" applyBorder="1" applyAlignment="1">
      <alignment vertical="center" wrapText="1"/>
    </xf>
    <xf numFmtId="0" fontId="35" fillId="12" borderId="18" xfId="0" applyFont="1" applyFill="1" applyBorder="1" applyAlignment="1">
      <alignment vertical="center" wrapText="1"/>
    </xf>
    <xf numFmtId="0" fontId="35" fillId="12" borderId="65" xfId="0" applyFont="1" applyFill="1" applyBorder="1" applyAlignment="1">
      <alignment vertical="center" wrapText="1"/>
    </xf>
    <xf numFmtId="0" fontId="35" fillId="12" borderId="67" xfId="0" applyFont="1" applyFill="1" applyBorder="1" applyAlignment="1">
      <alignment vertical="center" wrapText="1"/>
    </xf>
    <xf numFmtId="3" fontId="13" fillId="12" borderId="67" xfId="0" applyNumberFormat="1" applyFont="1" applyFill="1" applyBorder="1" applyAlignment="1">
      <alignment horizontal="right" vertical="center"/>
    </xf>
    <xf numFmtId="165" fontId="13" fillId="12" borderId="11" xfId="0" applyNumberFormat="1" applyFont="1" applyFill="1" applyBorder="1" applyAlignment="1">
      <alignment horizontal="right" vertical="center"/>
    </xf>
    <xf numFmtId="3" fontId="13" fillId="12" borderId="68" xfId="0" applyNumberFormat="1" applyFont="1" applyFill="1" applyBorder="1" applyAlignment="1">
      <alignment horizontal="right" vertical="center"/>
    </xf>
    <xf numFmtId="3" fontId="13" fillId="12" borderId="10" xfId="0" applyNumberFormat="1" applyFont="1" applyFill="1" applyBorder="1" applyAlignment="1">
      <alignment horizontal="right" vertical="center"/>
    </xf>
    <xf numFmtId="3" fontId="13" fillId="12" borderId="20" xfId="0" applyNumberFormat="1" applyFont="1" applyFill="1" applyBorder="1" applyAlignment="1">
      <alignment horizontal="right" vertical="center"/>
    </xf>
    <xf numFmtId="3" fontId="13" fillId="12" borderId="9" xfId="0" applyNumberFormat="1" applyFont="1" applyFill="1" applyBorder="1" applyAlignment="1">
      <alignment horizontal="right" vertical="center"/>
    </xf>
    <xf numFmtId="0" fontId="24" fillId="3" borderId="45" xfId="0" applyFont="1" applyFill="1" applyBorder="1" applyAlignment="1">
      <alignment horizontal="center" vertical="center" wrapText="1"/>
    </xf>
    <xf numFmtId="0" fontId="24" fillId="3" borderId="38" xfId="0" applyFont="1" applyFill="1" applyBorder="1" applyAlignment="1">
      <alignment horizontal="center" vertical="center" wrapText="1"/>
    </xf>
    <xf numFmtId="0" fontId="2" fillId="0" borderId="0" xfId="0" applyFont="1" applyAlignment="1">
      <alignment horizontal="center"/>
    </xf>
    <xf numFmtId="0" fontId="0" fillId="0" borderId="0" xfId="0" applyAlignment="1">
      <alignment horizontal="center"/>
    </xf>
    <xf numFmtId="0" fontId="46" fillId="0" borderId="0" xfId="74" applyFont="1" applyAlignment="1">
      <alignment horizontal="left" vertical="top" wrapText="1"/>
    </xf>
    <xf numFmtId="0" fontId="35" fillId="12" borderId="20" xfId="0" applyFont="1" applyFill="1" applyBorder="1" applyAlignment="1">
      <alignment vertical="center" wrapText="1"/>
    </xf>
    <xf numFmtId="0" fontId="13" fillId="15" borderId="54" xfId="0" applyFont="1" applyFill="1" applyBorder="1" applyAlignment="1">
      <alignment vertical="center"/>
    </xf>
    <xf numFmtId="0" fontId="40" fillId="0" borderId="0" xfId="76" applyFont="1" applyAlignment="1">
      <alignment vertical="center" wrapText="1"/>
    </xf>
    <xf numFmtId="0" fontId="2" fillId="0" borderId="0" xfId="0" applyFont="1" applyAlignment="1">
      <alignment horizontal="center" vertical="center"/>
    </xf>
    <xf numFmtId="3" fontId="13" fillId="0" borderId="12" xfId="0" applyNumberFormat="1" applyFont="1" applyBorder="1" applyAlignment="1">
      <alignment horizontal="right" vertical="center"/>
    </xf>
    <xf numFmtId="3" fontId="13" fillId="0" borderId="64" xfId="0" applyNumberFormat="1" applyFont="1" applyBorder="1" applyAlignment="1">
      <alignment horizontal="right" vertical="center"/>
    </xf>
    <xf numFmtId="3" fontId="60" fillId="0" borderId="0" xfId="0" applyNumberFormat="1" applyFont="1" applyAlignment="1">
      <alignment horizontal="right" vertical="center"/>
    </xf>
    <xf numFmtId="3" fontId="13" fillId="0" borderId="0" xfId="0" applyNumberFormat="1" applyFont="1" applyAlignment="1">
      <alignment horizontal="right" vertical="center"/>
    </xf>
    <xf numFmtId="174" fontId="13" fillId="0" borderId="13" xfId="0" applyNumberFormat="1" applyFont="1" applyBorder="1" applyAlignment="1">
      <alignment horizontal="right" vertical="center"/>
    </xf>
    <xf numFmtId="0" fontId="46" fillId="0" borderId="0" xfId="74" applyFont="1" applyAlignment="1">
      <alignment horizontal="left" vertical="center" wrapText="1"/>
    </xf>
    <xf numFmtId="3" fontId="13" fillId="5" borderId="29" xfId="0" applyNumberFormat="1" applyFont="1" applyFill="1" applyBorder="1" applyAlignment="1">
      <alignment horizontal="right" vertical="center"/>
    </xf>
    <xf numFmtId="3" fontId="61" fillId="5" borderId="0" xfId="0" applyNumberFormat="1" applyFont="1" applyFill="1" applyAlignment="1">
      <alignment horizontal="right" vertical="center"/>
    </xf>
    <xf numFmtId="174" fontId="13" fillId="5" borderId="29" xfId="0" applyNumberFormat="1" applyFont="1" applyFill="1" applyBorder="1" applyAlignment="1">
      <alignment horizontal="right" vertical="center"/>
    </xf>
    <xf numFmtId="174" fontId="13" fillId="5" borderId="13" xfId="0" applyNumberFormat="1" applyFont="1" applyFill="1" applyBorder="1" applyAlignment="1">
      <alignment horizontal="right" vertical="center"/>
    </xf>
    <xf numFmtId="3" fontId="13" fillId="0" borderId="29" xfId="0" applyNumberFormat="1" applyFont="1" applyBorder="1" applyAlignment="1">
      <alignment horizontal="right" vertical="center"/>
    </xf>
    <xf numFmtId="174" fontId="13" fillId="0" borderId="29" xfId="0" applyNumberFormat="1" applyFont="1" applyBorder="1" applyAlignment="1">
      <alignment horizontal="right" vertical="center"/>
    </xf>
    <xf numFmtId="3" fontId="55" fillId="0" borderId="0" xfId="0" applyNumberFormat="1" applyFont="1" applyAlignment="1">
      <alignment horizontal="right" vertical="center"/>
    </xf>
    <xf numFmtId="3" fontId="13" fillId="5" borderId="11" xfId="0" applyNumberFormat="1" applyFont="1" applyFill="1" applyBorder="1" applyAlignment="1">
      <alignment horizontal="right" vertical="center"/>
    </xf>
    <xf numFmtId="3" fontId="61" fillId="5" borderId="68" xfId="0" applyNumberFormat="1" applyFont="1" applyFill="1" applyBorder="1" applyAlignment="1">
      <alignment horizontal="right" vertical="center"/>
    </xf>
    <xf numFmtId="174" fontId="13" fillId="5" borderId="9" xfId="0" applyNumberFormat="1" applyFont="1" applyFill="1" applyBorder="1" applyAlignment="1">
      <alignment horizontal="right" vertical="center"/>
    </xf>
    <xf numFmtId="3" fontId="18" fillId="12" borderId="18" xfId="0" applyNumberFormat="1" applyFont="1" applyFill="1" applyBorder="1" applyAlignment="1">
      <alignment horizontal="right" vertical="center"/>
    </xf>
    <xf numFmtId="3" fontId="13" fillId="12" borderId="64" xfId="0" applyNumberFormat="1" applyFont="1" applyFill="1" applyBorder="1" applyAlignment="1">
      <alignment horizontal="right" vertical="center"/>
    </xf>
    <xf numFmtId="3" fontId="62" fillId="12" borderId="2" xfId="0" applyNumberFormat="1" applyFont="1" applyFill="1" applyBorder="1" applyAlignment="1">
      <alignment horizontal="right" vertical="center"/>
    </xf>
    <xf numFmtId="3" fontId="18" fillId="12" borderId="65" xfId="0" applyNumberFormat="1" applyFont="1" applyFill="1" applyBorder="1" applyAlignment="1">
      <alignment horizontal="right" vertical="center"/>
    </xf>
    <xf numFmtId="3" fontId="13" fillId="12" borderId="29" xfId="0" applyNumberFormat="1" applyFont="1" applyFill="1" applyBorder="1" applyAlignment="1">
      <alignment horizontal="right" vertical="center"/>
    </xf>
    <xf numFmtId="3" fontId="62" fillId="12" borderId="0" xfId="0" applyNumberFormat="1" applyFont="1" applyFill="1" applyAlignment="1">
      <alignment horizontal="right" vertical="center"/>
    </xf>
    <xf numFmtId="174" fontId="13" fillId="12" borderId="29" xfId="0" applyNumberFormat="1" applyFont="1" applyFill="1" applyBorder="1" applyAlignment="1">
      <alignment horizontal="right" vertical="center"/>
    </xf>
    <xf numFmtId="3" fontId="18" fillId="12" borderId="67" xfId="0" applyNumberFormat="1" applyFont="1" applyFill="1" applyBorder="1" applyAlignment="1">
      <alignment horizontal="right" vertical="center"/>
    </xf>
    <xf numFmtId="3" fontId="13" fillId="12" borderId="11" xfId="0" applyNumberFormat="1" applyFont="1" applyFill="1" applyBorder="1" applyAlignment="1">
      <alignment horizontal="right" vertical="center"/>
    </xf>
    <xf numFmtId="3" fontId="62" fillId="12" borderId="68" xfId="0" applyNumberFormat="1" applyFont="1" applyFill="1" applyBorder="1" applyAlignment="1">
      <alignment horizontal="right" vertical="center"/>
    </xf>
    <xf numFmtId="171" fontId="13" fillId="0" borderId="64" xfId="0" applyNumberFormat="1" applyFont="1" applyBorder="1" applyAlignment="1">
      <alignment horizontal="right" vertical="center"/>
    </xf>
    <xf numFmtId="171" fontId="13" fillId="0" borderId="13" xfId="0" applyNumberFormat="1" applyFont="1" applyBorder="1" applyAlignment="1">
      <alignment horizontal="right" vertical="center"/>
    </xf>
    <xf numFmtId="3" fontId="13" fillId="0" borderId="15" xfId="0" applyNumberFormat="1" applyFont="1" applyBorder="1" applyAlignment="1">
      <alignment horizontal="right" vertical="center"/>
    </xf>
    <xf numFmtId="175" fontId="13" fillId="0" borderId="13" xfId="0" applyNumberFormat="1" applyFont="1" applyBorder="1" applyAlignment="1">
      <alignment horizontal="right" vertical="center"/>
    </xf>
    <xf numFmtId="171" fontId="13" fillId="5" borderId="29" xfId="0" applyNumberFormat="1" applyFont="1" applyFill="1" applyBorder="1" applyAlignment="1">
      <alignment horizontal="right" vertical="center"/>
    </xf>
    <xf numFmtId="171" fontId="13" fillId="5" borderId="13" xfId="0" applyNumberFormat="1" applyFont="1" applyFill="1" applyBorder="1" applyAlignment="1">
      <alignment horizontal="right" vertical="center"/>
    </xf>
    <xf numFmtId="3" fontId="13" fillId="5" borderId="17" xfId="0" applyNumberFormat="1" applyFont="1" applyFill="1" applyBorder="1" applyAlignment="1">
      <alignment horizontal="right" vertical="center"/>
    </xf>
    <xf numFmtId="175" fontId="13" fillId="5" borderId="13" xfId="0" applyNumberFormat="1" applyFont="1" applyFill="1" applyBorder="1" applyAlignment="1">
      <alignment horizontal="right" vertical="center"/>
    </xf>
    <xf numFmtId="171" fontId="13" fillId="0" borderId="29" xfId="0" applyNumberFormat="1" applyFont="1" applyBorder="1" applyAlignment="1">
      <alignment horizontal="right" vertical="center"/>
    </xf>
    <xf numFmtId="3" fontId="13" fillId="0" borderId="17" xfId="0" applyNumberFormat="1" applyFont="1" applyBorder="1" applyAlignment="1">
      <alignment horizontal="right" vertical="center"/>
    </xf>
    <xf numFmtId="171" fontId="13" fillId="5" borderId="11" xfId="0" applyNumberFormat="1" applyFont="1" applyFill="1" applyBorder="1" applyAlignment="1">
      <alignment horizontal="right" vertical="center"/>
    </xf>
    <xf numFmtId="171" fontId="13" fillId="12" borderId="64" xfId="0" applyNumberFormat="1" applyFont="1" applyFill="1" applyBorder="1" applyAlignment="1">
      <alignment horizontal="right" vertical="center"/>
    </xf>
    <xf numFmtId="171" fontId="13" fillId="12" borderId="19" xfId="0" applyNumberFormat="1" applyFont="1" applyFill="1" applyBorder="1" applyAlignment="1">
      <alignment horizontal="right" vertical="center"/>
    </xf>
    <xf numFmtId="171" fontId="13" fillId="12" borderId="29" xfId="0" applyNumberFormat="1" applyFont="1" applyFill="1" applyBorder="1" applyAlignment="1">
      <alignment horizontal="right" vertical="center"/>
    </xf>
    <xf numFmtId="171" fontId="13" fillId="12" borderId="13" xfId="0" applyNumberFormat="1" applyFont="1" applyFill="1" applyBorder="1" applyAlignment="1">
      <alignment horizontal="right" vertical="center"/>
    </xf>
    <xf numFmtId="171" fontId="13" fillId="12" borderId="35" xfId="0" applyNumberFormat="1" applyFont="1" applyFill="1" applyBorder="1" applyAlignment="1">
      <alignment horizontal="right" vertical="center"/>
    </xf>
    <xf numFmtId="171" fontId="13" fillId="12" borderId="42" xfId="0" applyNumberFormat="1" applyFont="1" applyFill="1" applyBorder="1" applyAlignment="1">
      <alignment horizontal="right" vertical="center"/>
    </xf>
    <xf numFmtId="3" fontId="46" fillId="0" borderId="0" xfId="74" applyNumberFormat="1" applyFont="1" applyAlignment="1">
      <alignment horizontal="left" vertical="center" wrapText="1"/>
    </xf>
    <xf numFmtId="174" fontId="13" fillId="5" borderId="65" xfId="0" applyNumberFormat="1" applyFont="1" applyFill="1" applyBorder="1" applyAlignment="1">
      <alignment horizontal="right" vertical="center"/>
    </xf>
    <xf numFmtId="174" fontId="13" fillId="0" borderId="65" xfId="0" applyNumberFormat="1" applyFont="1" applyBorder="1" applyAlignment="1">
      <alignment horizontal="right" vertical="center"/>
    </xf>
    <xf numFmtId="174" fontId="13" fillId="12" borderId="65" xfId="0" applyNumberFormat="1" applyFont="1" applyFill="1" applyBorder="1" applyAlignment="1">
      <alignment horizontal="right" vertical="center"/>
    </xf>
    <xf numFmtId="0" fontId="40" fillId="0" borderId="0" xfId="76" applyFont="1" applyAlignment="1">
      <alignment horizontal="left" vertical="center" wrapText="1"/>
    </xf>
    <xf numFmtId="175" fontId="13" fillId="0" borderId="64" xfId="0" applyNumberFormat="1" applyFont="1" applyBorder="1" applyAlignment="1">
      <alignment horizontal="right" vertical="center"/>
    </xf>
    <xf numFmtId="175" fontId="13" fillId="5" borderId="29" xfId="0" applyNumberFormat="1" applyFont="1" applyFill="1" applyBorder="1" applyAlignment="1">
      <alignment horizontal="right" vertical="center"/>
    </xf>
    <xf numFmtId="175" fontId="13" fillId="0" borderId="29" xfId="0" applyNumberFormat="1" applyFont="1" applyBorder="1" applyAlignment="1">
      <alignment horizontal="right" vertical="center"/>
    </xf>
    <xf numFmtId="175" fontId="13" fillId="12" borderId="19" xfId="0" applyNumberFormat="1" applyFont="1" applyFill="1" applyBorder="1" applyAlignment="1">
      <alignment horizontal="right" vertical="center"/>
    </xf>
    <xf numFmtId="175" fontId="13" fillId="12" borderId="13" xfId="0" applyNumberFormat="1" applyFont="1" applyFill="1" applyBorder="1" applyAlignment="1">
      <alignment horizontal="right" vertical="center"/>
    </xf>
    <xf numFmtId="175" fontId="13" fillId="12" borderId="42" xfId="0" applyNumberFormat="1" applyFont="1" applyFill="1" applyBorder="1" applyAlignment="1">
      <alignment horizontal="right" vertical="center"/>
    </xf>
    <xf numFmtId="0" fontId="22" fillId="2" borderId="67" xfId="84" applyFont="1" applyFill="1" applyBorder="1" applyAlignment="1">
      <alignment horizontal="center" wrapText="1"/>
    </xf>
    <xf numFmtId="0" fontId="22" fillId="2" borderId="70" xfId="84" applyFont="1" applyFill="1" applyBorder="1" applyAlignment="1">
      <alignment horizontal="center" wrapText="1"/>
    </xf>
    <xf numFmtId="0" fontId="22" fillId="2" borderId="5" xfId="84" applyFont="1" applyFill="1" applyBorder="1" applyAlignment="1">
      <alignment horizontal="center" wrapText="1"/>
    </xf>
    <xf numFmtId="0" fontId="22" fillId="2" borderId="3" xfId="84" applyFont="1" applyFill="1" applyBorder="1" applyAlignment="1">
      <alignment horizontal="center" wrapText="1"/>
    </xf>
    <xf numFmtId="0" fontId="22" fillId="2" borderId="8" xfId="84" applyFont="1" applyFill="1" applyBorder="1" applyAlignment="1">
      <alignment horizontal="center" wrapText="1"/>
    </xf>
    <xf numFmtId="0" fontId="22" fillId="2" borderId="57" xfId="84" applyFont="1" applyFill="1" applyBorder="1" applyAlignment="1">
      <alignment horizontal="center" wrapText="1"/>
    </xf>
    <xf numFmtId="0" fontId="22" fillId="2" borderId="7" xfId="84" applyFont="1" applyFill="1" applyBorder="1" applyAlignment="1">
      <alignment horizontal="center" wrapText="1"/>
    </xf>
    <xf numFmtId="0" fontId="35" fillId="0" borderId="15" xfId="85" applyFont="1" applyBorder="1" applyAlignment="1">
      <alignment vertical="center" wrapText="1"/>
    </xf>
    <xf numFmtId="0" fontId="35" fillId="5" borderId="17" xfId="85" applyFont="1" applyFill="1" applyBorder="1" applyAlignment="1">
      <alignment vertical="center" wrapText="1"/>
    </xf>
    <xf numFmtId="0" fontId="35" fillId="0" borderId="17" xfId="85" applyFont="1" applyBorder="1" applyAlignment="1">
      <alignment vertical="center" wrapText="1"/>
    </xf>
    <xf numFmtId="0" fontId="35" fillId="0" borderId="17" xfId="91" applyFont="1" applyBorder="1" applyAlignment="1">
      <alignment vertical="center" wrapText="1"/>
    </xf>
    <xf numFmtId="0" fontId="35" fillId="5" borderId="20" xfId="85" applyFont="1" applyFill="1" applyBorder="1" applyAlignment="1">
      <alignment vertical="center" wrapText="1"/>
    </xf>
    <xf numFmtId="0" fontId="35" fillId="12" borderId="15" xfId="0" applyFont="1" applyFill="1" applyBorder="1" applyAlignment="1">
      <alignment horizontal="left" wrapText="1"/>
    </xf>
    <xf numFmtId="0" fontId="35" fillId="12" borderId="17" xfId="0" applyFont="1" applyFill="1" applyBorder="1" applyAlignment="1">
      <alignment horizontal="left" wrapText="1"/>
    </xf>
    <xf numFmtId="0" fontId="35" fillId="12" borderId="55" xfId="97" applyFont="1" applyFill="1" applyBorder="1" applyAlignment="1">
      <alignment vertical="center" wrapText="1"/>
    </xf>
    <xf numFmtId="0" fontId="22" fillId="2" borderId="56" xfId="84" applyFont="1" applyFill="1" applyBorder="1" applyAlignment="1">
      <alignment horizontal="center" vertical="center" wrapText="1"/>
    </xf>
    <xf numFmtId="0" fontId="22" fillId="2" borderId="6" xfId="84" applyFont="1" applyFill="1" applyBorder="1" applyAlignment="1">
      <alignment horizontal="center" vertical="center" wrapText="1"/>
    </xf>
    <xf numFmtId="0" fontId="22" fillId="2" borderId="5" xfId="84" applyFont="1" applyFill="1" applyBorder="1" applyAlignment="1">
      <alignment horizontal="center" vertical="center" wrapText="1"/>
    </xf>
    <xf numFmtId="0" fontId="22" fillId="2" borderId="7" xfId="84" applyFont="1" applyFill="1" applyBorder="1" applyAlignment="1">
      <alignment horizontal="center" vertical="center" wrapText="1"/>
    </xf>
    <xf numFmtId="176" fontId="25" fillId="0" borderId="29" xfId="86" applyNumberFormat="1" applyFont="1" applyBorder="1" applyAlignment="1">
      <alignment horizontal="right" vertical="center"/>
    </xf>
    <xf numFmtId="176" fontId="39" fillId="0" borderId="30" xfId="87" applyNumberFormat="1" applyFont="1" applyBorder="1" applyAlignment="1">
      <alignment horizontal="right" vertical="center"/>
    </xf>
    <xf numFmtId="165" fontId="39" fillId="0" borderId="17" xfId="88" applyNumberFormat="1" applyFont="1" applyBorder="1" applyAlignment="1">
      <alignment horizontal="right" vertical="center"/>
    </xf>
    <xf numFmtId="176" fontId="39" fillId="0" borderId="13" xfId="89" applyNumberFormat="1" applyFont="1" applyBorder="1" applyAlignment="1">
      <alignment horizontal="right" vertical="center"/>
    </xf>
    <xf numFmtId="165" fontId="39" fillId="0" borderId="16" xfId="90" applyNumberFormat="1" applyFont="1" applyBorder="1" applyAlignment="1">
      <alignment horizontal="right" vertical="center"/>
    </xf>
    <xf numFmtId="176" fontId="25" fillId="5" borderId="17" xfId="86" applyNumberFormat="1" applyFont="1" applyFill="1" applyBorder="1" applyAlignment="1">
      <alignment horizontal="right" vertical="center"/>
    </xf>
    <xf numFmtId="176" fontId="39" fillId="5" borderId="30" xfId="87" applyNumberFormat="1" applyFont="1" applyFill="1" applyBorder="1" applyAlignment="1">
      <alignment horizontal="right" vertical="center"/>
    </xf>
    <xf numFmtId="165" fontId="39" fillId="5" borderId="17" xfId="88" applyNumberFormat="1" applyFont="1" applyFill="1" applyBorder="1" applyAlignment="1">
      <alignment horizontal="right" vertical="center"/>
    </xf>
    <xf numFmtId="176" fontId="39" fillId="5" borderId="13" xfId="89" applyNumberFormat="1" applyFont="1" applyFill="1" applyBorder="1" applyAlignment="1">
      <alignment horizontal="right" vertical="center"/>
    </xf>
    <xf numFmtId="165" fontId="39" fillId="5" borderId="16" xfId="90" applyNumberFormat="1" applyFont="1" applyFill="1" applyBorder="1" applyAlignment="1">
      <alignment horizontal="right" vertical="center"/>
    </xf>
    <xf numFmtId="176" fontId="25" fillId="0" borderId="17" xfId="86" applyNumberFormat="1" applyFont="1" applyBorder="1" applyAlignment="1">
      <alignment horizontal="right" vertical="center"/>
    </xf>
    <xf numFmtId="165" fontId="39" fillId="5" borderId="17" xfId="89" applyNumberFormat="1" applyFont="1" applyFill="1" applyBorder="1" applyAlignment="1">
      <alignment horizontal="right" vertical="center"/>
    </xf>
    <xf numFmtId="165" fontId="39" fillId="5" borderId="16" xfId="89" applyNumberFormat="1" applyFont="1" applyFill="1" applyBorder="1" applyAlignment="1">
      <alignment horizontal="right" vertical="center"/>
    </xf>
    <xf numFmtId="1" fontId="39" fillId="5" borderId="13" xfId="89" applyNumberFormat="1" applyFont="1" applyFill="1" applyBorder="1" applyAlignment="1">
      <alignment horizontal="right" vertical="center"/>
    </xf>
    <xf numFmtId="3" fontId="39" fillId="0" borderId="13" xfId="89" applyNumberFormat="1" applyFont="1" applyBorder="1" applyAlignment="1">
      <alignment horizontal="right" vertical="center"/>
    </xf>
    <xf numFmtId="176" fontId="25" fillId="0" borderId="17" xfId="92" applyNumberFormat="1" applyFont="1" applyBorder="1" applyAlignment="1">
      <alignment horizontal="right" vertical="center"/>
    </xf>
    <xf numFmtId="176" fontId="39" fillId="0" borderId="30" xfId="93" applyNumberFormat="1" applyFont="1" applyBorder="1" applyAlignment="1">
      <alignment horizontal="right" vertical="center"/>
    </xf>
    <xf numFmtId="165" fontId="39" fillId="0" borderId="17" xfId="94" applyNumberFormat="1" applyFont="1" applyBorder="1" applyAlignment="1">
      <alignment horizontal="right" vertical="center"/>
    </xf>
    <xf numFmtId="176" fontId="39" fillId="0" borderId="13" xfId="95" applyNumberFormat="1" applyFont="1" applyBorder="1" applyAlignment="1">
      <alignment horizontal="right" vertical="center"/>
    </xf>
    <xf numFmtId="165" fontId="39" fillId="0" borderId="16" xfId="96" applyNumberFormat="1" applyFont="1" applyBorder="1" applyAlignment="1">
      <alignment horizontal="right" vertical="center"/>
    </xf>
    <xf numFmtId="176" fontId="25" fillId="5" borderId="67" xfId="86" applyNumberFormat="1" applyFont="1" applyFill="1" applyBorder="1" applyAlignment="1">
      <alignment horizontal="right" vertical="center"/>
    </xf>
    <xf numFmtId="176" fontId="39" fillId="5" borderId="23" xfId="87" applyNumberFormat="1" applyFont="1" applyFill="1" applyBorder="1" applyAlignment="1">
      <alignment horizontal="right" vertical="center"/>
    </xf>
    <xf numFmtId="165" fontId="39" fillId="5" borderId="20" xfId="88" applyNumberFormat="1" applyFont="1" applyFill="1" applyBorder="1" applyAlignment="1">
      <alignment horizontal="right" vertical="center"/>
    </xf>
    <xf numFmtId="176" fontId="39" fillId="5" borderId="9" xfId="89" applyNumberFormat="1" applyFont="1" applyFill="1" applyBorder="1" applyAlignment="1">
      <alignment horizontal="right" vertical="center"/>
    </xf>
    <xf numFmtId="165" fontId="39" fillId="5" borderId="20" xfId="89" applyNumberFormat="1" applyFont="1" applyFill="1" applyBorder="1" applyAlignment="1">
      <alignment horizontal="right" vertical="center"/>
    </xf>
    <xf numFmtId="165" fontId="39" fillId="5" borderId="10" xfId="89" applyNumberFormat="1" applyFont="1" applyFill="1" applyBorder="1" applyAlignment="1">
      <alignment horizontal="right" vertical="center"/>
    </xf>
    <xf numFmtId="176" fontId="25" fillId="12" borderId="15" xfId="0" applyNumberFormat="1" applyFont="1" applyFill="1" applyBorder="1" applyAlignment="1">
      <alignment vertical="center"/>
    </xf>
    <xf numFmtId="176" fontId="39" fillId="12" borderId="36" xfId="87" applyNumberFormat="1" applyFont="1" applyFill="1" applyBorder="1" applyAlignment="1">
      <alignment horizontal="right" vertical="center"/>
    </xf>
    <xf numFmtId="165" fontId="39" fillId="12" borderId="15" xfId="88" applyNumberFormat="1" applyFont="1" applyFill="1" applyBorder="1" applyAlignment="1">
      <alignment horizontal="right" vertical="center"/>
    </xf>
    <xf numFmtId="176" fontId="39" fillId="12" borderId="19" xfId="89" applyNumberFormat="1" applyFont="1" applyFill="1" applyBorder="1" applyAlignment="1">
      <alignment horizontal="right" vertical="center"/>
    </xf>
    <xf numFmtId="165" fontId="39" fillId="12" borderId="14" xfId="90" applyNumberFormat="1" applyFont="1" applyFill="1" applyBorder="1" applyAlignment="1">
      <alignment horizontal="right" vertical="center"/>
    </xf>
    <xf numFmtId="176" fontId="25" fillId="12" borderId="17" xfId="0" applyNumberFormat="1" applyFont="1" applyFill="1" applyBorder="1" applyAlignment="1">
      <alignment vertical="center"/>
    </xf>
    <xf numFmtId="176" fontId="39" fillId="12" borderId="30" xfId="87" applyNumberFormat="1" applyFont="1" applyFill="1" applyBorder="1" applyAlignment="1">
      <alignment horizontal="right" vertical="center"/>
    </xf>
    <xf numFmtId="165" fontId="39" fillId="12" borderId="17" xfId="88" applyNumberFormat="1" applyFont="1" applyFill="1" applyBorder="1" applyAlignment="1">
      <alignment horizontal="right" vertical="center"/>
    </xf>
    <xf numFmtId="176" fontId="39" fillId="12" borderId="13" xfId="89" applyNumberFormat="1" applyFont="1" applyFill="1" applyBorder="1" applyAlignment="1">
      <alignment horizontal="right" vertical="center"/>
    </xf>
    <xf numFmtId="165" fontId="39" fillId="12" borderId="16" xfId="90" applyNumberFormat="1" applyFont="1" applyFill="1" applyBorder="1" applyAlignment="1">
      <alignment horizontal="right" vertical="center"/>
    </xf>
    <xf numFmtId="176" fontId="25" fillId="12" borderId="55" xfId="0" applyNumberFormat="1" applyFont="1" applyFill="1" applyBorder="1" applyAlignment="1">
      <alignment vertical="center"/>
    </xf>
    <xf numFmtId="176" fontId="39" fillId="12" borderId="47" xfId="98" applyNumberFormat="1" applyFont="1" applyFill="1" applyBorder="1" applyAlignment="1">
      <alignment horizontal="right" vertical="center"/>
    </xf>
    <xf numFmtId="165" fontId="39" fillId="12" borderId="55" xfId="99" applyNumberFormat="1" applyFont="1" applyFill="1" applyBorder="1" applyAlignment="1">
      <alignment horizontal="right" vertical="center"/>
    </xf>
    <xf numFmtId="176" fontId="39" fillId="12" borderId="42" xfId="100" applyNumberFormat="1" applyFont="1" applyFill="1" applyBorder="1" applyAlignment="1">
      <alignment horizontal="right" vertical="center"/>
    </xf>
    <xf numFmtId="165" fontId="39" fillId="12" borderId="39" xfId="101" applyNumberFormat="1" applyFont="1" applyFill="1" applyBorder="1" applyAlignment="1">
      <alignment horizontal="right" vertical="center"/>
    </xf>
    <xf numFmtId="176" fontId="25" fillId="0" borderId="30" xfId="87" applyNumberFormat="1" applyFont="1" applyBorder="1" applyAlignment="1">
      <alignment horizontal="right" vertical="center"/>
    </xf>
    <xf numFmtId="165" fontId="25" fillId="0" borderId="17" xfId="88" applyNumberFormat="1" applyFont="1" applyBorder="1" applyAlignment="1">
      <alignment horizontal="right" vertical="center"/>
    </xf>
    <xf numFmtId="176" fontId="25" fillId="0" borderId="13" xfId="89" applyNumberFormat="1" applyFont="1" applyBorder="1" applyAlignment="1">
      <alignment horizontal="right" vertical="center"/>
    </xf>
    <xf numFmtId="165" fontId="25" fillId="0" borderId="16" xfId="90" applyNumberFormat="1" applyFont="1" applyBorder="1" applyAlignment="1">
      <alignment horizontal="right" vertical="center"/>
    </xf>
    <xf numFmtId="176" fontId="25" fillId="5" borderId="30" xfId="87" applyNumberFormat="1" applyFont="1" applyFill="1" applyBorder="1" applyAlignment="1">
      <alignment horizontal="right" vertical="center"/>
    </xf>
    <xf numFmtId="165" fontId="25" fillId="5" borderId="17" xfId="88" applyNumberFormat="1" applyFont="1" applyFill="1" applyBorder="1" applyAlignment="1">
      <alignment horizontal="right" vertical="center"/>
    </xf>
    <xf numFmtId="176" fontId="25" fillId="5" borderId="13" xfId="89" applyNumberFormat="1" applyFont="1" applyFill="1" applyBorder="1" applyAlignment="1">
      <alignment horizontal="right" vertical="center"/>
    </xf>
    <xf numFmtId="165" fontId="25" fillId="5" borderId="16" xfId="90" applyNumberFormat="1" applyFont="1" applyFill="1" applyBorder="1" applyAlignment="1">
      <alignment horizontal="right" vertical="center"/>
    </xf>
    <xf numFmtId="165" fontId="25" fillId="5" borderId="17" xfId="89" applyNumberFormat="1" applyFont="1" applyFill="1" applyBorder="1" applyAlignment="1">
      <alignment horizontal="right" vertical="center"/>
    </xf>
    <xf numFmtId="165" fontId="25" fillId="5" borderId="16" xfId="89" applyNumberFormat="1" applyFont="1" applyFill="1" applyBorder="1" applyAlignment="1">
      <alignment horizontal="right" vertical="center"/>
    </xf>
    <xf numFmtId="1" fontId="25" fillId="5" borderId="13" xfId="89" applyNumberFormat="1" applyFont="1" applyFill="1" applyBorder="1" applyAlignment="1">
      <alignment horizontal="right" vertical="center"/>
    </xf>
    <xf numFmtId="1" fontId="25" fillId="0" borderId="13" xfId="89" applyNumberFormat="1" applyFont="1" applyBorder="1" applyAlignment="1">
      <alignment horizontal="right" vertical="center"/>
    </xf>
    <xf numFmtId="176" fontId="25" fillId="0" borderId="30" xfId="93" applyNumberFormat="1" applyFont="1" applyBorder="1" applyAlignment="1">
      <alignment horizontal="right" vertical="center"/>
    </xf>
    <xf numFmtId="165" fontId="25" fillId="0" borderId="17" xfId="94" applyNumberFormat="1" applyFont="1" applyBorder="1" applyAlignment="1">
      <alignment horizontal="right" vertical="center"/>
    </xf>
    <xf numFmtId="176" fontId="25" fillId="0" borderId="13" xfId="95" applyNumberFormat="1" applyFont="1" applyBorder="1" applyAlignment="1">
      <alignment horizontal="right" vertical="center"/>
    </xf>
    <xf numFmtId="165" fontId="25" fillId="0" borderId="16" xfId="96" applyNumberFormat="1" applyFont="1" applyBorder="1" applyAlignment="1">
      <alignment horizontal="right" vertical="center"/>
    </xf>
    <xf numFmtId="176" fontId="25" fillId="5" borderId="23" xfId="87" applyNumberFormat="1" applyFont="1" applyFill="1" applyBorder="1" applyAlignment="1">
      <alignment horizontal="right" vertical="center"/>
    </xf>
    <xf numFmtId="165" fontId="25" fillId="5" borderId="20" xfId="88" applyNumberFormat="1" applyFont="1" applyFill="1" applyBorder="1" applyAlignment="1">
      <alignment horizontal="right" vertical="center"/>
    </xf>
    <xf numFmtId="176" fontId="25" fillId="5" borderId="9" xfId="89" applyNumberFormat="1" applyFont="1" applyFill="1" applyBorder="1" applyAlignment="1">
      <alignment horizontal="right" vertical="center"/>
    </xf>
    <xf numFmtId="165" fontId="25" fillId="5" borderId="20" xfId="89" applyNumberFormat="1" applyFont="1" applyFill="1" applyBorder="1" applyAlignment="1">
      <alignment horizontal="right" vertical="center"/>
    </xf>
    <xf numFmtId="165" fontId="25" fillId="5" borderId="10" xfId="89" applyNumberFormat="1" applyFont="1" applyFill="1" applyBorder="1" applyAlignment="1">
      <alignment horizontal="right" vertical="center"/>
    </xf>
    <xf numFmtId="176" fontId="25" fillId="12" borderId="36" xfId="87" applyNumberFormat="1" applyFont="1" applyFill="1" applyBorder="1" applyAlignment="1">
      <alignment horizontal="right" vertical="center"/>
    </xf>
    <xf numFmtId="165" fontId="25" fillId="12" borderId="15" xfId="88" applyNumberFormat="1" applyFont="1" applyFill="1" applyBorder="1" applyAlignment="1">
      <alignment horizontal="right" vertical="center"/>
    </xf>
    <xf numFmtId="176" fontId="25" fillId="12" borderId="19" xfId="89" applyNumberFormat="1" applyFont="1" applyFill="1" applyBorder="1" applyAlignment="1">
      <alignment horizontal="right" vertical="center"/>
    </xf>
    <xf numFmtId="165" fontId="25" fillId="12" borderId="14" xfId="90" applyNumberFormat="1" applyFont="1" applyFill="1" applyBorder="1" applyAlignment="1">
      <alignment horizontal="right" vertical="center"/>
    </xf>
    <xf numFmtId="176" fontId="25" fillId="12" borderId="30" xfId="87" applyNumberFormat="1" applyFont="1" applyFill="1" applyBorder="1" applyAlignment="1">
      <alignment horizontal="right" vertical="center"/>
    </xf>
    <xf numFmtId="165" fontId="25" fillId="12" borderId="17" xfId="88" applyNumberFormat="1" applyFont="1" applyFill="1" applyBorder="1" applyAlignment="1">
      <alignment horizontal="right" vertical="center"/>
    </xf>
    <xf numFmtId="176" fontId="25" fillId="12" borderId="13" xfId="89" applyNumberFormat="1" applyFont="1" applyFill="1" applyBorder="1" applyAlignment="1">
      <alignment horizontal="right" vertical="center"/>
    </xf>
    <xf numFmtId="165" fontId="25" fillId="12" borderId="16" xfId="90" applyNumberFormat="1" applyFont="1" applyFill="1" applyBorder="1" applyAlignment="1">
      <alignment horizontal="right" vertical="center"/>
    </xf>
    <xf numFmtId="176" fontId="25" fillId="12" borderId="47" xfId="98" applyNumberFormat="1" applyFont="1" applyFill="1" applyBorder="1" applyAlignment="1">
      <alignment horizontal="right" vertical="center"/>
    </xf>
    <xf numFmtId="165" fontId="25" fillId="12" borderId="55" xfId="99" applyNumberFormat="1" applyFont="1" applyFill="1" applyBorder="1" applyAlignment="1">
      <alignment horizontal="right" vertical="center"/>
    </xf>
    <xf numFmtId="176" fontId="25" fillId="12" borderId="42" xfId="100" applyNumberFormat="1" applyFont="1" applyFill="1" applyBorder="1" applyAlignment="1">
      <alignment horizontal="right" vertical="center"/>
    </xf>
    <xf numFmtId="165" fontId="25" fillId="12" borderId="39" xfId="101" applyNumberFormat="1" applyFont="1" applyFill="1" applyBorder="1" applyAlignment="1">
      <alignment horizontal="right" vertical="center"/>
    </xf>
    <xf numFmtId="176" fontId="39" fillId="0" borderId="17" xfId="86" applyNumberFormat="1" applyFont="1" applyBorder="1" applyAlignment="1">
      <alignment horizontal="right" vertical="center"/>
    </xf>
    <xf numFmtId="176" fontId="39" fillId="5" borderId="17" xfId="86" applyNumberFormat="1" applyFont="1" applyFill="1" applyBorder="1" applyAlignment="1">
      <alignment horizontal="right" vertical="center"/>
    </xf>
    <xf numFmtId="176" fontId="39" fillId="0" borderId="17" xfId="92" applyNumberFormat="1" applyFont="1" applyBorder="1" applyAlignment="1">
      <alignment horizontal="right" vertical="center"/>
    </xf>
    <xf numFmtId="176" fontId="39" fillId="5" borderId="67" xfId="86" applyNumberFormat="1" applyFont="1" applyFill="1" applyBorder="1" applyAlignment="1">
      <alignment horizontal="right" vertical="center"/>
    </xf>
    <xf numFmtId="176" fontId="13" fillId="12" borderId="15" xfId="0" applyNumberFormat="1" applyFont="1" applyFill="1" applyBorder="1" applyAlignment="1">
      <alignment vertical="center"/>
    </xf>
    <xf numFmtId="176" fontId="13" fillId="12" borderId="17" xfId="0" applyNumberFormat="1" applyFont="1" applyFill="1" applyBorder="1" applyAlignment="1">
      <alignment vertical="center"/>
    </xf>
    <xf numFmtId="176" fontId="13" fillId="12" borderId="55" xfId="0" applyNumberFormat="1" applyFont="1" applyFill="1" applyBorder="1" applyAlignment="1">
      <alignment vertical="center"/>
    </xf>
    <xf numFmtId="176" fontId="39" fillId="0" borderId="65" xfId="86" applyNumberFormat="1" applyFont="1" applyBorder="1" applyAlignment="1">
      <alignment horizontal="right" vertical="center"/>
    </xf>
    <xf numFmtId="176" fontId="39" fillId="0" borderId="13" xfId="102" applyNumberFormat="1" applyFont="1" applyBorder="1" applyAlignment="1">
      <alignment horizontal="right" vertical="center"/>
    </xf>
    <xf numFmtId="165" fontId="39" fillId="0" borderId="17" xfId="103" applyNumberFormat="1" applyFont="1" applyBorder="1" applyAlignment="1">
      <alignment horizontal="right" vertical="center"/>
    </xf>
    <xf numFmtId="176" fontId="39" fillId="0" borderId="13" xfId="86" applyNumberFormat="1" applyFont="1" applyBorder="1" applyAlignment="1">
      <alignment horizontal="right" vertical="center"/>
    </xf>
    <xf numFmtId="165" fontId="39" fillId="0" borderId="16" xfId="104" applyNumberFormat="1" applyFont="1" applyBorder="1" applyAlignment="1">
      <alignment horizontal="right" vertical="center"/>
    </xf>
    <xf numFmtId="176" fontId="39" fillId="5" borderId="30" xfId="102" applyNumberFormat="1" applyFont="1" applyFill="1" applyBorder="1" applyAlignment="1">
      <alignment horizontal="right" vertical="center"/>
    </xf>
    <xf numFmtId="165" fontId="39" fillId="5" borderId="17" xfId="103" applyNumberFormat="1" applyFont="1" applyFill="1" applyBorder="1" applyAlignment="1">
      <alignment horizontal="right" vertical="center"/>
    </xf>
    <xf numFmtId="176" fontId="39" fillId="5" borderId="13" xfId="86" applyNumberFormat="1" applyFont="1" applyFill="1" applyBorder="1" applyAlignment="1">
      <alignment horizontal="right" vertical="center"/>
    </xf>
    <xf numFmtId="165" fontId="39" fillId="5" borderId="16" xfId="104" applyNumberFormat="1" applyFont="1" applyFill="1" applyBorder="1" applyAlignment="1">
      <alignment horizontal="right" vertical="center"/>
    </xf>
    <xf numFmtId="176" fontId="39" fillId="0" borderId="30" xfId="102" applyNumberFormat="1" applyFont="1" applyBorder="1" applyAlignment="1">
      <alignment horizontal="right" vertical="center"/>
    </xf>
    <xf numFmtId="165" fontId="39" fillId="5" borderId="17" xfId="86" applyNumberFormat="1" applyFont="1" applyFill="1" applyBorder="1" applyAlignment="1">
      <alignment horizontal="right" vertical="center"/>
    </xf>
    <xf numFmtId="165" fontId="39" fillId="5" borderId="16" xfId="86" applyNumberFormat="1" applyFont="1" applyFill="1" applyBorder="1" applyAlignment="1">
      <alignment horizontal="right" vertical="center"/>
    </xf>
    <xf numFmtId="3" fontId="39" fillId="0" borderId="13" xfId="86" applyNumberFormat="1" applyFont="1" applyBorder="1" applyAlignment="1">
      <alignment horizontal="right" vertical="center"/>
    </xf>
    <xf numFmtId="176" fontId="39" fillId="0" borderId="30" xfId="105" applyNumberFormat="1" applyFont="1" applyBorder="1" applyAlignment="1">
      <alignment horizontal="right" vertical="center"/>
    </xf>
    <xf numFmtId="165" fontId="39" fillId="0" borderId="17" xfId="106" applyNumberFormat="1" applyFont="1" applyBorder="1" applyAlignment="1">
      <alignment horizontal="right" vertical="center"/>
    </xf>
    <xf numFmtId="176" fontId="39" fillId="0" borderId="13" xfId="92" applyNumberFormat="1" applyFont="1" applyBorder="1" applyAlignment="1">
      <alignment horizontal="right" vertical="center"/>
    </xf>
    <xf numFmtId="165" fontId="39" fillId="0" borderId="16" xfId="107" applyNumberFormat="1" applyFont="1" applyBorder="1" applyAlignment="1">
      <alignment horizontal="right" vertical="center"/>
    </xf>
    <xf numFmtId="176" fontId="39" fillId="5" borderId="23" xfId="102" applyNumberFormat="1" applyFont="1" applyFill="1" applyBorder="1" applyAlignment="1">
      <alignment horizontal="right" vertical="center"/>
    </xf>
    <xf numFmtId="165" fontId="39" fillId="5" borderId="20" xfId="86" applyNumberFormat="1" applyFont="1" applyFill="1" applyBorder="1" applyAlignment="1">
      <alignment horizontal="right" vertical="center"/>
    </xf>
    <xf numFmtId="176" fontId="39" fillId="5" borderId="9" xfId="86" applyNumberFormat="1" applyFont="1" applyFill="1" applyBorder="1" applyAlignment="1">
      <alignment horizontal="right" vertical="center"/>
    </xf>
    <xf numFmtId="165" fontId="39" fillId="5" borderId="10" xfId="86" applyNumberFormat="1" applyFont="1" applyFill="1" applyBorder="1" applyAlignment="1">
      <alignment horizontal="right" vertical="center"/>
    </xf>
    <xf numFmtId="176" fontId="39" fillId="12" borderId="36" xfId="102" applyNumberFormat="1" applyFont="1" applyFill="1" applyBorder="1" applyAlignment="1">
      <alignment horizontal="right" vertical="center"/>
    </xf>
    <xf numFmtId="165" fontId="39" fillId="12" borderId="15" xfId="103" applyNumberFormat="1" applyFont="1" applyFill="1" applyBorder="1" applyAlignment="1">
      <alignment horizontal="right" vertical="center"/>
    </xf>
    <xf numFmtId="176" fontId="39" fillId="12" borderId="19" xfId="86" applyNumberFormat="1" applyFont="1" applyFill="1" applyBorder="1" applyAlignment="1">
      <alignment horizontal="right" vertical="center"/>
    </xf>
    <xf numFmtId="165" fontId="39" fillId="12" borderId="14" xfId="104" applyNumberFormat="1" applyFont="1" applyFill="1" applyBorder="1" applyAlignment="1">
      <alignment horizontal="right" vertical="center"/>
    </xf>
    <xf numFmtId="176" fontId="39" fillId="12" borderId="30" xfId="102" applyNumberFormat="1" applyFont="1" applyFill="1" applyBorder="1" applyAlignment="1">
      <alignment horizontal="right" vertical="center"/>
    </xf>
    <xf numFmtId="165" fontId="39" fillId="12" borderId="17" xfId="103" applyNumberFormat="1" applyFont="1" applyFill="1" applyBorder="1" applyAlignment="1">
      <alignment horizontal="right" vertical="center"/>
    </xf>
    <xf numFmtId="176" fontId="39" fillId="12" borderId="13" xfId="86" applyNumberFormat="1" applyFont="1" applyFill="1" applyBorder="1" applyAlignment="1">
      <alignment horizontal="right" vertical="center"/>
    </xf>
    <xf numFmtId="165" fontId="39" fillId="12" borderId="16" xfId="104" applyNumberFormat="1" applyFont="1" applyFill="1" applyBorder="1" applyAlignment="1">
      <alignment horizontal="right" vertical="center"/>
    </xf>
    <xf numFmtId="176" fontId="39" fillId="12" borderId="66" xfId="102" applyNumberFormat="1" applyFont="1" applyFill="1" applyBorder="1" applyAlignment="1">
      <alignment horizontal="right" vertical="center"/>
    </xf>
    <xf numFmtId="176" fontId="39" fillId="12" borderId="47" xfId="108" applyNumberFormat="1" applyFont="1" applyFill="1" applyBorder="1" applyAlignment="1">
      <alignment horizontal="right" vertical="center"/>
    </xf>
    <xf numFmtId="165" fontId="39" fillId="12" borderId="55" xfId="109" applyNumberFormat="1" applyFont="1" applyFill="1" applyBorder="1" applyAlignment="1">
      <alignment horizontal="right" vertical="center"/>
    </xf>
    <xf numFmtId="176" fontId="39" fillId="12" borderId="42" xfId="110" applyNumberFormat="1" applyFont="1" applyFill="1" applyBorder="1" applyAlignment="1">
      <alignment horizontal="right" vertical="center"/>
    </xf>
    <xf numFmtId="165" fontId="39" fillId="12" borderId="39" xfId="111" applyNumberFormat="1" applyFont="1" applyFill="1" applyBorder="1" applyAlignment="1">
      <alignment horizontal="right" vertical="center"/>
    </xf>
    <xf numFmtId="0" fontId="17" fillId="12" borderId="37" xfId="0" applyFont="1" applyFill="1" applyBorder="1" applyAlignment="1">
      <alignment horizontal="center" vertical="center" wrapText="1" readingOrder="1"/>
    </xf>
    <xf numFmtId="0" fontId="17" fillId="5" borderId="37" xfId="0" applyFont="1" applyFill="1" applyBorder="1" applyAlignment="1">
      <alignment horizontal="center" vertical="center" wrapText="1" readingOrder="1"/>
    </xf>
    <xf numFmtId="0" fontId="27" fillId="9" borderId="0" xfId="7" applyFont="1" applyFill="1" applyAlignment="1">
      <alignment vertical="center" wrapText="1"/>
    </xf>
    <xf numFmtId="0" fontId="66" fillId="0" borderId="0" xfId="0" applyFont="1" applyAlignment="1">
      <alignment vertical="center"/>
    </xf>
    <xf numFmtId="0" fontId="19" fillId="0" borderId="0" xfId="20" applyFont="1" applyBorder="1" applyAlignment="1">
      <alignment vertical="center"/>
    </xf>
    <xf numFmtId="0" fontId="0" fillId="0" borderId="0" xfId="0" applyFont="1" applyAlignment="1">
      <alignment vertical="center"/>
    </xf>
    <xf numFmtId="0" fontId="22" fillId="9" borderId="0" xfId="7" applyFont="1" applyFill="1" applyAlignment="1">
      <alignment vertical="center"/>
    </xf>
    <xf numFmtId="0" fontId="28" fillId="12" borderId="27" xfId="1" applyFont="1" applyFill="1" applyBorder="1" applyAlignment="1">
      <alignment horizontal="left" vertical="center"/>
    </xf>
    <xf numFmtId="0" fontId="28" fillId="12" borderId="42" xfId="1" applyFont="1" applyFill="1" applyBorder="1" applyAlignment="1">
      <alignment horizontal="left" vertical="center"/>
    </xf>
    <xf numFmtId="0" fontId="18" fillId="12" borderId="27" xfId="0" applyFont="1" applyFill="1" applyBorder="1" applyAlignment="1">
      <alignment horizontal="center" vertical="center"/>
    </xf>
    <xf numFmtId="0" fontId="18" fillId="12" borderId="39" xfId="0" applyFont="1" applyFill="1" applyBorder="1" applyAlignment="1">
      <alignment horizontal="center" vertical="center"/>
    </xf>
    <xf numFmtId="0" fontId="18" fillId="5" borderId="27" xfId="0" applyFont="1" applyFill="1" applyBorder="1" applyAlignment="1">
      <alignment horizontal="center" vertical="center"/>
    </xf>
    <xf numFmtId="0" fontId="18" fillId="5" borderId="13" xfId="0" applyFont="1" applyFill="1" applyBorder="1" applyAlignment="1">
      <alignment horizontal="center" vertical="center"/>
    </xf>
    <xf numFmtId="0" fontId="18" fillId="5" borderId="42" xfId="0" applyFont="1" applyFill="1" applyBorder="1" applyAlignment="1">
      <alignment horizontal="center" vertical="center"/>
    </xf>
    <xf numFmtId="0" fontId="18" fillId="12" borderId="42" xfId="0" applyFont="1" applyFill="1" applyBorder="1" applyAlignment="1">
      <alignment horizontal="center" vertical="center"/>
    </xf>
    <xf numFmtId="49" fontId="17" fillId="12" borderId="13" xfId="0" applyNumberFormat="1" applyFont="1" applyFill="1" applyBorder="1" applyAlignment="1">
      <alignment horizontal="left" vertical="center" wrapText="1" readingOrder="1"/>
    </xf>
    <xf numFmtId="49" fontId="17" fillId="12" borderId="16" xfId="0" applyNumberFormat="1" applyFont="1" applyFill="1" applyBorder="1" applyAlignment="1">
      <alignment horizontal="center" vertical="center" wrapText="1" readingOrder="1"/>
    </xf>
    <xf numFmtId="0" fontId="18" fillId="12" borderId="16" xfId="0" applyFont="1" applyFill="1" applyBorder="1" applyAlignment="1">
      <alignment horizontal="center" vertical="center"/>
    </xf>
    <xf numFmtId="0" fontId="17" fillId="12" borderId="16" xfId="0" applyFont="1" applyFill="1" applyBorder="1" applyAlignment="1">
      <alignment horizontal="center" vertical="center" wrapText="1" readingOrder="1"/>
    </xf>
    <xf numFmtId="0" fontId="17" fillId="12" borderId="29" xfId="0" applyFont="1" applyFill="1" applyBorder="1" applyAlignment="1">
      <alignment horizontal="center" vertical="center" wrapText="1" readingOrder="1"/>
    </xf>
    <xf numFmtId="0" fontId="28" fillId="12" borderId="16" xfId="1" applyFont="1" applyFill="1" applyBorder="1" applyAlignment="1">
      <alignment horizontal="left" vertical="center"/>
    </xf>
    <xf numFmtId="0" fontId="22" fillId="2" borderId="62" xfId="3" applyFont="1" applyFill="1" applyBorder="1" applyAlignment="1">
      <alignment horizontal="center"/>
    </xf>
    <xf numFmtId="0" fontId="22" fillId="2" borderId="37" xfId="3" applyFont="1" applyFill="1" applyBorder="1" applyAlignment="1">
      <alignment horizontal="center"/>
    </xf>
    <xf numFmtId="0" fontId="2" fillId="0" borderId="0" xfId="0" applyFont="1" applyAlignment="1">
      <alignment vertical="center" wrapText="1"/>
    </xf>
    <xf numFmtId="0" fontId="21" fillId="0" borderId="0" xfId="7" applyFont="1" applyAlignment="1">
      <alignment horizontal="center" vertical="center"/>
    </xf>
    <xf numFmtId="0" fontId="67" fillId="0" borderId="0" xfId="7" applyFont="1" applyAlignment="1">
      <alignment horizontal="center"/>
    </xf>
    <xf numFmtId="0" fontId="22" fillId="2" borderId="70" xfId="51" applyFont="1" applyFill="1" applyBorder="1" applyAlignment="1">
      <alignment horizontal="center" vertical="center" wrapText="1"/>
    </xf>
    <xf numFmtId="3" fontId="25" fillId="12" borderId="2" xfId="0" applyNumberFormat="1" applyFont="1" applyFill="1" applyBorder="1" applyAlignment="1">
      <alignment horizontal="right" vertical="center"/>
    </xf>
    <xf numFmtId="3" fontId="25" fillId="12" borderId="13" xfId="53" applyNumberFormat="1" applyFont="1" applyFill="1" applyBorder="1" applyAlignment="1">
      <alignment horizontal="right" vertical="center"/>
    </xf>
    <xf numFmtId="3" fontId="25" fillId="12" borderId="42" xfId="53" applyNumberFormat="1" applyFont="1" applyFill="1" applyBorder="1" applyAlignment="1">
      <alignment horizontal="right" vertical="center"/>
    </xf>
    <xf numFmtId="0" fontId="22" fillId="0" borderId="0" xfId="0" applyFont="1" applyAlignment="1">
      <alignment vertical="center"/>
    </xf>
    <xf numFmtId="0" fontId="24" fillId="0" borderId="0" xfId="7" applyFont="1" applyAlignment="1">
      <alignment horizontal="center" vertical="center"/>
    </xf>
    <xf numFmtId="165" fontId="13" fillId="0" borderId="15" xfId="0" applyNumberFormat="1" applyFont="1" applyBorder="1" applyAlignment="1">
      <alignment horizontal="right" vertical="center"/>
    </xf>
    <xf numFmtId="165" fontId="13" fillId="0" borderId="14" xfId="0" applyNumberFormat="1" applyFont="1" applyBorder="1" applyAlignment="1">
      <alignment horizontal="right" vertical="center"/>
    </xf>
    <xf numFmtId="165" fontId="13" fillId="0" borderId="17" xfId="0" applyNumberFormat="1" applyFont="1" applyBorder="1" applyAlignment="1">
      <alignment horizontal="right" vertical="center"/>
    </xf>
    <xf numFmtId="165" fontId="13" fillId="0" borderId="16" xfId="0" applyNumberFormat="1" applyFont="1" applyBorder="1" applyAlignment="1">
      <alignment horizontal="right" vertical="center"/>
    </xf>
    <xf numFmtId="165" fontId="13" fillId="5" borderId="17" xfId="0" applyNumberFormat="1" applyFont="1" applyFill="1" applyBorder="1" applyAlignment="1">
      <alignment horizontal="right" vertical="center"/>
    </xf>
    <xf numFmtId="165" fontId="13" fillId="5" borderId="16" xfId="0" applyNumberFormat="1" applyFont="1" applyFill="1" applyBorder="1" applyAlignment="1">
      <alignment horizontal="right" vertical="center"/>
    </xf>
    <xf numFmtId="49" fontId="17" fillId="12" borderId="49" xfId="0" quotePrefix="1" applyNumberFormat="1" applyFont="1" applyFill="1" applyBorder="1" applyAlignment="1">
      <alignment horizontal="center" vertical="center" wrapText="1" readingOrder="1"/>
    </xf>
    <xf numFmtId="49" fontId="17" fillId="12" borderId="12" xfId="0" applyNumberFormat="1" applyFont="1" applyFill="1" applyBorder="1" applyAlignment="1">
      <alignment horizontal="center" vertical="center" wrapText="1" readingOrder="1"/>
    </xf>
    <xf numFmtId="49" fontId="17" fillId="12" borderId="31" xfId="0" applyNumberFormat="1" applyFont="1" applyFill="1" applyBorder="1" applyAlignment="1">
      <alignment horizontal="center" vertical="center" wrapText="1" readingOrder="1"/>
    </xf>
    <xf numFmtId="0" fontId="22" fillId="9" borderId="0" xfId="7" applyFont="1" applyFill="1" applyAlignment="1">
      <alignment horizontal="left" vertical="center"/>
    </xf>
    <xf numFmtId="0" fontId="17" fillId="12" borderId="27" xfId="0" applyFont="1" applyFill="1" applyBorder="1" applyAlignment="1">
      <alignment horizontal="center" vertical="center" wrapText="1" readingOrder="1"/>
    </xf>
    <xf numFmtId="0" fontId="17" fillId="12" borderId="13" xfId="0" applyFont="1" applyFill="1" applyBorder="1" applyAlignment="1">
      <alignment horizontal="center" vertical="center" wrapText="1" readingOrder="1"/>
    </xf>
    <xf numFmtId="0" fontId="17" fillId="12" borderId="42" xfId="0" applyFont="1" applyFill="1" applyBorder="1" applyAlignment="1">
      <alignment horizontal="center" vertical="center" wrapText="1" readingOrder="1"/>
    </xf>
    <xf numFmtId="49" fontId="17" fillId="12" borderId="12" xfId="0" quotePrefix="1" applyNumberFormat="1" applyFont="1" applyFill="1" applyBorder="1" applyAlignment="1">
      <alignment horizontal="center" vertical="center" wrapText="1" readingOrder="1"/>
    </xf>
    <xf numFmtId="49" fontId="17" fillId="12" borderId="33" xfId="0" applyNumberFormat="1" applyFont="1" applyFill="1" applyBorder="1" applyAlignment="1">
      <alignment horizontal="center" vertical="center" wrapText="1" readingOrder="1"/>
    </xf>
    <xf numFmtId="49" fontId="17" fillId="12" borderId="28" xfId="0" applyNumberFormat="1" applyFont="1" applyFill="1" applyBorder="1" applyAlignment="1">
      <alignment horizontal="center" vertical="center" wrapText="1" readingOrder="1"/>
    </xf>
    <xf numFmtId="49" fontId="17" fillId="12" borderId="43" xfId="0" applyNumberFormat="1" applyFont="1" applyFill="1" applyBorder="1" applyAlignment="1">
      <alignment horizontal="center" vertical="center" wrapText="1" readingOrder="1"/>
    </xf>
    <xf numFmtId="0" fontId="18" fillId="12" borderId="27" xfId="0" applyFont="1" applyFill="1" applyBorder="1" applyAlignment="1">
      <alignment horizontal="left" vertical="center" wrapText="1"/>
    </xf>
    <xf numFmtId="0" fontId="18" fillId="12" borderId="13" xfId="0" applyFont="1" applyFill="1" applyBorder="1" applyAlignment="1">
      <alignment horizontal="left" vertical="center" wrapText="1"/>
    </xf>
    <xf numFmtId="0" fontId="18" fillId="12" borderId="42" xfId="0" applyFont="1" applyFill="1" applyBorder="1" applyAlignment="1">
      <alignment horizontal="left" vertical="center" wrapText="1"/>
    </xf>
    <xf numFmtId="0" fontId="4" fillId="0" borderId="0" xfId="21" applyAlignment="1">
      <alignment vertical="center"/>
    </xf>
    <xf numFmtId="0" fontId="9" fillId="0" borderId="0" xfId="0" applyFont="1" applyAlignment="1">
      <alignment vertical="center"/>
    </xf>
    <xf numFmtId="0" fontId="26" fillId="0" borderId="0" xfId="20" applyFont="1" applyAlignment="1">
      <alignment vertical="center"/>
    </xf>
    <xf numFmtId="0" fontId="21" fillId="11" borderId="46" xfId="0" applyFont="1" applyFill="1" applyBorder="1" applyAlignment="1">
      <alignment horizontal="left" vertical="center" wrapText="1" readingOrder="1"/>
    </xf>
    <xf numFmtId="0" fontId="21" fillId="11" borderId="40" xfId="0" applyFont="1" applyFill="1" applyBorder="1" applyAlignment="1">
      <alignment horizontal="left" vertical="center" wrapText="1" readingOrder="1"/>
    </xf>
    <xf numFmtId="0" fontId="21" fillId="11" borderId="45" xfId="0" applyFont="1" applyFill="1" applyBorder="1" applyAlignment="1">
      <alignment horizontal="left" vertical="center" wrapText="1" readingOrder="1"/>
    </xf>
    <xf numFmtId="14" fontId="17" fillId="12" borderId="33" xfId="0" quotePrefix="1" applyNumberFormat="1" applyFont="1" applyFill="1" applyBorder="1" applyAlignment="1">
      <alignment horizontal="center" vertical="center" wrapText="1" readingOrder="1"/>
    </xf>
    <xf numFmtId="14" fontId="17" fillId="12" borderId="43" xfId="0" quotePrefix="1" applyNumberFormat="1" applyFont="1" applyFill="1" applyBorder="1" applyAlignment="1">
      <alignment horizontal="center" vertical="center" wrapText="1" readingOrder="1"/>
    </xf>
    <xf numFmtId="49" fontId="17" fillId="12" borderId="27" xfId="11" applyNumberFormat="1" applyFont="1" applyFill="1" applyBorder="1" applyAlignment="1">
      <alignment horizontal="left" vertical="center" wrapText="1" readingOrder="1"/>
    </xf>
    <xf numFmtId="49" fontId="17" fillId="12" borderId="42" xfId="11" applyNumberFormat="1" applyFont="1" applyFill="1" applyBorder="1" applyAlignment="1">
      <alignment horizontal="left" vertical="center" wrapText="1" readingOrder="1"/>
    </xf>
    <xf numFmtId="0" fontId="1" fillId="10" borderId="0" xfId="17" applyNumberFormat="1" applyFont="1" applyFill="1" applyAlignment="1">
      <alignment horizontal="left" vertical="center" wrapText="1"/>
    </xf>
    <xf numFmtId="0" fontId="4" fillId="10" borderId="0" xfId="17" applyNumberFormat="1" applyFont="1" applyFill="1" applyAlignment="1">
      <alignment horizontal="left" vertical="center" wrapText="1"/>
    </xf>
    <xf numFmtId="0" fontId="20" fillId="2" borderId="58" xfId="0" applyFont="1" applyFill="1" applyBorder="1" applyAlignment="1">
      <alignment horizontal="center" vertical="center" wrapText="1"/>
    </xf>
    <xf numFmtId="0" fontId="20" fillId="2" borderId="19"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0" fillId="2" borderId="31" xfId="0" applyFont="1" applyFill="1" applyBorder="1" applyAlignment="1">
      <alignment horizontal="center" vertical="center" wrapText="1"/>
    </xf>
    <xf numFmtId="0" fontId="20" fillId="2" borderId="42" xfId="0" applyFont="1" applyFill="1" applyBorder="1" applyAlignment="1">
      <alignment horizontal="center" vertical="center" wrapText="1"/>
    </xf>
    <xf numFmtId="0" fontId="20" fillId="2" borderId="59" xfId="0" applyFont="1" applyFill="1" applyBorder="1" applyAlignment="1">
      <alignment horizontal="center" vertical="center" wrapText="1" readingOrder="1"/>
    </xf>
    <xf numFmtId="0" fontId="20" fillId="2" borderId="19" xfId="0" applyFont="1" applyFill="1" applyBorder="1" applyAlignment="1">
      <alignment horizontal="center" vertical="center" wrapText="1" readingOrder="1"/>
    </xf>
    <xf numFmtId="0" fontId="20" fillId="2" borderId="28" xfId="0" applyFont="1" applyFill="1" applyBorder="1" applyAlignment="1">
      <alignment horizontal="center" vertical="center" wrapText="1" readingOrder="1"/>
    </xf>
    <xf numFmtId="0" fontId="20" fillId="2" borderId="13" xfId="0" applyFont="1" applyFill="1" applyBorder="1" applyAlignment="1">
      <alignment horizontal="center" vertical="center" wrapText="1" readingOrder="1"/>
    </xf>
    <xf numFmtId="0" fontId="20" fillId="2" borderId="43" xfId="0" applyFont="1" applyFill="1" applyBorder="1" applyAlignment="1">
      <alignment horizontal="center" vertical="center" wrapText="1" readingOrder="1"/>
    </xf>
    <xf numFmtId="0" fontId="20" fillId="2" borderId="42" xfId="0" applyFont="1" applyFill="1" applyBorder="1" applyAlignment="1">
      <alignment horizontal="center" vertical="center" wrapText="1" readingOrder="1"/>
    </xf>
    <xf numFmtId="0" fontId="20" fillId="2" borderId="14" xfId="0" applyFont="1" applyFill="1" applyBorder="1" applyAlignment="1">
      <alignment horizontal="center" vertical="center" wrapText="1" readingOrder="1"/>
    </xf>
    <xf numFmtId="0" fontId="20" fillId="2" borderId="16" xfId="0" applyFont="1" applyFill="1" applyBorder="1" applyAlignment="1">
      <alignment horizontal="center" vertical="center" wrapText="1" readingOrder="1"/>
    </xf>
    <xf numFmtId="0" fontId="20" fillId="2" borderId="39" xfId="0" applyFont="1" applyFill="1" applyBorder="1" applyAlignment="1">
      <alignment horizontal="center" vertical="center" wrapText="1" readingOrder="1"/>
    </xf>
    <xf numFmtId="0" fontId="20" fillId="2" borderId="60" xfId="0" applyFont="1" applyFill="1" applyBorder="1" applyAlignment="1">
      <alignment horizontal="center" vertical="center"/>
    </xf>
    <xf numFmtId="0" fontId="20" fillId="2" borderId="61"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25" xfId="0" applyFont="1" applyFill="1" applyBorder="1" applyAlignment="1">
      <alignment horizontal="center" vertical="center"/>
    </xf>
    <xf numFmtId="0" fontId="20" fillId="2" borderId="39" xfId="0" applyFont="1" applyFill="1" applyBorder="1" applyAlignment="1">
      <alignment horizontal="center" vertical="center"/>
    </xf>
    <xf numFmtId="0" fontId="20" fillId="2" borderId="34" xfId="0" applyFont="1" applyFill="1" applyBorder="1" applyAlignment="1">
      <alignment horizontal="center" vertical="center"/>
    </xf>
    <xf numFmtId="0" fontId="20" fillId="2" borderId="55" xfId="0" applyFont="1" applyFill="1" applyBorder="1" applyAlignment="1">
      <alignment horizontal="center" vertical="center"/>
    </xf>
    <xf numFmtId="0" fontId="37" fillId="0" borderId="0" xfId="7" applyFont="1" applyAlignment="1">
      <alignment horizontal="left" vertical="center" wrapText="1"/>
    </xf>
    <xf numFmtId="0" fontId="40" fillId="0" borderId="0" xfId="7" applyFont="1" applyAlignment="1">
      <alignment horizontal="left" vertical="center" wrapText="1"/>
    </xf>
    <xf numFmtId="0" fontId="16" fillId="2" borderId="0" xfId="0" applyFont="1" applyFill="1" applyAlignment="1">
      <alignment horizontal="center" vertical="center"/>
    </xf>
    <xf numFmtId="0" fontId="24" fillId="0" borderId="32" xfId="7" applyFont="1" applyBorder="1" applyAlignment="1">
      <alignment horizontal="left" vertical="center" wrapText="1"/>
    </xf>
    <xf numFmtId="0" fontId="24" fillId="3" borderId="50" xfId="7" applyFont="1" applyFill="1" applyBorder="1" applyAlignment="1">
      <alignment horizontal="center" vertical="center" wrapText="1"/>
    </xf>
    <xf numFmtId="0" fontId="24" fillId="3" borderId="5" xfId="7" applyFont="1" applyFill="1" applyBorder="1" applyAlignment="1">
      <alignment horizontal="center" vertical="center" wrapText="1"/>
    </xf>
    <xf numFmtId="0" fontId="24" fillId="3" borderId="51" xfId="0" applyFont="1" applyFill="1" applyBorder="1" applyAlignment="1">
      <alignment horizontal="center" vertical="center" wrapText="1"/>
    </xf>
    <xf numFmtId="0" fontId="24" fillId="3" borderId="38" xfId="0" applyFont="1" applyFill="1" applyBorder="1" applyAlignment="1">
      <alignment horizontal="center" vertical="center" wrapText="1"/>
    </xf>
    <xf numFmtId="0" fontId="24" fillId="3" borderId="37" xfId="0" applyFont="1" applyFill="1" applyBorder="1" applyAlignment="1">
      <alignment horizontal="center" vertical="center" wrapText="1"/>
    </xf>
    <xf numFmtId="0" fontId="24" fillId="3" borderId="63" xfId="0" applyFont="1" applyFill="1" applyBorder="1" applyAlignment="1">
      <alignment horizontal="center" vertical="center" wrapText="1"/>
    </xf>
    <xf numFmtId="0" fontId="24" fillId="3" borderId="62"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15" fillId="0" borderId="0" xfId="7" applyFont="1" applyAlignment="1">
      <alignment horizontal="left" vertical="center" wrapText="1"/>
    </xf>
    <xf numFmtId="0" fontId="15" fillId="0" borderId="0" xfId="0" applyFont="1" applyAlignment="1">
      <alignment horizontal="left" vertical="center" wrapText="1"/>
    </xf>
    <xf numFmtId="0" fontId="16" fillId="2" borderId="0" xfId="0" applyFont="1" applyFill="1" applyAlignment="1">
      <alignment horizontal="center"/>
    </xf>
    <xf numFmtId="0" fontId="24" fillId="0" borderId="0" xfId="7" applyFont="1" applyAlignment="1">
      <alignment horizontal="left" vertical="top" wrapText="1"/>
    </xf>
    <xf numFmtId="0" fontId="24" fillId="3" borderId="54" xfId="7" applyFont="1" applyFill="1" applyBorder="1" applyAlignment="1">
      <alignment horizontal="center" vertical="center" wrapText="1"/>
    </xf>
    <xf numFmtId="0" fontId="24" fillId="3" borderId="56" xfId="0" applyFont="1" applyFill="1" applyBorder="1" applyAlignment="1">
      <alignment horizontal="center" vertical="center" wrapText="1"/>
    </xf>
    <xf numFmtId="0" fontId="24" fillId="3" borderId="18" xfId="0" applyFont="1" applyFill="1" applyBorder="1" applyAlignment="1">
      <alignment horizontal="center" vertical="center" wrapText="1"/>
    </xf>
    <xf numFmtId="0" fontId="24" fillId="3" borderId="65" xfId="0" applyFont="1" applyFill="1" applyBorder="1" applyAlignment="1">
      <alignment horizontal="center" vertical="center" wrapText="1"/>
    </xf>
    <xf numFmtId="0" fontId="22" fillId="2" borderId="56"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4" fillId="0" borderId="32" xfId="7" applyFont="1" applyBorder="1" applyAlignment="1">
      <alignment vertical="center"/>
    </xf>
    <xf numFmtId="0" fontId="47" fillId="0" borderId="0" xfId="7" applyFont="1" applyAlignment="1">
      <alignment horizontal="left" vertical="center" wrapText="1"/>
    </xf>
    <xf numFmtId="0" fontId="24" fillId="3" borderId="69" xfId="0" applyFont="1" applyFill="1" applyBorder="1" applyAlignment="1">
      <alignment horizontal="center" vertical="center" wrapText="1"/>
    </xf>
    <xf numFmtId="0" fontId="24" fillId="3" borderId="66" xfId="0" applyFont="1" applyFill="1" applyBorder="1" applyAlignment="1">
      <alignment horizontal="center" vertical="center" wrapText="1"/>
    </xf>
    <xf numFmtId="0" fontId="22" fillId="2" borderId="67" xfId="0" applyFont="1" applyFill="1" applyBorder="1" applyAlignment="1">
      <alignment horizontal="center" vertical="center" wrapText="1"/>
    </xf>
    <xf numFmtId="0" fontId="22" fillId="2" borderId="70" xfId="0" applyFont="1" applyFill="1" applyBorder="1" applyAlignment="1">
      <alignment horizontal="center" vertical="center" wrapText="1"/>
    </xf>
    <xf numFmtId="0" fontId="30" fillId="0" borderId="0" xfId="7" applyFont="1" applyAlignment="1">
      <alignment vertical="center" wrapText="1"/>
    </xf>
    <xf numFmtId="0" fontId="15" fillId="0" borderId="0" xfId="0" applyFont="1" applyAlignment="1">
      <alignment vertical="center" wrapText="1"/>
    </xf>
    <xf numFmtId="0" fontId="24" fillId="0" borderId="32" xfId="7" applyFont="1" applyBorder="1" applyAlignment="1">
      <alignment vertical="center" wrapText="1"/>
    </xf>
    <xf numFmtId="0" fontId="24" fillId="3" borderId="50" xfId="0" applyFont="1" applyFill="1" applyBorder="1" applyAlignment="1">
      <alignment horizontal="center" vertical="center" wrapText="1"/>
    </xf>
    <xf numFmtId="0" fontId="15" fillId="0" borderId="0" xfId="0" applyFont="1" applyAlignment="1">
      <alignment wrapText="1"/>
    </xf>
    <xf numFmtId="0" fontId="15" fillId="0" borderId="0" xfId="0" applyFont="1" applyAlignment="1">
      <alignment vertical="center"/>
    </xf>
    <xf numFmtId="0" fontId="15" fillId="0" borderId="0" xfId="0" applyFont="1" applyAlignment="1">
      <alignment horizontal="left" vertical="center"/>
    </xf>
    <xf numFmtId="0" fontId="24" fillId="3" borderId="62" xfId="49" applyFont="1" applyFill="1" applyBorder="1" applyAlignment="1">
      <alignment horizontal="center" vertical="center" wrapText="1"/>
    </xf>
    <xf numFmtId="0" fontId="24" fillId="3" borderId="50" xfId="49" applyFont="1" applyFill="1" applyBorder="1" applyAlignment="1">
      <alignment horizontal="center" vertical="center" wrapText="1"/>
    </xf>
    <xf numFmtId="0" fontId="24" fillId="3" borderId="38" xfId="50" applyFont="1" applyFill="1" applyBorder="1" applyAlignment="1">
      <alignment horizontal="center" vertical="center" wrapText="1"/>
    </xf>
    <xf numFmtId="0" fontId="24" fillId="3" borderId="50" xfId="50" applyFont="1" applyFill="1" applyBorder="1" applyAlignment="1">
      <alignment horizontal="center" vertical="center" wrapText="1"/>
    </xf>
    <xf numFmtId="0" fontId="51" fillId="0" borderId="32" xfId="46" applyFont="1" applyBorder="1" applyAlignment="1">
      <alignment vertical="center"/>
    </xf>
    <xf numFmtId="0" fontId="24" fillId="3" borderId="50" xfId="47" applyFont="1" applyFill="1" applyBorder="1" applyAlignment="1">
      <alignment horizontal="center" vertical="center" wrapText="1"/>
    </xf>
    <xf numFmtId="0" fontId="24" fillId="3" borderId="5" xfId="47" applyFont="1" applyFill="1" applyBorder="1" applyAlignment="1">
      <alignment horizontal="center" vertical="center" wrapText="1"/>
    </xf>
    <xf numFmtId="0" fontId="24" fillId="3" borderId="26" xfId="56" applyFont="1" applyFill="1" applyBorder="1" applyAlignment="1">
      <alignment horizontal="center" vertical="center" wrapText="1"/>
    </xf>
    <xf numFmtId="0" fontId="24" fillId="3" borderId="29" xfId="56" applyFont="1" applyFill="1" applyBorder="1" applyAlignment="1">
      <alignment horizontal="center" vertical="center" wrapText="1"/>
    </xf>
    <xf numFmtId="0" fontId="24" fillId="3" borderId="35" xfId="56" applyFont="1" applyFill="1" applyBorder="1" applyAlignment="1">
      <alignment horizontal="center" vertical="center" wrapText="1"/>
    </xf>
    <xf numFmtId="0" fontId="24" fillId="3" borderId="38" xfId="48" applyFont="1" applyFill="1" applyBorder="1" applyAlignment="1">
      <alignment horizontal="center" vertical="center" wrapText="1"/>
    </xf>
    <xf numFmtId="0" fontId="24" fillId="3" borderId="37" xfId="48" applyFont="1" applyFill="1" applyBorder="1" applyAlignment="1">
      <alignment horizontal="center" vertical="center" wrapText="1"/>
    </xf>
    <xf numFmtId="0" fontId="24" fillId="3" borderId="45" xfId="48" applyFont="1" applyFill="1" applyBorder="1" applyAlignment="1">
      <alignment horizontal="center" vertical="center" wrapText="1"/>
    </xf>
    <xf numFmtId="0" fontId="24" fillId="3" borderId="51" xfId="48" applyFont="1" applyFill="1" applyBorder="1" applyAlignment="1">
      <alignment horizontal="center" vertical="center" wrapText="1"/>
    </xf>
    <xf numFmtId="0" fontId="24" fillId="3" borderId="50" xfId="48" applyFont="1" applyFill="1" applyBorder="1" applyAlignment="1">
      <alignment horizontal="center" vertical="center" wrapText="1"/>
    </xf>
    <xf numFmtId="0" fontId="24" fillId="3" borderId="46" xfId="48" applyFont="1" applyFill="1" applyBorder="1" applyAlignment="1">
      <alignment horizontal="center" vertical="center" wrapText="1"/>
    </xf>
    <xf numFmtId="0" fontId="24" fillId="3" borderId="37" xfId="50" applyFont="1" applyFill="1" applyBorder="1" applyAlignment="1">
      <alignment horizontal="center" vertical="center" wrapText="1"/>
    </xf>
    <xf numFmtId="0" fontId="22" fillId="2" borderId="57" xfId="51" applyFont="1" applyFill="1" applyBorder="1" applyAlignment="1">
      <alignment horizontal="center" vertical="center"/>
    </xf>
    <xf numFmtId="0" fontId="22" fillId="2" borderId="6" xfId="51" applyFont="1" applyFill="1" applyBorder="1" applyAlignment="1">
      <alignment horizontal="center" vertical="center"/>
    </xf>
    <xf numFmtId="0" fontId="16" fillId="2" borderId="0" xfId="7" applyFont="1" applyFill="1" applyAlignment="1">
      <alignment horizontal="center" vertical="center"/>
    </xf>
    <xf numFmtId="0" fontId="9" fillId="3" borderId="46" xfId="48" applyFont="1" applyFill="1" applyBorder="1" applyAlignment="1">
      <alignment horizontal="center" vertical="center" wrapText="1"/>
    </xf>
    <xf numFmtId="0" fontId="9" fillId="3" borderId="40" xfId="48" applyFont="1" applyFill="1" applyBorder="1" applyAlignment="1">
      <alignment horizontal="center" vertical="center" wrapText="1"/>
    </xf>
    <xf numFmtId="0" fontId="9" fillId="3" borderId="38" xfId="48" applyFont="1" applyFill="1" applyBorder="1" applyAlignment="1">
      <alignment horizontal="center" vertical="center" wrapText="1"/>
    </xf>
    <xf numFmtId="0" fontId="9" fillId="3" borderId="35" xfId="49" applyFont="1" applyFill="1" applyBorder="1" applyAlignment="1">
      <alignment horizontal="center" vertical="center" wrapText="1"/>
    </xf>
    <xf numFmtId="0" fontId="9" fillId="3" borderId="66" xfId="49" applyFont="1" applyFill="1" applyBorder="1" applyAlignment="1">
      <alignment horizontal="center" vertical="center" wrapText="1"/>
    </xf>
    <xf numFmtId="0" fontId="9" fillId="3" borderId="66" xfId="50" applyFont="1" applyFill="1" applyBorder="1" applyAlignment="1">
      <alignment horizontal="center" vertical="center" wrapText="1"/>
    </xf>
    <xf numFmtId="0" fontId="9" fillId="3" borderId="51" xfId="50" applyFont="1" applyFill="1" applyBorder="1" applyAlignment="1">
      <alignment horizontal="center" vertical="center" wrapText="1"/>
    </xf>
    <xf numFmtId="0" fontId="9" fillId="3" borderId="62" xfId="50" applyFont="1" applyFill="1" applyBorder="1" applyAlignment="1">
      <alignment horizontal="center" vertical="center" wrapText="1"/>
    </xf>
    <xf numFmtId="0" fontId="16" fillId="2" borderId="0" xfId="7" applyFont="1" applyFill="1" applyAlignment="1">
      <alignment horizontal="center"/>
    </xf>
    <xf numFmtId="0" fontId="51" fillId="0" borderId="0" xfId="46" applyFont="1" applyAlignment="1">
      <alignment horizontal="left" vertical="center"/>
    </xf>
    <xf numFmtId="0" fontId="9" fillId="3" borderId="34" xfId="47" applyFont="1" applyFill="1" applyBorder="1" applyAlignment="1">
      <alignment horizontal="center" vertical="center" wrapText="1"/>
    </xf>
    <xf numFmtId="0" fontId="9" fillId="3" borderId="17" xfId="47" applyFont="1" applyFill="1" applyBorder="1" applyAlignment="1">
      <alignment horizontal="center" vertical="center" wrapText="1"/>
    </xf>
    <xf numFmtId="0" fontId="9" fillId="3" borderId="20" xfId="47" applyFont="1" applyFill="1" applyBorder="1" applyAlignment="1">
      <alignment horizontal="center" vertical="center" wrapText="1"/>
    </xf>
    <xf numFmtId="0" fontId="9" fillId="3" borderId="48" xfId="47" applyFont="1" applyFill="1" applyBorder="1" applyAlignment="1">
      <alignment horizontal="center" vertical="center" wrapText="1"/>
    </xf>
    <xf numFmtId="0" fontId="9" fillId="3" borderId="65" xfId="47" applyFont="1" applyFill="1" applyBorder="1" applyAlignment="1">
      <alignment horizontal="center" vertical="center" wrapText="1"/>
    </xf>
    <xf numFmtId="0" fontId="9" fillId="3" borderId="66" xfId="47" applyFont="1" applyFill="1" applyBorder="1" applyAlignment="1">
      <alignment horizontal="center" vertical="center" wrapText="1"/>
    </xf>
    <xf numFmtId="0" fontId="9" fillId="3" borderId="65" xfId="48" applyFont="1" applyFill="1" applyBorder="1" applyAlignment="1">
      <alignment horizontal="center" vertical="center" wrapText="1"/>
    </xf>
    <xf numFmtId="0" fontId="9" fillId="3" borderId="66" xfId="48" applyFont="1" applyFill="1" applyBorder="1" applyAlignment="1">
      <alignment horizontal="center" vertical="center" wrapText="1"/>
    </xf>
    <xf numFmtId="0" fontId="9" fillId="3" borderId="45" xfId="48" applyFont="1" applyFill="1" applyBorder="1" applyAlignment="1">
      <alignment horizontal="center" vertical="center" wrapText="1"/>
    </xf>
    <xf numFmtId="0" fontId="2" fillId="2" borderId="70" xfId="51" applyFill="1" applyBorder="1" applyAlignment="1">
      <alignment horizontal="center" vertical="center" wrapText="1"/>
    </xf>
    <xf numFmtId="0" fontId="2" fillId="2" borderId="68" xfId="51" applyFill="1" applyBorder="1" applyAlignment="1">
      <alignment horizontal="center" vertical="center" wrapText="1"/>
    </xf>
    <xf numFmtId="0" fontId="24" fillId="3" borderId="62" xfId="69" applyFont="1" applyFill="1" applyBorder="1" applyAlignment="1">
      <alignment horizontal="center" vertical="center" wrapText="1"/>
    </xf>
    <xf numFmtId="0" fontId="24" fillId="3" borderId="50" xfId="69" applyFont="1" applyFill="1" applyBorder="1" applyAlignment="1">
      <alignment horizontal="center" vertical="center" wrapText="1"/>
    </xf>
    <xf numFmtId="0" fontId="24" fillId="3" borderId="38" xfId="70" applyFont="1" applyFill="1" applyBorder="1" applyAlignment="1">
      <alignment horizontal="center" vertical="center" wrapText="1"/>
    </xf>
    <xf numFmtId="0" fontId="24" fillId="3" borderId="50" xfId="70" applyFont="1" applyFill="1" applyBorder="1" applyAlignment="1">
      <alignment horizontal="center" vertical="center" wrapText="1"/>
    </xf>
    <xf numFmtId="0" fontId="24" fillId="3" borderId="38" xfId="69" applyFont="1" applyFill="1" applyBorder="1" applyAlignment="1">
      <alignment horizontal="center" vertical="center" wrapText="1"/>
    </xf>
    <xf numFmtId="0" fontId="51" fillId="0" borderId="32" xfId="67" applyFont="1" applyBorder="1" applyAlignment="1">
      <alignment vertical="center"/>
    </xf>
    <xf numFmtId="0" fontId="51" fillId="3" borderId="34" xfId="67" applyFont="1" applyFill="1" applyBorder="1" applyAlignment="1">
      <alignment horizontal="center" vertical="center"/>
    </xf>
    <xf numFmtId="0" fontId="51" fillId="3" borderId="17" xfId="67" applyFont="1" applyFill="1" applyBorder="1" applyAlignment="1">
      <alignment horizontal="center" vertical="center"/>
    </xf>
    <xf numFmtId="0" fontId="51" fillId="3" borderId="20" xfId="67" applyFont="1" applyFill="1" applyBorder="1" applyAlignment="1">
      <alignment horizontal="center" vertical="center"/>
    </xf>
    <xf numFmtId="0" fontId="24" fillId="3" borderId="45" xfId="56" applyFont="1" applyFill="1" applyBorder="1" applyAlignment="1">
      <alignment horizontal="center" vertical="center" wrapText="1"/>
    </xf>
    <xf numFmtId="0" fontId="24" fillId="3" borderId="51" xfId="68" applyFont="1" applyFill="1" applyBorder="1" applyAlignment="1">
      <alignment horizontal="center" vertical="center" wrapText="1"/>
    </xf>
    <xf numFmtId="0" fontId="24" fillId="3" borderId="38" xfId="68" applyFont="1" applyFill="1" applyBorder="1" applyAlignment="1">
      <alignment horizontal="center" vertical="center" wrapText="1"/>
    </xf>
    <xf numFmtId="0" fontId="24" fillId="3" borderId="37" xfId="68" applyFont="1" applyFill="1" applyBorder="1" applyAlignment="1">
      <alignment horizontal="center" vertical="center" wrapText="1"/>
    </xf>
    <xf numFmtId="0" fontId="24" fillId="3" borderId="62" xfId="68" applyFont="1" applyFill="1" applyBorder="1" applyAlignment="1">
      <alignment horizontal="center" vertical="center" wrapText="1"/>
    </xf>
    <xf numFmtId="0" fontId="24" fillId="3" borderId="50" xfId="68" applyFont="1" applyFill="1" applyBorder="1" applyAlignment="1">
      <alignment horizontal="center" vertical="center" wrapText="1"/>
    </xf>
    <xf numFmtId="0" fontId="24" fillId="3" borderId="37" xfId="70" applyFont="1" applyFill="1" applyBorder="1" applyAlignment="1">
      <alignment horizontal="center" vertical="center" wrapText="1"/>
    </xf>
    <xf numFmtId="0" fontId="22" fillId="2" borderId="6" xfId="71" applyFont="1" applyFill="1" applyBorder="1" applyAlignment="1">
      <alignment horizontal="center" vertical="center" wrapText="1"/>
    </xf>
    <xf numFmtId="0" fontId="22" fillId="2" borderId="7" xfId="71" applyFont="1" applyFill="1" applyBorder="1" applyAlignment="1">
      <alignment horizontal="center" vertical="center" wrapText="1"/>
    </xf>
    <xf numFmtId="0" fontId="24" fillId="3" borderId="62" xfId="70" applyFont="1" applyFill="1" applyBorder="1" applyAlignment="1">
      <alignment horizontal="center" vertical="center" wrapText="1"/>
    </xf>
    <xf numFmtId="0" fontId="24" fillId="3" borderId="51" xfId="56" applyFont="1" applyFill="1" applyBorder="1" applyAlignment="1">
      <alignment horizontal="center" vertical="center" wrapText="1"/>
    </xf>
    <xf numFmtId="0" fontId="24" fillId="3" borderId="31" xfId="63" applyFont="1" applyFill="1" applyBorder="1" applyAlignment="1">
      <alignment horizontal="center" vertical="center" wrapText="1"/>
    </xf>
    <xf numFmtId="0" fontId="24" fillId="3" borderId="35" xfId="63" applyFont="1" applyFill="1" applyBorder="1" applyAlignment="1">
      <alignment horizontal="center" vertical="center" wrapText="1"/>
    </xf>
    <xf numFmtId="0" fontId="24" fillId="3" borderId="31" xfId="64" applyFont="1" applyFill="1" applyBorder="1" applyAlignment="1">
      <alignment horizontal="center" vertical="center" wrapText="1"/>
    </xf>
    <xf numFmtId="0" fontId="24" fillId="3" borderId="35" xfId="64" applyFont="1" applyFill="1" applyBorder="1" applyAlignment="1">
      <alignment horizontal="center" vertical="center" wrapText="1"/>
    </xf>
    <xf numFmtId="0" fontId="51" fillId="0" borderId="0" xfId="61" applyFont="1" applyAlignment="1">
      <alignment horizontal="left" vertical="center"/>
    </xf>
    <xf numFmtId="0" fontId="24" fillId="3" borderId="34" xfId="61" applyFont="1" applyFill="1" applyBorder="1" applyAlignment="1">
      <alignment horizontal="center" vertical="center"/>
    </xf>
    <xf numFmtId="0" fontId="24" fillId="3" borderId="17" xfId="61" applyFont="1" applyFill="1" applyBorder="1" applyAlignment="1">
      <alignment horizontal="center" vertical="center"/>
    </xf>
    <xf numFmtId="0" fontId="24" fillId="3" borderId="20" xfId="61" applyFont="1" applyFill="1" applyBorder="1" applyAlignment="1">
      <alignment horizontal="center" vertical="center"/>
    </xf>
    <xf numFmtId="0" fontId="24" fillId="3" borderId="48" xfId="56" applyFont="1" applyFill="1" applyBorder="1" applyAlignment="1">
      <alignment horizontal="center" vertical="center" wrapText="1"/>
    </xf>
    <xf numFmtId="0" fontId="24" fillId="3" borderId="65" xfId="56" applyFont="1" applyFill="1" applyBorder="1" applyAlignment="1">
      <alignment horizontal="center" vertical="center" wrapText="1"/>
    </xf>
    <xf numFmtId="0" fontId="24" fillId="3" borderId="66" xfId="56" applyFont="1" applyFill="1" applyBorder="1" applyAlignment="1">
      <alignment horizontal="center" vertical="center" wrapText="1"/>
    </xf>
    <xf numFmtId="0" fontId="24" fillId="3" borderId="48" xfId="62" applyFont="1" applyFill="1" applyBorder="1" applyAlignment="1">
      <alignment horizontal="center" vertical="center" wrapText="1"/>
    </xf>
    <xf numFmtId="0" fontId="24" fillId="3" borderId="65" xfId="62" applyFont="1" applyFill="1" applyBorder="1" applyAlignment="1">
      <alignment horizontal="center" vertical="center" wrapText="1"/>
    </xf>
    <xf numFmtId="0" fontId="24" fillId="3" borderId="66" xfId="62" applyFont="1" applyFill="1" applyBorder="1" applyAlignment="1">
      <alignment horizontal="center" vertical="center" wrapText="1"/>
    </xf>
    <xf numFmtId="0" fontId="24" fillId="3" borderId="46" xfId="62" applyFont="1" applyFill="1" applyBorder="1" applyAlignment="1">
      <alignment horizontal="center" vertical="center" wrapText="1"/>
    </xf>
    <xf numFmtId="0" fontId="24" fillId="3" borderId="40" xfId="62" applyFont="1" applyFill="1" applyBorder="1" applyAlignment="1">
      <alignment horizontal="center" vertical="center" wrapText="1"/>
    </xf>
    <xf numFmtId="0" fontId="24" fillId="3" borderId="38" xfId="62" applyFont="1" applyFill="1" applyBorder="1" applyAlignment="1">
      <alignment horizontal="center" vertical="center" wrapText="1"/>
    </xf>
    <xf numFmtId="0" fontId="24" fillId="3" borderId="31" xfId="62" applyFont="1" applyFill="1" applyBorder="1" applyAlignment="1">
      <alignment horizontal="center" vertical="center" wrapText="1"/>
    </xf>
    <xf numFmtId="0" fontId="24" fillId="3" borderId="32" xfId="62" applyFont="1" applyFill="1" applyBorder="1" applyAlignment="1">
      <alignment horizontal="center" vertical="center" wrapText="1"/>
    </xf>
    <xf numFmtId="0" fontId="24" fillId="3" borderId="35" xfId="62" applyFont="1" applyFill="1" applyBorder="1" applyAlignment="1">
      <alignment horizontal="center" vertical="center" wrapText="1"/>
    </xf>
    <xf numFmtId="0" fontId="24" fillId="3" borderId="46" xfId="64" applyFont="1" applyFill="1" applyBorder="1" applyAlignment="1">
      <alignment horizontal="center" vertical="center" wrapText="1"/>
    </xf>
    <xf numFmtId="0" fontId="24" fillId="3" borderId="38" xfId="64" applyFont="1" applyFill="1" applyBorder="1" applyAlignment="1">
      <alignment horizontal="center" vertical="center" wrapText="1"/>
    </xf>
    <xf numFmtId="0" fontId="22" fillId="2" borderId="70" xfId="65" applyFont="1" applyFill="1" applyBorder="1" applyAlignment="1">
      <alignment horizontal="center" vertical="center" wrapText="1"/>
    </xf>
    <xf numFmtId="0" fontId="22" fillId="2" borderId="68" xfId="65" applyFont="1" applyFill="1" applyBorder="1" applyAlignment="1">
      <alignment horizontal="center" vertical="center" wrapText="1"/>
    </xf>
    <xf numFmtId="0" fontId="22" fillId="2" borderId="11" xfId="65" applyFont="1" applyFill="1" applyBorder="1" applyAlignment="1">
      <alignment horizontal="center" vertical="center" wrapText="1"/>
    </xf>
    <xf numFmtId="0" fontId="22" fillId="2" borderId="7" xfId="0" applyFont="1" applyFill="1" applyBorder="1" applyAlignment="1">
      <alignment horizontal="center" vertical="center"/>
    </xf>
    <xf numFmtId="0" fontId="30" fillId="0" borderId="0" xfId="0" applyFont="1" applyAlignment="1">
      <alignment horizontal="left" vertical="center" wrapText="1"/>
    </xf>
    <xf numFmtId="0" fontId="2" fillId="0" borderId="0" xfId="0" applyFont="1" applyAlignment="1">
      <alignment horizontal="left" vertical="center" wrapText="1"/>
    </xf>
    <xf numFmtId="0" fontId="31" fillId="2" borderId="0" xfId="0" applyFont="1" applyFill="1" applyAlignment="1">
      <alignment horizontal="center" vertical="center"/>
    </xf>
    <xf numFmtId="0" fontId="9" fillId="0" borderId="0" xfId="0" applyFont="1" applyAlignment="1">
      <alignment vertical="center" wrapText="1"/>
    </xf>
    <xf numFmtId="0" fontId="2" fillId="0" borderId="0" xfId="0" applyFont="1" applyAlignment="1">
      <alignment vertical="center" wrapText="1"/>
    </xf>
    <xf numFmtId="0" fontId="24" fillId="3" borderId="50" xfId="0" applyFont="1" applyFill="1" applyBorder="1" applyAlignment="1">
      <alignment horizontal="center" vertical="center"/>
    </xf>
    <xf numFmtId="0" fontId="24" fillId="3" borderId="5" xfId="0" applyFont="1" applyFill="1" applyBorder="1" applyAlignment="1">
      <alignment horizontal="center" vertical="center"/>
    </xf>
    <xf numFmtId="0" fontId="24" fillId="3" borderId="38" xfId="0" applyFont="1" applyFill="1" applyBorder="1" applyAlignment="1">
      <alignment horizontal="center" vertical="center"/>
    </xf>
    <xf numFmtId="0" fontId="24" fillId="3" borderId="37" xfId="0" applyFont="1" applyFill="1" applyBorder="1" applyAlignment="1">
      <alignment horizontal="center" vertical="center"/>
    </xf>
    <xf numFmtId="0" fontId="30" fillId="0" borderId="41" xfId="0" applyFont="1" applyBorder="1" applyAlignment="1">
      <alignment horizontal="left" vertical="center" wrapText="1"/>
    </xf>
    <xf numFmtId="0" fontId="9" fillId="0" borderId="32" xfId="0" applyFont="1" applyBorder="1" applyAlignment="1">
      <alignment vertical="center" wrapText="1"/>
    </xf>
    <xf numFmtId="0" fontId="9" fillId="0" borderId="0" xfId="0" applyFont="1" applyAlignment="1">
      <alignment wrapText="1"/>
    </xf>
    <xf numFmtId="0" fontId="24" fillId="3" borderId="34" xfId="0" applyFont="1" applyFill="1" applyBorder="1" applyAlignment="1">
      <alignment horizontal="center" vertical="center" wrapText="1"/>
    </xf>
    <xf numFmtId="0" fontId="24" fillId="3" borderId="17" xfId="0" applyFont="1" applyFill="1" applyBorder="1" applyAlignment="1">
      <alignment horizontal="center" vertical="center" wrapText="1"/>
    </xf>
    <xf numFmtId="0" fontId="24" fillId="3" borderId="20" xfId="0" applyFont="1" applyFill="1" applyBorder="1" applyAlignment="1">
      <alignment horizontal="center" vertical="center" wrapText="1"/>
    </xf>
    <xf numFmtId="0" fontId="24" fillId="3" borderId="48" xfId="0" applyFont="1" applyFill="1" applyBorder="1" applyAlignment="1">
      <alignment horizontal="center" vertical="center" wrapText="1"/>
    </xf>
    <xf numFmtId="0" fontId="24" fillId="3" borderId="46" xfId="0" applyFont="1" applyFill="1" applyBorder="1" applyAlignment="1">
      <alignment horizontal="center" vertical="center"/>
    </xf>
    <xf numFmtId="0" fontId="24" fillId="3" borderId="40" xfId="0" applyFont="1" applyFill="1" applyBorder="1" applyAlignment="1">
      <alignment horizontal="center" vertical="center"/>
    </xf>
    <xf numFmtId="0" fontId="24" fillId="3" borderId="12" xfId="0" applyFont="1" applyFill="1" applyBorder="1" applyAlignment="1">
      <alignment horizontal="center" vertical="center" wrapText="1"/>
    </xf>
    <xf numFmtId="0" fontId="24" fillId="3" borderId="29" xfId="0" applyFont="1" applyFill="1" applyBorder="1" applyAlignment="1">
      <alignment horizontal="center" vertical="center" wrapText="1"/>
    </xf>
    <xf numFmtId="0" fontId="24" fillId="3" borderId="46" xfId="0" applyFont="1" applyFill="1" applyBorder="1" applyAlignment="1">
      <alignment horizontal="center" vertical="center" wrapText="1"/>
    </xf>
    <xf numFmtId="0" fontId="22" fillId="2" borderId="71" xfId="0" applyFont="1" applyFill="1" applyBorder="1" applyAlignment="1">
      <alignment horizontal="center" vertical="center"/>
    </xf>
    <xf numFmtId="0" fontId="22" fillId="2" borderId="6" xfId="0" applyFont="1" applyFill="1" applyBorder="1" applyAlignment="1">
      <alignment horizontal="center" vertical="center"/>
    </xf>
    <xf numFmtId="0" fontId="9" fillId="0" borderId="32" xfId="0" applyFont="1" applyBorder="1" applyAlignment="1">
      <alignment vertical="center"/>
    </xf>
    <xf numFmtId="0" fontId="24" fillId="3" borderId="34" xfId="0" applyFont="1" applyFill="1" applyBorder="1" applyAlignment="1">
      <alignment horizontal="center" vertical="center"/>
    </xf>
    <xf numFmtId="0" fontId="24" fillId="3" borderId="17" xfId="0" applyFont="1" applyFill="1" applyBorder="1" applyAlignment="1">
      <alignment horizontal="center" vertical="center"/>
    </xf>
    <xf numFmtId="0" fontId="24" fillId="3" borderId="20" xfId="0" applyFont="1" applyFill="1" applyBorder="1" applyAlignment="1">
      <alignment horizontal="center" vertical="center"/>
    </xf>
    <xf numFmtId="0" fontId="24" fillId="3" borderId="40" xfId="0" applyFont="1" applyFill="1" applyBorder="1" applyAlignment="1">
      <alignment horizontal="center" vertical="center" wrapText="1"/>
    </xf>
    <xf numFmtId="0" fontId="24" fillId="3" borderId="45" xfId="0" applyFont="1" applyFill="1" applyBorder="1" applyAlignment="1">
      <alignment horizontal="center" vertical="center" wrapText="1"/>
    </xf>
    <xf numFmtId="0" fontId="24" fillId="3" borderId="67" xfId="0" applyFont="1" applyFill="1" applyBorder="1" applyAlignment="1">
      <alignment horizontal="center" vertical="center" wrapText="1"/>
    </xf>
    <xf numFmtId="0" fontId="24" fillId="3" borderId="45" xfId="0" applyFont="1" applyFill="1" applyBorder="1" applyAlignment="1">
      <alignment horizontal="center" vertical="center"/>
    </xf>
    <xf numFmtId="0" fontId="30" fillId="0" borderId="0" xfId="0" applyFont="1" applyAlignment="1">
      <alignment vertical="center"/>
    </xf>
    <xf numFmtId="0" fontId="30" fillId="0" borderId="0" xfId="73" applyFont="1" applyAlignment="1">
      <alignment horizontal="left" vertical="center"/>
    </xf>
    <xf numFmtId="0" fontId="30" fillId="0" borderId="2" xfId="0" applyFont="1" applyBorder="1" applyAlignment="1">
      <alignment vertical="center"/>
    </xf>
    <xf numFmtId="0" fontId="9" fillId="0" borderId="0" xfId="0" applyFont="1" applyAlignment="1">
      <alignment horizontal="left"/>
    </xf>
    <xf numFmtId="0" fontId="9" fillId="3" borderId="34"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20" xfId="0" applyFont="1" applyFill="1" applyBorder="1" applyAlignment="1">
      <alignment horizontal="center" vertical="center"/>
    </xf>
    <xf numFmtId="0" fontId="9" fillId="3" borderId="46"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3" borderId="45" xfId="0" applyFont="1" applyFill="1" applyBorder="1" applyAlignment="1">
      <alignment horizontal="center" vertical="center" wrapText="1"/>
    </xf>
    <xf numFmtId="0" fontId="9" fillId="3" borderId="38" xfId="0" applyFont="1" applyFill="1" applyBorder="1" applyAlignment="1">
      <alignment horizontal="center" vertical="center" wrapText="1"/>
    </xf>
    <xf numFmtId="0" fontId="9" fillId="3" borderId="66" xfId="0" applyFont="1" applyFill="1" applyBorder="1" applyAlignment="1">
      <alignment horizontal="center" vertical="center"/>
    </xf>
    <xf numFmtId="0" fontId="9" fillId="3" borderId="47" xfId="0" applyFont="1" applyFill="1" applyBorder="1" applyAlignment="1">
      <alignment horizontal="center" vertical="center"/>
    </xf>
    <xf numFmtId="0" fontId="9" fillId="3" borderId="48" xfId="0" applyFont="1" applyFill="1" applyBorder="1" applyAlignment="1">
      <alignment horizontal="center" vertical="center" wrapText="1"/>
    </xf>
    <xf numFmtId="0" fontId="9" fillId="3" borderId="67"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0" xfId="0" applyFont="1" applyFill="1" applyAlignment="1">
      <alignment horizontal="center" vertical="center"/>
    </xf>
    <xf numFmtId="0" fontId="9" fillId="3" borderId="29" xfId="0" applyFont="1" applyFill="1" applyBorder="1" applyAlignment="1">
      <alignment horizontal="center" vertical="center"/>
    </xf>
    <xf numFmtId="0" fontId="9" fillId="3" borderId="40" xfId="0" applyFont="1" applyFill="1" applyBorder="1" applyAlignment="1">
      <alignment horizontal="center" vertical="center"/>
    </xf>
    <xf numFmtId="0" fontId="9" fillId="3" borderId="38" xfId="0" applyFont="1" applyFill="1" applyBorder="1" applyAlignment="1">
      <alignment horizontal="center" vertical="center"/>
    </xf>
    <xf numFmtId="0" fontId="2" fillId="0" borderId="0" xfId="0" applyFont="1" applyAlignment="1">
      <alignment vertical="center"/>
    </xf>
    <xf numFmtId="0" fontId="40" fillId="0" borderId="0" xfId="76" applyFont="1" applyAlignment="1">
      <alignment horizontal="left" vertical="center" wrapText="1"/>
    </xf>
    <xf numFmtId="0" fontId="35" fillId="15" borderId="44" xfId="75" applyFont="1" applyFill="1" applyBorder="1" applyAlignment="1">
      <alignment horizontal="center" vertical="center"/>
    </xf>
    <xf numFmtId="0" fontId="35" fillId="15" borderId="73" xfId="75" applyFont="1" applyFill="1" applyBorder="1" applyAlignment="1">
      <alignment horizontal="center" vertical="center"/>
    </xf>
    <xf numFmtId="0" fontId="35" fillId="16" borderId="22" xfId="75" applyFont="1" applyFill="1" applyBorder="1" applyAlignment="1">
      <alignment horizontal="center" vertical="center"/>
    </xf>
    <xf numFmtId="0" fontId="35" fillId="16" borderId="44" xfId="75" applyFont="1" applyFill="1" applyBorder="1" applyAlignment="1">
      <alignment horizontal="center" vertical="center"/>
    </xf>
    <xf numFmtId="0" fontId="35" fillId="16" borderId="73" xfId="75" applyFont="1" applyFill="1" applyBorder="1" applyAlignment="1">
      <alignment horizontal="center" vertical="center"/>
    </xf>
    <xf numFmtId="0" fontId="30" fillId="0" borderId="0" xfId="0" applyFont="1" applyAlignment="1">
      <alignment vertical="center" wrapText="1"/>
    </xf>
    <xf numFmtId="0" fontId="35" fillId="15" borderId="72" xfId="75" applyFont="1" applyFill="1" applyBorder="1" applyAlignment="1">
      <alignment horizontal="center" vertical="center"/>
    </xf>
    <xf numFmtId="0" fontId="35" fillId="16" borderId="53" xfId="75" applyFont="1" applyFill="1" applyBorder="1" applyAlignment="1">
      <alignment horizontal="center" vertical="center"/>
    </xf>
    <xf numFmtId="0" fontId="35" fillId="16" borderId="21" xfId="75" applyFont="1" applyFill="1" applyBorder="1" applyAlignment="1">
      <alignment horizontal="center" vertical="center"/>
    </xf>
    <xf numFmtId="0" fontId="35" fillId="16" borderId="52" xfId="75" applyFont="1" applyFill="1" applyBorder="1" applyAlignment="1">
      <alignment horizontal="center" vertical="center"/>
    </xf>
    <xf numFmtId="0" fontId="24" fillId="3" borderId="54" xfId="0" applyFont="1" applyFill="1" applyBorder="1" applyAlignment="1">
      <alignment horizontal="center" vertical="center"/>
    </xf>
    <xf numFmtId="0" fontId="24" fillId="3" borderId="44" xfId="0" applyFont="1" applyFill="1" applyBorder="1" applyAlignment="1">
      <alignment horizontal="center" vertical="center" wrapText="1"/>
    </xf>
    <xf numFmtId="0" fontId="24" fillId="3" borderId="41" xfId="0" applyFont="1" applyFill="1" applyBorder="1" applyAlignment="1">
      <alignment horizontal="center" vertical="center"/>
    </xf>
    <xf numFmtId="0" fontId="24" fillId="3" borderId="27" xfId="0" applyFont="1" applyFill="1" applyBorder="1" applyAlignment="1">
      <alignment horizontal="center" vertical="center"/>
    </xf>
    <xf numFmtId="0" fontId="24" fillId="3" borderId="8"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2" fillId="2" borderId="68"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4" fillId="3" borderId="65" xfId="82" applyFont="1" applyFill="1" applyBorder="1" applyAlignment="1">
      <alignment horizontal="center" wrapText="1"/>
    </xf>
    <xf numFmtId="9" fontId="24" fillId="3" borderId="51" xfId="82" applyNumberFormat="1" applyFont="1" applyFill="1" applyBorder="1" applyAlignment="1">
      <alignment horizontal="center" wrapText="1"/>
    </xf>
    <xf numFmtId="0" fontId="24" fillId="3" borderId="62" xfId="82" applyFont="1" applyFill="1" applyBorder="1" applyAlignment="1">
      <alignment horizontal="center" wrapText="1"/>
    </xf>
    <xf numFmtId="0" fontId="51" fillId="0" borderId="32" xfId="77" applyFont="1" applyBorder="1" applyAlignment="1">
      <alignment vertical="center"/>
    </xf>
    <xf numFmtId="0" fontId="24" fillId="3" borderId="50" xfId="78" applyFont="1" applyFill="1" applyBorder="1" applyAlignment="1">
      <alignment horizontal="center" vertical="center" wrapText="1"/>
    </xf>
    <xf numFmtId="0" fontId="24" fillId="3" borderId="50" xfId="80" applyFont="1" applyFill="1" applyBorder="1" applyAlignment="1">
      <alignment horizontal="center" vertical="center" wrapText="1"/>
    </xf>
    <xf numFmtId="0" fontId="24" fillId="3" borderId="5" xfId="83" applyFont="1" applyFill="1" applyBorder="1" applyAlignment="1">
      <alignment horizontal="center" vertical="center" wrapText="1"/>
    </xf>
    <xf numFmtId="0" fontId="24" fillId="3" borderId="51" xfId="78" applyFont="1" applyFill="1" applyBorder="1" applyAlignment="1">
      <alignment horizontal="center" vertical="center" wrapText="1"/>
    </xf>
    <xf numFmtId="0" fontId="24" fillId="3" borderId="38" xfId="79" applyFont="1" applyFill="1" applyBorder="1" applyAlignment="1">
      <alignment horizontal="center" vertical="center" wrapText="1"/>
    </xf>
    <xf numFmtId="0" fontId="24" fillId="3" borderId="37" xfId="79" applyFont="1" applyFill="1" applyBorder="1" applyAlignment="1">
      <alignment horizontal="center" vertical="center" wrapText="1"/>
    </xf>
    <xf numFmtId="0" fontId="24" fillId="3" borderId="66" xfId="81" applyFont="1" applyFill="1" applyBorder="1" applyAlignment="1">
      <alignment horizontal="center" wrapText="1"/>
    </xf>
    <xf numFmtId="0" fontId="24" fillId="3" borderId="51" xfId="82" applyFont="1" applyFill="1" applyBorder="1" applyAlignment="1">
      <alignment horizontal="center" wrapText="1"/>
    </xf>
    <xf numFmtId="0" fontId="51" fillId="0" borderId="0" xfId="77" applyFont="1" applyAlignment="1">
      <alignment horizontal="left" vertical="center"/>
    </xf>
    <xf numFmtId="0" fontId="24" fillId="3" borderId="34" xfId="78" applyFont="1" applyFill="1" applyBorder="1" applyAlignment="1">
      <alignment horizontal="center" vertical="center" wrapText="1"/>
    </xf>
    <xf numFmtId="0" fontId="24" fillId="3" borderId="17" xfId="80" applyFont="1" applyFill="1" applyBorder="1" applyAlignment="1">
      <alignment horizontal="center" vertical="center" wrapText="1"/>
    </xf>
    <xf numFmtId="0" fontId="24" fillId="3" borderId="20" xfId="83" applyFont="1" applyFill="1" applyBorder="1" applyAlignment="1">
      <alignment horizontal="center" vertical="center" wrapText="1"/>
    </xf>
    <xf numFmtId="0" fontId="24" fillId="3" borderId="56" xfId="78" applyFont="1" applyFill="1" applyBorder="1" applyAlignment="1">
      <alignment horizontal="center" vertical="center" wrapText="1"/>
    </xf>
    <xf numFmtId="0" fontId="24" fillId="3" borderId="69" xfId="0" applyFont="1" applyFill="1" applyBorder="1" applyAlignment="1">
      <alignment horizontal="center" wrapText="1"/>
    </xf>
    <xf numFmtId="0" fontId="24" fillId="3" borderId="51" xfId="79" applyFont="1" applyFill="1" applyBorder="1" applyAlignment="1">
      <alignment horizontal="center" wrapText="1"/>
    </xf>
    <xf numFmtId="0" fontId="24" fillId="3" borderId="62" xfId="79" applyFont="1" applyFill="1" applyBorder="1" applyAlignment="1">
      <alignment horizontal="center" wrapText="1"/>
    </xf>
    <xf numFmtId="0" fontId="15" fillId="0" borderId="41" xfId="3" applyFont="1" applyBorder="1" applyAlignment="1">
      <alignment horizontal="left" wrapText="1"/>
    </xf>
    <xf numFmtId="0" fontId="15" fillId="0" borderId="0" xfId="6" applyFont="1" applyAlignment="1">
      <alignment horizontal="left" vertical="top" wrapText="1"/>
    </xf>
    <xf numFmtId="0" fontId="15" fillId="0" borderId="0" xfId="3" applyFont="1" applyAlignment="1">
      <alignment horizontal="left" wrapText="1"/>
    </xf>
    <xf numFmtId="0" fontId="13" fillId="0" borderId="0" xfId="2" applyFont="1" applyAlignment="1">
      <alignment horizontal="center"/>
    </xf>
    <xf numFmtId="0" fontId="24" fillId="3" borderId="5" xfId="3" applyFont="1" applyFill="1" applyBorder="1" applyAlignment="1">
      <alignment horizontal="center" vertical="center"/>
    </xf>
    <xf numFmtId="0" fontId="5" fillId="0" borderId="17" xfId="0" applyFont="1" applyBorder="1"/>
    <xf numFmtId="0" fontId="5" fillId="0" borderId="20" xfId="0" applyFont="1" applyBorder="1"/>
    <xf numFmtId="0" fontId="24" fillId="3" borderId="51" xfId="3" applyFont="1" applyFill="1" applyBorder="1" applyAlignment="1">
      <alignment horizontal="center" vertical="center" wrapText="1"/>
    </xf>
    <xf numFmtId="0" fontId="5" fillId="0" borderId="40" xfId="0" applyFont="1" applyBorder="1"/>
    <xf numFmtId="0" fontId="5" fillId="0" borderId="45" xfId="0" applyFont="1" applyBorder="1"/>
    <xf numFmtId="0" fontId="5" fillId="0" borderId="38" xfId="0" applyFont="1" applyBorder="1"/>
    <xf numFmtId="0" fontId="22" fillId="2" borderId="44" xfId="3" applyFont="1" applyFill="1" applyBorder="1" applyAlignment="1">
      <alignment horizontal="center"/>
    </xf>
    <xf numFmtId="0" fontId="5" fillId="0" borderId="21" xfId="0" applyFont="1" applyBorder="1"/>
    <xf numFmtId="0" fontId="5" fillId="0" borderId="52" xfId="0" applyFont="1" applyBorder="1"/>
    <xf numFmtId="0" fontId="24" fillId="4" borderId="53" xfId="3" applyFont="1" applyFill="1" applyBorder="1" applyAlignment="1">
      <alignment horizontal="center" vertical="center"/>
    </xf>
    <xf numFmtId="0" fontId="3" fillId="0" borderId="21" xfId="0" applyFont="1" applyBorder="1" applyAlignment="1">
      <alignment vertical="center"/>
    </xf>
    <xf numFmtId="0" fontId="24" fillId="4" borderId="54" xfId="3" applyFont="1" applyFill="1" applyBorder="1" applyAlignment="1">
      <alignment horizontal="center" vertical="center"/>
    </xf>
    <xf numFmtId="0" fontId="3" fillId="0" borderId="22" xfId="0" applyFont="1" applyBorder="1" applyAlignment="1">
      <alignment vertical="center"/>
    </xf>
    <xf numFmtId="0" fontId="24" fillId="3" borderId="41" xfId="3" applyFont="1" applyFill="1" applyBorder="1" applyAlignment="1">
      <alignment horizontal="center" vertical="center" wrapText="1"/>
    </xf>
    <xf numFmtId="0" fontId="5" fillId="0" borderId="41" xfId="0" applyFont="1" applyBorder="1"/>
    <xf numFmtId="0" fontId="15" fillId="0" borderId="0" xfId="3" applyFont="1" applyBorder="1" applyAlignment="1">
      <alignment horizontal="left" wrapText="1"/>
    </xf>
    <xf numFmtId="0" fontId="15" fillId="0" borderId="0" xfId="0" applyFont="1" applyBorder="1" applyAlignment="1"/>
    <xf numFmtId="0" fontId="15" fillId="0" borderId="0" xfId="6" applyFont="1" applyAlignment="1">
      <alignment horizontal="left" wrapText="1"/>
    </xf>
    <xf numFmtId="0" fontId="15" fillId="0" borderId="0" xfId="2" applyFont="1" applyAlignment="1"/>
    <xf numFmtId="0" fontId="24" fillId="4" borderId="54" xfId="4" applyFont="1" applyFill="1" applyBorder="1" applyAlignment="1">
      <alignment horizontal="center" vertical="center"/>
    </xf>
    <xf numFmtId="0" fontId="9" fillId="0" borderId="0" xfId="3" applyFont="1" applyBorder="1" applyAlignment="1">
      <alignment horizontal="left" wrapText="1"/>
    </xf>
    <xf numFmtId="0" fontId="5" fillId="0" borderId="0" xfId="0" applyFont="1" applyBorder="1"/>
    <xf numFmtId="0" fontId="24" fillId="3" borderId="46" xfId="3" applyFont="1" applyFill="1" applyBorder="1" applyAlignment="1">
      <alignment horizontal="center" vertical="center" wrapText="1"/>
    </xf>
    <xf numFmtId="0" fontId="24" fillId="3" borderId="48" xfId="3" applyFont="1" applyFill="1" applyBorder="1" applyAlignment="1">
      <alignment horizontal="center" vertical="center" wrapText="1"/>
    </xf>
    <xf numFmtId="0" fontId="5" fillId="0" borderId="26" xfId="0" applyFont="1" applyBorder="1"/>
    <xf numFmtId="0" fontId="22" fillId="2" borderId="18" xfId="3" applyFont="1" applyFill="1" applyBorder="1" applyAlignment="1">
      <alignment horizontal="center"/>
    </xf>
    <xf numFmtId="0" fontId="5" fillId="0" borderId="2" xfId="0" applyFont="1" applyBorder="1"/>
    <xf numFmtId="0" fontId="5" fillId="0" borderId="19" xfId="0" applyFont="1" applyBorder="1"/>
    <xf numFmtId="0" fontId="7" fillId="0" borderId="0" xfId="0" applyFont="1" applyAlignment="1">
      <alignment horizontal="center"/>
    </xf>
    <xf numFmtId="0" fontId="15" fillId="0" borderId="0" xfId="3" applyFont="1" applyAlignment="1">
      <alignment horizontal="left"/>
    </xf>
    <xf numFmtId="0" fontId="15" fillId="0" borderId="41" xfId="3" applyFont="1" applyBorder="1" applyAlignment="1">
      <alignment horizontal="left"/>
    </xf>
    <xf numFmtId="0" fontId="24" fillId="3" borderId="45" xfId="3" applyFont="1" applyFill="1" applyBorder="1" applyAlignment="1">
      <alignment horizontal="center" vertical="center" wrapText="1"/>
    </xf>
    <xf numFmtId="0" fontId="9" fillId="0" borderId="32" xfId="6" applyFont="1" applyBorder="1" applyAlignment="1">
      <alignment horizontal="left" wrapText="1"/>
    </xf>
    <xf numFmtId="0" fontId="15" fillId="0" borderId="0" xfId="6" applyFont="1" applyBorder="1" applyAlignment="1">
      <alignment horizontal="left" wrapText="1"/>
    </xf>
    <xf numFmtId="0" fontId="15" fillId="0" borderId="0" xfId="0" applyFont="1" applyAlignment="1"/>
    <xf numFmtId="0" fontId="15" fillId="0" borderId="0" xfId="6" applyFont="1" applyAlignment="1">
      <alignment wrapText="1"/>
    </xf>
    <xf numFmtId="0" fontId="15" fillId="0" borderId="0" xfId="6" applyFont="1" applyBorder="1" applyAlignment="1">
      <alignment wrapText="1"/>
    </xf>
    <xf numFmtId="0" fontId="9" fillId="0" borderId="0" xfId="6" applyFont="1" applyBorder="1" applyAlignment="1">
      <alignment horizontal="left" wrapText="1"/>
    </xf>
    <xf numFmtId="0" fontId="24" fillId="3" borderId="50" xfId="6" applyFont="1" applyFill="1" applyBorder="1" applyAlignment="1">
      <alignment horizontal="center" vertical="center"/>
    </xf>
    <xf numFmtId="0" fontId="5" fillId="0" borderId="55" xfId="0" applyFont="1" applyBorder="1"/>
    <xf numFmtId="0" fontId="24" fillId="3" borderId="40" xfId="3" applyFont="1" applyFill="1" applyBorder="1" applyAlignment="1">
      <alignment horizontal="center" vertical="center" wrapText="1"/>
    </xf>
    <xf numFmtId="0" fontId="5" fillId="0" borderId="68" xfId="0" applyFont="1" applyBorder="1"/>
    <xf numFmtId="0" fontId="5" fillId="0" borderId="9" xfId="0" applyFont="1" applyBorder="1"/>
    <xf numFmtId="0" fontId="16" fillId="2" borderId="0" xfId="0" applyFont="1" applyFill="1" applyBorder="1" applyAlignment="1">
      <alignment horizontal="center"/>
    </xf>
    <xf numFmtId="0" fontId="13" fillId="0" borderId="0" xfId="2" applyFont="1" applyBorder="1" applyAlignment="1">
      <alignment horizontal="center"/>
    </xf>
    <xf numFmtId="0" fontId="13" fillId="0" borderId="13" xfId="2" applyFont="1" applyBorder="1" applyAlignment="1">
      <alignment horizontal="center"/>
    </xf>
    <xf numFmtId="0" fontId="5" fillId="0" borderId="40" xfId="0" applyFont="1" applyBorder="1" applyAlignment="1">
      <alignment wrapText="1"/>
    </xf>
    <xf numFmtId="0" fontId="5" fillId="0" borderId="45" xfId="0" applyFont="1" applyBorder="1" applyAlignment="1">
      <alignment wrapText="1"/>
    </xf>
    <xf numFmtId="0" fontId="5" fillId="0" borderId="38" xfId="0" applyFont="1" applyBorder="1" applyAlignment="1">
      <alignment wrapText="1"/>
    </xf>
    <xf numFmtId="0" fontId="15" fillId="0" borderId="0" xfId="6" applyFont="1" applyBorder="1" applyAlignment="1">
      <alignment horizontal="left" vertical="top" wrapText="1"/>
    </xf>
    <xf numFmtId="0" fontId="15" fillId="0" borderId="0" xfId="0" applyFont="1" applyBorder="1"/>
    <xf numFmtId="0" fontId="15" fillId="0" borderId="0" xfId="2" applyFont="1"/>
    <xf numFmtId="0" fontId="24" fillId="3" borderId="5" xfId="6" applyFont="1" applyFill="1" applyBorder="1" applyAlignment="1">
      <alignment horizontal="center" vertical="center"/>
    </xf>
    <xf numFmtId="0" fontId="5" fillId="0" borderId="27" xfId="0" applyFont="1" applyBorder="1"/>
    <xf numFmtId="0" fontId="24" fillId="3" borderId="49" xfId="3" applyFont="1" applyFill="1" applyBorder="1" applyAlignment="1">
      <alignment horizontal="center" vertical="center" wrapText="1"/>
    </xf>
    <xf numFmtId="0" fontId="24" fillId="3" borderId="26" xfId="3" applyFont="1" applyFill="1" applyBorder="1" applyAlignment="1">
      <alignment horizontal="center" vertical="center" wrapText="1"/>
    </xf>
    <xf numFmtId="0" fontId="15" fillId="0" borderId="0" xfId="3" applyFont="1" applyAlignment="1">
      <alignment horizontal="left" vertical="top"/>
    </xf>
    <xf numFmtId="0" fontId="15" fillId="0" borderId="0" xfId="3" applyFont="1" applyAlignment="1">
      <alignment horizontal="left" vertical="center" wrapText="1"/>
    </xf>
    <xf numFmtId="0" fontId="24" fillId="3" borderId="38" xfId="3" applyFont="1" applyFill="1" applyBorder="1" applyAlignment="1">
      <alignment horizontal="center" vertical="center" wrapText="1"/>
    </xf>
    <xf numFmtId="0" fontId="24" fillId="4" borderId="21" xfId="3" applyFont="1" applyFill="1" applyBorder="1" applyAlignment="1">
      <alignment horizontal="center" vertical="center"/>
    </xf>
    <xf numFmtId="0" fontId="24" fillId="4" borderId="52" xfId="3" applyFont="1" applyFill="1" applyBorder="1" applyAlignment="1">
      <alignment horizontal="center" vertical="center"/>
    </xf>
    <xf numFmtId="0" fontId="15" fillId="0" borderId="0" xfId="6" applyFont="1" applyAlignment="1">
      <alignment horizontal="left" vertical="center" wrapText="1"/>
    </xf>
    <xf numFmtId="0" fontId="24" fillId="3" borderId="34" xfId="6" applyFont="1" applyFill="1" applyBorder="1" applyAlignment="1">
      <alignment horizontal="center" vertical="center"/>
    </xf>
    <xf numFmtId="0" fontId="24" fillId="3" borderId="20" xfId="6" applyFont="1" applyFill="1" applyBorder="1" applyAlignment="1">
      <alignment horizontal="center" vertical="center"/>
    </xf>
    <xf numFmtId="0" fontId="24" fillId="3" borderId="46" xfId="6" applyFont="1" applyFill="1" applyBorder="1" applyAlignment="1">
      <alignment horizontal="center" vertical="center" wrapText="1"/>
    </xf>
    <xf numFmtId="0" fontId="24" fillId="3" borderId="45" xfId="6" applyFont="1" applyFill="1" applyBorder="1" applyAlignment="1">
      <alignment horizontal="center" vertical="center" wrapText="1"/>
    </xf>
    <xf numFmtId="0" fontId="24" fillId="3" borderId="38" xfId="6" applyFont="1" applyFill="1" applyBorder="1" applyAlignment="1">
      <alignment horizontal="center" vertical="center" wrapText="1"/>
    </xf>
    <xf numFmtId="0" fontId="30" fillId="0" borderId="0" xfId="6" applyFont="1" applyAlignment="1">
      <alignment horizontal="left" vertical="center" wrapText="1"/>
    </xf>
    <xf numFmtId="0" fontId="9" fillId="0" borderId="0" xfId="3" applyFont="1" applyAlignment="1">
      <alignment vertical="center"/>
    </xf>
    <xf numFmtId="0" fontId="24" fillId="3" borderId="50" xfId="3" applyFont="1" applyFill="1" applyBorder="1" applyAlignment="1">
      <alignment horizontal="center" vertical="center"/>
    </xf>
    <xf numFmtId="0" fontId="9" fillId="0" borderId="32" xfId="6" applyFont="1" applyBorder="1" applyAlignment="1">
      <alignment horizontal="left" vertical="center" wrapText="1"/>
    </xf>
    <xf numFmtId="0" fontId="24" fillId="3" borderId="34" xfId="3" applyFont="1" applyFill="1" applyBorder="1" applyAlignment="1">
      <alignment horizontal="center" vertical="center"/>
    </xf>
    <xf numFmtId="0" fontId="24" fillId="3" borderId="17" xfId="3" applyFont="1" applyFill="1" applyBorder="1" applyAlignment="1">
      <alignment horizontal="center" vertical="center"/>
    </xf>
    <xf numFmtId="0" fontId="15" fillId="0" borderId="0" xfId="3" applyFont="1" applyAlignment="1">
      <alignment vertical="center" wrapText="1"/>
    </xf>
  </cellXfs>
  <cellStyles count="112">
    <cellStyle name="Hyperlink 4 5" xfId="8" xr:uid="{00000000-0005-0000-0000-000000000000}"/>
    <cellStyle name="Hyperlink 4 5 2" xfId="17" xr:uid="{00000000-0005-0000-0000-000001000000}"/>
    <cellStyle name="Komma" xfId="22" builtinId="3"/>
    <cellStyle name="Komma 2 2" xfId="53" xr:uid="{00000000-0005-0000-0000-000003000000}"/>
    <cellStyle name="Komma 2 2 2 2" xfId="40" xr:uid="{00000000-0005-0000-0000-000004000000}"/>
    <cellStyle name="Link" xfId="1" builtinId="8"/>
    <cellStyle name="Link 2" xfId="11" xr:uid="{00000000-0005-0000-0000-000006000000}"/>
    <cellStyle name="Link 5" xfId="20" xr:uid="{00000000-0005-0000-0000-000007000000}"/>
    <cellStyle name="Prozent 10" xfId="54" xr:uid="{00000000-0005-0000-0000-000008000000}"/>
    <cellStyle name="Prozent 10 2" xfId="66" xr:uid="{00000000-0005-0000-0000-000009000000}"/>
    <cellStyle name="Prozent 10 2 2" xfId="72" xr:uid="{00000000-0005-0000-0000-00000A000000}"/>
    <cellStyle name="Standard" xfId="0" builtinId="0"/>
    <cellStyle name="Standard 1141 2 2" xfId="6" xr:uid="{00000000-0005-0000-0000-00000C000000}"/>
    <cellStyle name="Standard 1225" xfId="76" xr:uid="{00000000-0005-0000-0000-00000D000000}"/>
    <cellStyle name="Standard 1323" xfId="21" xr:uid="{00000000-0005-0000-0000-00000E000000}"/>
    <cellStyle name="Standard 139" xfId="75" xr:uid="{00000000-0005-0000-0000-00000F000000}"/>
    <cellStyle name="Standard 2" xfId="7" xr:uid="{00000000-0005-0000-0000-000010000000}"/>
    <cellStyle name="Standard 2 3" xfId="13" xr:uid="{00000000-0005-0000-0000-000011000000}"/>
    <cellStyle name="Standard 3 2" xfId="15" xr:uid="{00000000-0005-0000-0000-000012000000}"/>
    <cellStyle name="Standard 3 3 2" xfId="9" xr:uid="{00000000-0005-0000-0000-000013000000}"/>
    <cellStyle name="Standard 4 2" xfId="14" xr:uid="{00000000-0005-0000-0000-000014000000}"/>
    <cellStyle name="Standard 7 16" xfId="10" xr:uid="{00000000-0005-0000-0000-000015000000}"/>
    <cellStyle name="Standard 7 16 2" xfId="5" xr:uid="{00000000-0005-0000-0000-000016000000}"/>
    <cellStyle name="Standard 7 16 2 2" xfId="19" xr:uid="{00000000-0005-0000-0000-000017000000}"/>
    <cellStyle name="Standard 7 16 3" xfId="18" xr:uid="{00000000-0005-0000-0000-000018000000}"/>
    <cellStyle name="Standard 8" xfId="3" xr:uid="{00000000-0005-0000-0000-000019000000}"/>
    <cellStyle name="Standard 8 2" xfId="4" xr:uid="{00000000-0005-0000-0000-00001A000000}"/>
    <cellStyle name="Standard 9" xfId="2" xr:uid="{00000000-0005-0000-0000-00001B000000}"/>
    <cellStyle name="Standard 9 2" xfId="12" xr:uid="{00000000-0005-0000-0000-00001C000000}"/>
    <cellStyle name="Standard 9 3" xfId="16" xr:uid="{00000000-0005-0000-0000-00001D000000}"/>
    <cellStyle name="Standard_Daten HF10.4.7,8" xfId="74" xr:uid="{00000000-0005-0000-0000-00001E000000}"/>
    <cellStyle name="Standard_leertabellen_teil_iii" xfId="73" xr:uid="{00000000-0005-0000-0000-00001F000000}"/>
    <cellStyle name="Standard_Tabelle1" xfId="45" xr:uid="{00000000-0005-0000-0000-000020000000}"/>
    <cellStyle name="style1432115048177" xfId="55" xr:uid="{00000000-0005-0000-0000-000021000000}"/>
    <cellStyle name="style1432115048177 2 2" xfId="60" xr:uid="{00000000-0005-0000-0000-000022000000}"/>
    <cellStyle name="style1432115048177 4" xfId="91" xr:uid="{00000000-0005-0000-0000-000023000000}"/>
    <cellStyle name="style1432115048224" xfId="52" xr:uid="{00000000-0005-0000-0000-000024000000}"/>
    <cellStyle name="style1432115048224 2 2" xfId="59" xr:uid="{00000000-0005-0000-0000-000025000000}"/>
    <cellStyle name="style1432115048224 4" xfId="85" xr:uid="{00000000-0005-0000-0000-000026000000}"/>
    <cellStyle name="style1432115048333 4" xfId="97" xr:uid="{00000000-0005-0000-0000-000027000000}"/>
    <cellStyle name="style1553257680160" xfId="46" xr:uid="{00000000-0005-0000-0000-000028000000}"/>
    <cellStyle name="style1553257680160 2" xfId="61" xr:uid="{00000000-0005-0000-0000-000029000000}"/>
    <cellStyle name="style1553257680160 2 2" xfId="67" xr:uid="{00000000-0005-0000-0000-00002A000000}"/>
    <cellStyle name="style1553257680160 5" xfId="77" xr:uid="{00000000-0005-0000-0000-00002B000000}"/>
    <cellStyle name="style1553257682523" xfId="47" xr:uid="{00000000-0005-0000-0000-00002C000000}"/>
    <cellStyle name="style1553257682523 2 2" xfId="56" xr:uid="{00000000-0005-0000-0000-00002D000000}"/>
    <cellStyle name="style1553257682523 5" xfId="78" xr:uid="{00000000-0005-0000-0000-00002E000000}"/>
    <cellStyle name="style1553257682863 5" xfId="80" xr:uid="{00000000-0005-0000-0000-00002F000000}"/>
    <cellStyle name="style1553257683199 5" xfId="83" xr:uid="{00000000-0005-0000-0000-000030000000}"/>
    <cellStyle name="style1553257683355" xfId="48" xr:uid="{00000000-0005-0000-0000-000031000000}"/>
    <cellStyle name="style1553257683355 2" xfId="62" xr:uid="{00000000-0005-0000-0000-000032000000}"/>
    <cellStyle name="style1553257683355 2 2" xfId="68" xr:uid="{00000000-0005-0000-0000-000033000000}"/>
    <cellStyle name="style1553257683355 5" xfId="79" xr:uid="{00000000-0005-0000-0000-000034000000}"/>
    <cellStyle name="style1553257683355 6" xfId="57" xr:uid="{00000000-0005-0000-0000-000035000000}"/>
    <cellStyle name="style1553257683886" xfId="49" xr:uid="{00000000-0005-0000-0000-000036000000}"/>
    <cellStyle name="style1553257683886 2" xfId="63" xr:uid="{00000000-0005-0000-0000-000037000000}"/>
    <cellStyle name="style1553257683886 2 2" xfId="69" xr:uid="{00000000-0005-0000-0000-000038000000}"/>
    <cellStyle name="style1553257683886 5" xfId="81" xr:uid="{00000000-0005-0000-0000-000039000000}"/>
    <cellStyle name="style1553257684058" xfId="50" xr:uid="{00000000-0005-0000-0000-00003A000000}"/>
    <cellStyle name="style1553257684058 2" xfId="64" xr:uid="{00000000-0005-0000-0000-00003B000000}"/>
    <cellStyle name="style1553257684058 2 2" xfId="70" xr:uid="{00000000-0005-0000-0000-00003C000000}"/>
    <cellStyle name="style1553257684058 5" xfId="82" xr:uid="{00000000-0005-0000-0000-00003D000000}"/>
    <cellStyle name="style1553257684664" xfId="51" xr:uid="{00000000-0005-0000-0000-00003E000000}"/>
    <cellStyle name="style1553257684664 2" xfId="65" xr:uid="{00000000-0005-0000-0000-00003F000000}"/>
    <cellStyle name="style1553257684664 2 2" xfId="71" xr:uid="{00000000-0005-0000-0000-000040000000}"/>
    <cellStyle name="style1553257684664 5" xfId="84" xr:uid="{00000000-0005-0000-0000-000041000000}"/>
    <cellStyle name="style1553257684664 6" xfId="58" xr:uid="{00000000-0005-0000-0000-000042000000}"/>
    <cellStyle name="style1589955227765 3" xfId="105" xr:uid="{00000000-0005-0000-0000-000043000000}"/>
    <cellStyle name="style1589955227999 3" xfId="102" xr:uid="{00000000-0005-0000-0000-000044000000}"/>
    <cellStyle name="style1589955228226 3" xfId="108" xr:uid="{00000000-0005-0000-0000-000045000000}"/>
    <cellStyle name="style1589955229546 3" xfId="106" xr:uid="{00000000-0005-0000-0000-000046000000}"/>
    <cellStyle name="style1589955229601 3" xfId="92" xr:uid="{00000000-0005-0000-0000-000047000000}"/>
    <cellStyle name="style1589955229651 3" xfId="107" xr:uid="{00000000-0005-0000-0000-000048000000}"/>
    <cellStyle name="style1589955229706 3" xfId="103" xr:uid="{00000000-0005-0000-0000-000049000000}"/>
    <cellStyle name="style1589955229761 3" xfId="86" xr:uid="{00000000-0005-0000-0000-00004A000000}"/>
    <cellStyle name="style1589955229815 3" xfId="104" xr:uid="{00000000-0005-0000-0000-00004B000000}"/>
    <cellStyle name="style1589955229890 3" xfId="109" xr:uid="{00000000-0005-0000-0000-00004C000000}"/>
    <cellStyle name="style1589955229948 3" xfId="110" xr:uid="{00000000-0005-0000-0000-00004D000000}"/>
    <cellStyle name="style1589955230007 3" xfId="111" xr:uid="{00000000-0005-0000-0000-00004E000000}"/>
    <cellStyle name="style1589955267906 3" xfId="93" xr:uid="{00000000-0005-0000-0000-00004F000000}"/>
    <cellStyle name="style1589955268121 3" xfId="87" xr:uid="{00000000-0005-0000-0000-000050000000}"/>
    <cellStyle name="style1589955268332 3" xfId="98" xr:uid="{00000000-0005-0000-0000-000051000000}"/>
    <cellStyle name="style1589955269617 3" xfId="94" xr:uid="{00000000-0005-0000-0000-000052000000}"/>
    <cellStyle name="style1589955269668 3" xfId="95" xr:uid="{00000000-0005-0000-0000-000053000000}"/>
    <cellStyle name="style1589955269718 3" xfId="96" xr:uid="{00000000-0005-0000-0000-000054000000}"/>
    <cellStyle name="style1589955269777 3" xfId="88" xr:uid="{00000000-0005-0000-0000-000055000000}"/>
    <cellStyle name="style1589955269828 3" xfId="89" xr:uid="{00000000-0005-0000-0000-000056000000}"/>
    <cellStyle name="style1589955269882 3" xfId="90" xr:uid="{00000000-0005-0000-0000-000057000000}"/>
    <cellStyle name="style1589955269957 3" xfId="99" xr:uid="{00000000-0005-0000-0000-000058000000}"/>
    <cellStyle name="style1589955270011 3" xfId="100" xr:uid="{00000000-0005-0000-0000-000059000000}"/>
    <cellStyle name="style1589955270066 3" xfId="101" xr:uid="{00000000-0005-0000-0000-00005A000000}"/>
    <cellStyle name="style1646744875310" xfId="38" xr:uid="{00000000-0005-0000-0000-00005B000000}"/>
    <cellStyle name="style1646744875410" xfId="41" xr:uid="{00000000-0005-0000-0000-00005C000000}"/>
    <cellStyle name="style1646744875720" xfId="23" xr:uid="{00000000-0005-0000-0000-00005D000000}"/>
    <cellStyle name="style1646744875800" xfId="26" xr:uid="{00000000-0005-0000-0000-00005E000000}"/>
    <cellStyle name="style1646744875885" xfId="31" xr:uid="{00000000-0005-0000-0000-00005F000000}"/>
    <cellStyle name="style1646744875935" xfId="24" xr:uid="{00000000-0005-0000-0000-000060000000}"/>
    <cellStyle name="style1646744875975" xfId="25" xr:uid="{00000000-0005-0000-0000-000061000000}"/>
    <cellStyle name="style1646744876065" xfId="27" xr:uid="{00000000-0005-0000-0000-000062000000}"/>
    <cellStyle name="style1646744876110" xfId="30" xr:uid="{00000000-0005-0000-0000-000063000000}"/>
    <cellStyle name="style1646744876205" xfId="32" xr:uid="{00000000-0005-0000-0000-000064000000}"/>
    <cellStyle name="style1646744876250" xfId="33" xr:uid="{00000000-0005-0000-0000-000065000000}"/>
    <cellStyle name="style1646744876395" xfId="34" xr:uid="{00000000-0005-0000-0000-000066000000}"/>
    <cellStyle name="style1646744876450" xfId="35" xr:uid="{00000000-0005-0000-0000-000067000000}"/>
    <cellStyle name="style1646744876495" xfId="36" xr:uid="{00000000-0005-0000-0000-000068000000}"/>
    <cellStyle name="style1646744876540" xfId="37" xr:uid="{00000000-0005-0000-0000-000069000000}"/>
    <cellStyle name="style1646744876620" xfId="39" xr:uid="{00000000-0005-0000-0000-00006A000000}"/>
    <cellStyle name="style1646744876660" xfId="28" xr:uid="{00000000-0005-0000-0000-00006B000000}"/>
    <cellStyle name="style1646744876705" xfId="29" xr:uid="{00000000-0005-0000-0000-00006C000000}"/>
    <cellStyle name="style1646744876835" xfId="42" xr:uid="{00000000-0005-0000-0000-00006D000000}"/>
    <cellStyle name="style1646744876880" xfId="43" xr:uid="{00000000-0005-0000-0000-00006E000000}"/>
    <cellStyle name="style1646744876925" xfId="44" xr:uid="{00000000-0005-0000-0000-00006F000000}"/>
  </cellStyles>
  <dxfs count="0"/>
  <tableStyles count="0" defaultTableStyle="TableStyleMedium2" defaultPivotStyle="PivotStyleLight16"/>
  <colors>
    <mruColors>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31751</xdr:colOff>
      <xdr:row>0</xdr:row>
      <xdr:rowOff>15874</xdr:rowOff>
    </xdr:from>
    <xdr:to>
      <xdr:col>2</xdr:col>
      <xdr:colOff>6714</xdr:colOff>
      <xdr:row>5</xdr:row>
      <xdr:rowOff>6684</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1751" y="15874"/>
          <a:ext cx="2040301" cy="88298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BHUHN\rebhuhn_e\Groups\BILDUN~1\Kuehne\Bildungsberichterstattung\BBE2006\BBE-Dokumente\Endfassung%2021.04\AbbildungenExcel\Konsortium\050714_Sitzung_Konsortium\2-04_Bildungsstand_nach_Altersgruppe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orschungsverbund.tu-dortmund.de/forschungsfelder/kindertagesbetreuung/aktuelle-projekte/kindertagesbetreuung-indikatorengestuetzte-dauerbeobachtung-mit-amtlichen-daten-k-ida/" TargetMode="External"/><Relationship Id="rId2" Type="http://schemas.openxmlformats.org/officeDocument/2006/relationships/hyperlink" Target="https://www.dji.de/ueber-uns/projekte/projekte/entwicklung-von-rahmenbedingungen-in-der-kindertagesbetreuung-erik/aktueller-stand-des-forschungsprojektes.html" TargetMode="External"/><Relationship Id="rId1" Type="http://schemas.openxmlformats.org/officeDocument/2006/relationships/hyperlink" Target="https://www.dji.de/ueber-uns/projekte/projekte/entwicklung-von-rahmenbedingungen-in-der-kindertagesbetreuung-erik.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5D9F1"/>
  </sheetPr>
  <dimension ref="A1:X43"/>
  <sheetViews>
    <sheetView showGridLines="0" tabSelected="1" zoomScale="80" zoomScaleNormal="80" workbookViewId="0">
      <pane ySplit="14" topLeftCell="A15" activePane="bottomLeft" state="frozen"/>
      <selection pane="bottomLeft" activeCell="A9" sqref="A9:M9"/>
    </sheetView>
  </sheetViews>
  <sheetFormatPr baseColWidth="10" defaultColWidth="11" defaultRowHeight="14"/>
  <cols>
    <col min="1" max="1" width="5.58203125" customWidth="1"/>
    <col min="2" max="2" width="21.58203125" customWidth="1"/>
    <col min="3" max="3" width="7.58203125" customWidth="1"/>
    <col min="4" max="4" width="45.58203125" style="161" customWidth="1"/>
    <col min="5" max="5" width="21.33203125" customWidth="1"/>
    <col min="6" max="6" width="26.58203125" customWidth="1"/>
    <col min="7" max="7" width="17.08203125" customWidth="1"/>
    <col min="8" max="13" width="8.5" customWidth="1"/>
  </cols>
  <sheetData>
    <row r="1" spans="1:19">
      <c r="D1"/>
    </row>
    <row r="2" spans="1:19">
      <c r="D2"/>
    </row>
    <row r="3" spans="1:19">
      <c r="D3"/>
    </row>
    <row r="4" spans="1:19">
      <c r="D4"/>
    </row>
    <row r="5" spans="1:19">
      <c r="D5"/>
    </row>
    <row r="6" spans="1:19" ht="14.5">
      <c r="A6" s="127"/>
      <c r="B6" s="127"/>
      <c r="C6" s="127"/>
      <c r="D6" s="127"/>
      <c r="E6" s="127"/>
      <c r="F6" s="127"/>
      <c r="G6" s="127"/>
      <c r="H6" s="127"/>
      <c r="I6" s="127"/>
      <c r="J6" s="127"/>
      <c r="K6" s="127"/>
      <c r="L6" s="127"/>
      <c r="M6" s="127"/>
    </row>
    <row r="7" spans="1:19" ht="33" customHeight="1">
      <c r="A7" s="946" t="s">
        <v>312</v>
      </c>
      <c r="B7" s="945"/>
      <c r="C7" s="945"/>
      <c r="D7" s="945"/>
      <c r="E7" s="945"/>
      <c r="F7" s="945"/>
      <c r="G7" s="945"/>
      <c r="H7" s="945"/>
      <c r="I7" s="945"/>
      <c r="J7" s="945"/>
      <c r="K7" s="945"/>
      <c r="L7" s="945"/>
      <c r="M7" s="945"/>
    </row>
    <row r="8" spans="1:19" ht="14.5">
      <c r="A8" s="127"/>
      <c r="B8" s="127"/>
      <c r="C8" s="127"/>
      <c r="D8" s="127"/>
      <c r="E8" s="127"/>
      <c r="F8" s="127"/>
      <c r="G8" s="127"/>
      <c r="H8" s="127"/>
      <c r="I8" s="127"/>
      <c r="J8" s="127"/>
      <c r="K8" s="127"/>
      <c r="L8" s="127"/>
      <c r="M8" s="127"/>
    </row>
    <row r="9" spans="1:19" ht="14.5" customHeight="1">
      <c r="A9" s="1005" t="s">
        <v>304</v>
      </c>
      <c r="B9" s="1006"/>
      <c r="C9" s="1006"/>
      <c r="D9" s="1006"/>
      <c r="E9" s="1006"/>
      <c r="F9" s="1006"/>
      <c r="G9" s="1006"/>
      <c r="H9" s="1006"/>
      <c r="I9" s="1006"/>
      <c r="J9" s="1006"/>
      <c r="K9" s="1006"/>
      <c r="L9" s="1006"/>
      <c r="M9" s="1006"/>
    </row>
    <row r="10" spans="1:19" ht="14.5" thickBot="1">
      <c r="D10"/>
    </row>
    <row r="11" spans="1:19" ht="15.5">
      <c r="A11" s="1007" t="s">
        <v>305</v>
      </c>
      <c r="B11" s="1008"/>
      <c r="C11" s="1013" t="s">
        <v>314</v>
      </c>
      <c r="D11" s="1014"/>
      <c r="E11" s="1019" t="s">
        <v>315</v>
      </c>
      <c r="F11" s="1019" t="s">
        <v>155</v>
      </c>
      <c r="G11" s="1019" t="s">
        <v>162</v>
      </c>
      <c r="H11" s="1022" t="s">
        <v>316</v>
      </c>
      <c r="I11" s="1023"/>
      <c r="J11" s="1023"/>
      <c r="K11" s="1023"/>
      <c r="L11" s="1023"/>
      <c r="M11" s="1024"/>
      <c r="N11" s="127"/>
      <c r="O11" s="127"/>
      <c r="P11" s="127"/>
      <c r="Q11" s="127"/>
      <c r="R11" s="127"/>
      <c r="S11" s="127"/>
    </row>
    <row r="12" spans="1:19" ht="14.5">
      <c r="A12" s="1009"/>
      <c r="B12" s="1010"/>
      <c r="C12" s="1015"/>
      <c r="D12" s="1016"/>
      <c r="E12" s="1020"/>
      <c r="F12" s="1020"/>
      <c r="G12" s="1020"/>
      <c r="H12" s="1025">
        <v>2018</v>
      </c>
      <c r="I12" s="1025">
        <v>2019</v>
      </c>
      <c r="J12" s="1025">
        <v>2020</v>
      </c>
      <c r="K12" s="1025">
        <v>2021</v>
      </c>
      <c r="L12" s="1025">
        <v>2022</v>
      </c>
      <c r="M12" s="1027">
        <v>2023</v>
      </c>
      <c r="N12" s="127"/>
      <c r="O12" s="127"/>
      <c r="P12" s="127"/>
      <c r="Q12" s="127"/>
      <c r="R12" s="127"/>
      <c r="S12" s="127"/>
    </row>
    <row r="13" spans="1:19" ht="14.5">
      <c r="A13" s="1011"/>
      <c r="B13" s="1012"/>
      <c r="C13" s="1017"/>
      <c r="D13" s="1018"/>
      <c r="E13" s="1021"/>
      <c r="F13" s="1021"/>
      <c r="G13" s="1021"/>
      <c r="H13" s="1026"/>
      <c r="I13" s="1026"/>
      <c r="J13" s="1026"/>
      <c r="K13" s="1026"/>
      <c r="L13" s="1026"/>
      <c r="M13" s="1028"/>
      <c r="N13" s="127"/>
      <c r="O13" s="127"/>
      <c r="P13" s="127"/>
      <c r="Q13" s="127"/>
      <c r="R13" s="127"/>
      <c r="S13" s="127"/>
    </row>
    <row r="14" spans="1:19" ht="20.149999999999999" customHeight="1">
      <c r="A14" s="998" t="s">
        <v>313</v>
      </c>
      <c r="B14" s="999"/>
      <c r="C14" s="999"/>
      <c r="D14" s="999"/>
      <c r="E14" s="999"/>
      <c r="F14" s="999"/>
      <c r="G14" s="999"/>
      <c r="H14" s="999"/>
      <c r="I14" s="999"/>
      <c r="J14" s="999"/>
      <c r="K14" s="999"/>
      <c r="L14" s="999"/>
      <c r="M14" s="1000"/>
      <c r="N14" s="127"/>
      <c r="O14" s="127"/>
      <c r="P14" s="127"/>
      <c r="Q14" s="127"/>
      <c r="R14" s="127"/>
      <c r="S14" s="127"/>
    </row>
    <row r="15" spans="1:19" ht="34.5" customHeight="1">
      <c r="A15" s="981" t="s">
        <v>306</v>
      </c>
      <c r="B15" s="985" t="s">
        <v>309</v>
      </c>
      <c r="C15" s="130" t="s">
        <v>1</v>
      </c>
      <c r="D15" s="246" t="s">
        <v>2</v>
      </c>
      <c r="E15" s="247"/>
      <c r="F15" s="12" t="s">
        <v>158</v>
      </c>
      <c r="G15" s="12" t="s">
        <v>319</v>
      </c>
      <c r="H15" s="14" t="s">
        <v>0</v>
      </c>
      <c r="I15" s="14" t="s">
        <v>0</v>
      </c>
      <c r="J15" s="14" t="s">
        <v>0</v>
      </c>
      <c r="K15" s="954" t="s">
        <v>0</v>
      </c>
      <c r="L15" s="14" t="s">
        <v>0</v>
      </c>
      <c r="M15" s="16" t="s">
        <v>0</v>
      </c>
      <c r="N15" s="127"/>
      <c r="O15" s="127"/>
      <c r="P15" s="127"/>
      <c r="Q15" s="127"/>
      <c r="R15" s="127"/>
      <c r="S15" s="127"/>
    </row>
    <row r="16" spans="1:19" ht="19" customHeight="1">
      <c r="A16" s="982"/>
      <c r="B16" s="986"/>
      <c r="C16" s="131" t="s">
        <v>4</v>
      </c>
      <c r="D16" s="241" t="s">
        <v>5</v>
      </c>
      <c r="E16" s="248"/>
      <c r="F16" s="132" t="s">
        <v>158</v>
      </c>
      <c r="G16" s="132" t="s">
        <v>319</v>
      </c>
      <c r="H16" s="943" t="s">
        <v>0</v>
      </c>
      <c r="I16" s="943" t="s">
        <v>0</v>
      </c>
      <c r="J16" s="943" t="s">
        <v>0</v>
      </c>
      <c r="K16" s="147" t="s">
        <v>0</v>
      </c>
      <c r="L16" s="943" t="s">
        <v>0</v>
      </c>
      <c r="M16" s="133" t="s">
        <v>0</v>
      </c>
      <c r="N16" s="127"/>
      <c r="O16" s="127"/>
      <c r="P16" s="127"/>
      <c r="Q16" s="127"/>
      <c r="R16" s="127"/>
      <c r="S16" s="127"/>
    </row>
    <row r="17" spans="1:24" ht="18.649999999999999" customHeight="1">
      <c r="A17" s="983"/>
      <c r="B17" s="987"/>
      <c r="C17" s="130" t="s">
        <v>6</v>
      </c>
      <c r="D17" s="240" t="s">
        <v>7</v>
      </c>
      <c r="E17" s="249"/>
      <c r="F17" s="134" t="s">
        <v>158</v>
      </c>
      <c r="G17" s="134" t="s">
        <v>319</v>
      </c>
      <c r="H17" s="944" t="s">
        <v>0</v>
      </c>
      <c r="I17" s="944" t="s">
        <v>0</v>
      </c>
      <c r="J17" s="944" t="s">
        <v>0</v>
      </c>
      <c r="K17" s="149" t="s">
        <v>0</v>
      </c>
      <c r="L17" s="944" t="s">
        <v>0</v>
      </c>
      <c r="M17" s="21" t="s">
        <v>0</v>
      </c>
      <c r="N17" s="127"/>
      <c r="O17" s="127"/>
      <c r="P17" s="127"/>
      <c r="Q17" s="127"/>
      <c r="R17" s="127"/>
      <c r="S17" s="127"/>
    </row>
    <row r="18" spans="1:24" ht="21" customHeight="1">
      <c r="A18" s="981" t="s">
        <v>307</v>
      </c>
      <c r="B18" s="985" t="s">
        <v>310</v>
      </c>
      <c r="C18" s="989" t="s">
        <v>8</v>
      </c>
      <c r="D18" s="992" t="s">
        <v>329</v>
      </c>
      <c r="E18" s="950" t="s">
        <v>9</v>
      </c>
      <c r="F18" s="135" t="s">
        <v>158</v>
      </c>
      <c r="G18" s="135" t="s">
        <v>319</v>
      </c>
      <c r="H18" s="136" t="s">
        <v>0</v>
      </c>
      <c r="I18" s="136" t="s">
        <v>0</v>
      </c>
      <c r="J18" s="136" t="s">
        <v>0</v>
      </c>
      <c r="K18" s="150" t="s">
        <v>0</v>
      </c>
      <c r="L18" s="128" t="s">
        <v>0</v>
      </c>
      <c r="M18" s="129" t="s">
        <v>0</v>
      </c>
      <c r="N18" s="127"/>
      <c r="O18" s="127"/>
      <c r="P18" s="127"/>
      <c r="Q18" s="127"/>
      <c r="R18" s="127"/>
      <c r="S18" s="127"/>
    </row>
    <row r="19" spans="1:24" ht="15" customHeight="1">
      <c r="A19" s="988"/>
      <c r="B19" s="986"/>
      <c r="C19" s="990"/>
      <c r="D19" s="993"/>
      <c r="E19" s="963" t="s">
        <v>10</v>
      </c>
      <c r="F19" s="958" t="s">
        <v>158</v>
      </c>
      <c r="G19" s="958" t="s">
        <v>319</v>
      </c>
      <c r="H19" s="959" t="s">
        <v>0</v>
      </c>
      <c r="I19" s="959" t="s">
        <v>0</v>
      </c>
      <c r="J19" s="959" t="s">
        <v>0</v>
      </c>
      <c r="K19" s="960" t="s">
        <v>0</v>
      </c>
      <c r="L19" s="961" t="s">
        <v>0</v>
      </c>
      <c r="M19" s="962" t="s">
        <v>0</v>
      </c>
      <c r="N19" s="127"/>
      <c r="O19" s="127"/>
      <c r="P19" s="127"/>
      <c r="Q19" s="127"/>
      <c r="R19" s="127"/>
      <c r="S19" s="127"/>
    </row>
    <row r="20" spans="1:24" ht="28.5" customHeight="1">
      <c r="A20" s="988"/>
      <c r="B20" s="986"/>
      <c r="C20" s="990"/>
      <c r="D20" s="993"/>
      <c r="E20" s="963" t="s">
        <v>9</v>
      </c>
      <c r="F20" s="958" t="s">
        <v>158</v>
      </c>
      <c r="G20" s="958" t="s">
        <v>319</v>
      </c>
      <c r="H20" s="959" t="s">
        <v>0</v>
      </c>
      <c r="I20" s="959" t="s">
        <v>0</v>
      </c>
      <c r="J20" s="959" t="s">
        <v>0</v>
      </c>
      <c r="K20" s="960" t="s">
        <v>0</v>
      </c>
      <c r="L20" s="961" t="s">
        <v>0</v>
      </c>
      <c r="M20" s="962" t="s">
        <v>0</v>
      </c>
      <c r="N20" s="127"/>
      <c r="O20" s="127"/>
      <c r="P20" s="127"/>
      <c r="Q20" s="127"/>
      <c r="R20" s="127"/>
      <c r="S20" s="127"/>
    </row>
    <row r="21" spans="1:24" ht="15" customHeight="1">
      <c r="A21" s="982"/>
      <c r="B21" s="986"/>
      <c r="C21" s="991"/>
      <c r="D21" s="994"/>
      <c r="E21" s="951" t="s">
        <v>10</v>
      </c>
      <c r="F21" s="20" t="s">
        <v>158</v>
      </c>
      <c r="G21" s="20" t="s">
        <v>319</v>
      </c>
      <c r="H21" s="953" t="s">
        <v>0</v>
      </c>
      <c r="I21" s="953" t="s">
        <v>0</v>
      </c>
      <c r="J21" s="953" t="s">
        <v>0</v>
      </c>
      <c r="K21" s="953" t="s">
        <v>0</v>
      </c>
      <c r="L21" s="18" t="s">
        <v>0</v>
      </c>
      <c r="M21" s="19" t="s">
        <v>0</v>
      </c>
      <c r="N21" s="127"/>
      <c r="O21" s="127"/>
      <c r="P21" s="127"/>
      <c r="Q21" s="127"/>
      <c r="R21" s="127"/>
      <c r="S21" s="127"/>
    </row>
    <row r="22" spans="1:24" ht="44.15" customHeight="1">
      <c r="A22" s="982"/>
      <c r="B22" s="986"/>
      <c r="C22" s="130" t="s">
        <v>11</v>
      </c>
      <c r="D22" s="237" t="s">
        <v>12</v>
      </c>
      <c r="E22" s="247"/>
      <c r="F22" s="137" t="s">
        <v>3</v>
      </c>
      <c r="G22" s="137" t="s">
        <v>319</v>
      </c>
      <c r="H22" s="944" t="s">
        <v>0</v>
      </c>
      <c r="I22" s="944" t="s">
        <v>0</v>
      </c>
      <c r="J22" s="944" t="s">
        <v>0</v>
      </c>
      <c r="K22" s="956" t="s">
        <v>0</v>
      </c>
      <c r="L22" s="123" t="s">
        <v>0</v>
      </c>
      <c r="M22" s="122" t="s">
        <v>0</v>
      </c>
      <c r="N22" s="127"/>
      <c r="O22" s="127"/>
      <c r="P22" s="127"/>
      <c r="Q22" s="127"/>
      <c r="R22" s="127"/>
      <c r="S22" s="127"/>
    </row>
    <row r="23" spans="1:24" ht="26">
      <c r="A23" s="982"/>
      <c r="B23" s="986"/>
      <c r="C23" s="1001" t="s">
        <v>13</v>
      </c>
      <c r="D23" s="1003" t="s">
        <v>14</v>
      </c>
      <c r="E23" s="950" t="s">
        <v>9</v>
      </c>
      <c r="F23" s="138" t="s">
        <v>159</v>
      </c>
      <c r="G23" s="138" t="s">
        <v>320</v>
      </c>
      <c r="H23" s="952" t="s">
        <v>0</v>
      </c>
      <c r="I23" s="952" t="s">
        <v>0</v>
      </c>
      <c r="J23" s="952" t="s">
        <v>0</v>
      </c>
      <c r="K23" s="952" t="s">
        <v>0</v>
      </c>
      <c r="L23" s="128" t="s">
        <v>0</v>
      </c>
      <c r="M23" s="129" t="s">
        <v>0</v>
      </c>
      <c r="N23" s="127"/>
      <c r="O23" s="127"/>
      <c r="P23" s="127"/>
      <c r="Q23" s="127"/>
      <c r="R23" s="127"/>
      <c r="S23" s="127"/>
    </row>
    <row r="24" spans="1:24" ht="26">
      <c r="A24" s="982"/>
      <c r="B24" s="986"/>
      <c r="C24" s="1002"/>
      <c r="D24" s="1004"/>
      <c r="E24" s="951" t="s">
        <v>160</v>
      </c>
      <c r="F24" s="138" t="s">
        <v>159</v>
      </c>
      <c r="G24" s="164" t="s">
        <v>320</v>
      </c>
      <c r="H24" s="957" t="s">
        <v>0</v>
      </c>
      <c r="I24" s="957" t="s">
        <v>0</v>
      </c>
      <c r="J24" s="957" t="s">
        <v>0</v>
      </c>
      <c r="K24" s="957" t="s">
        <v>0</v>
      </c>
      <c r="L24" s="18" t="s">
        <v>0</v>
      </c>
      <c r="M24" s="19" t="s">
        <v>0</v>
      </c>
      <c r="N24" s="127"/>
      <c r="O24" s="127"/>
      <c r="P24" s="127"/>
      <c r="Q24" s="127"/>
      <c r="R24" s="127"/>
      <c r="S24" s="127"/>
    </row>
    <row r="25" spans="1:24" ht="65">
      <c r="A25" s="982"/>
      <c r="B25" s="986"/>
      <c r="C25" s="139" t="s">
        <v>15</v>
      </c>
      <c r="D25" s="240" t="s">
        <v>16</v>
      </c>
      <c r="E25" s="242" t="s">
        <v>318</v>
      </c>
      <c r="F25" s="11" t="s">
        <v>158</v>
      </c>
      <c r="G25" s="10" t="s">
        <v>321</v>
      </c>
      <c r="H25" s="13" t="s">
        <v>0</v>
      </c>
      <c r="I25" s="13" t="s">
        <v>0</v>
      </c>
      <c r="J25" s="13" t="s">
        <v>0</v>
      </c>
      <c r="K25" s="955" t="s">
        <v>0</v>
      </c>
      <c r="L25" s="13" t="s">
        <v>0</v>
      </c>
      <c r="M25" s="17" t="s">
        <v>0</v>
      </c>
      <c r="N25" s="127"/>
      <c r="O25" s="127"/>
      <c r="P25" s="127"/>
      <c r="Q25" s="127"/>
      <c r="R25" s="127"/>
      <c r="S25" s="127"/>
    </row>
    <row r="26" spans="1:24" ht="26">
      <c r="A26" s="982"/>
      <c r="B26" s="986"/>
      <c r="C26" s="140" t="s">
        <v>17</v>
      </c>
      <c r="D26" s="241" t="s">
        <v>18</v>
      </c>
      <c r="E26" s="243" t="s">
        <v>318</v>
      </c>
      <c r="F26" s="141" t="s">
        <v>158</v>
      </c>
      <c r="G26" s="141" t="s">
        <v>319</v>
      </c>
      <c r="H26" s="952" t="s">
        <v>0</v>
      </c>
      <c r="I26" s="952" t="s">
        <v>0</v>
      </c>
      <c r="J26" s="952" t="s">
        <v>0</v>
      </c>
      <c r="K26" s="146" t="s">
        <v>0</v>
      </c>
      <c r="L26" s="943" t="s">
        <v>0</v>
      </c>
      <c r="M26" s="133" t="s">
        <v>0</v>
      </c>
      <c r="N26" s="142"/>
      <c r="O26" s="143"/>
      <c r="P26" s="143"/>
      <c r="Q26" s="143"/>
      <c r="R26" s="143"/>
      <c r="S26" s="143"/>
      <c r="T26" s="143"/>
      <c r="U26" s="143"/>
      <c r="V26" s="143"/>
      <c r="W26" s="143"/>
      <c r="X26" s="143"/>
    </row>
    <row r="27" spans="1:24" ht="26">
      <c r="A27" s="983"/>
      <c r="B27" s="987"/>
      <c r="C27" s="144" t="s">
        <v>19</v>
      </c>
      <c r="D27" s="237" t="s">
        <v>330</v>
      </c>
      <c r="E27" s="244"/>
      <c r="F27" s="137" t="s">
        <v>158</v>
      </c>
      <c r="G27" s="137" t="s">
        <v>319</v>
      </c>
      <c r="H27" s="15" t="s">
        <v>0</v>
      </c>
      <c r="I27" s="15" t="s">
        <v>0</v>
      </c>
      <c r="J27" s="15" t="s">
        <v>0</v>
      </c>
      <c r="K27" s="956" t="s">
        <v>0</v>
      </c>
      <c r="L27" s="123" t="s">
        <v>0</v>
      </c>
      <c r="M27" s="122" t="s">
        <v>0</v>
      </c>
      <c r="N27" s="127"/>
      <c r="O27" s="127"/>
      <c r="P27" s="127"/>
      <c r="Q27" s="127"/>
      <c r="R27" s="127"/>
      <c r="S27" s="127"/>
    </row>
    <row r="28" spans="1:24" ht="14.5">
      <c r="A28" s="981" t="s">
        <v>308</v>
      </c>
      <c r="B28" s="985" t="s">
        <v>311</v>
      </c>
      <c r="C28" s="140" t="s">
        <v>20</v>
      </c>
      <c r="D28" s="238" t="s">
        <v>21</v>
      </c>
      <c r="E28" s="245"/>
      <c r="F28" s="145" t="s">
        <v>34</v>
      </c>
      <c r="G28" s="145" t="s">
        <v>163</v>
      </c>
      <c r="H28" s="943"/>
      <c r="I28" s="943"/>
      <c r="J28" s="146" t="s">
        <v>0</v>
      </c>
      <c r="K28" s="147" t="s">
        <v>0</v>
      </c>
      <c r="L28" s="18" t="s">
        <v>0</v>
      </c>
      <c r="M28" s="19" t="s">
        <v>0</v>
      </c>
      <c r="N28" s="127"/>
      <c r="O28" s="127"/>
      <c r="P28" s="127"/>
      <c r="Q28" s="127"/>
      <c r="R28" s="127"/>
      <c r="S28" s="127"/>
    </row>
    <row r="29" spans="1:24" ht="14.5">
      <c r="A29" s="982"/>
      <c r="B29" s="986"/>
      <c r="C29" s="144" t="s">
        <v>22</v>
      </c>
      <c r="D29" s="239" t="s">
        <v>23</v>
      </c>
      <c r="E29" s="236"/>
      <c r="F29" s="148" t="s">
        <v>34</v>
      </c>
      <c r="G29" s="148" t="s">
        <v>163</v>
      </c>
      <c r="H29" s="944"/>
      <c r="I29" s="944"/>
      <c r="J29" s="15" t="s">
        <v>0</v>
      </c>
      <c r="K29" s="149" t="s">
        <v>0</v>
      </c>
      <c r="L29" s="123" t="s">
        <v>0</v>
      </c>
      <c r="M29" s="122" t="s">
        <v>0</v>
      </c>
      <c r="N29" s="127"/>
      <c r="O29" s="127"/>
      <c r="P29" s="127"/>
      <c r="Q29" s="127"/>
      <c r="R29" s="127"/>
      <c r="S29" s="127"/>
    </row>
    <row r="30" spans="1:24" ht="14.5">
      <c r="A30" s="983"/>
      <c r="B30" s="987"/>
      <c r="C30" s="163" t="s">
        <v>24</v>
      </c>
      <c r="D30" s="239" t="s">
        <v>25</v>
      </c>
      <c r="E30" s="236"/>
      <c r="F30" s="148" t="s">
        <v>26</v>
      </c>
      <c r="G30" s="148" t="s">
        <v>163</v>
      </c>
      <c r="H30" s="944"/>
      <c r="I30" s="944"/>
      <c r="J30" s="15" t="s">
        <v>0</v>
      </c>
      <c r="K30" s="162" t="s">
        <v>0</v>
      </c>
      <c r="L30" s="123" t="s">
        <v>0</v>
      </c>
      <c r="M30" s="122" t="s">
        <v>0</v>
      </c>
      <c r="N30" s="127"/>
      <c r="O30" s="127"/>
      <c r="P30" s="127"/>
      <c r="Q30" s="127"/>
      <c r="R30" s="127"/>
      <c r="S30" s="127"/>
    </row>
    <row r="31" spans="1:24" ht="14.5">
      <c r="A31" s="151"/>
      <c r="B31" s="151"/>
      <c r="C31" s="152"/>
      <c r="D31" s="153"/>
      <c r="E31" s="127"/>
      <c r="F31" s="127"/>
      <c r="G31" s="127"/>
      <c r="H31" s="127"/>
      <c r="I31" s="127"/>
      <c r="J31" s="127"/>
    </row>
    <row r="32" spans="1:24" s="948" customFormat="1" ht="14.25" customHeight="1">
      <c r="A32" s="984" t="s">
        <v>317</v>
      </c>
      <c r="B32" s="984"/>
      <c r="C32" s="984"/>
      <c r="D32" s="984"/>
      <c r="E32" s="984"/>
      <c r="F32" s="984"/>
      <c r="G32" s="984"/>
      <c r="H32" s="984"/>
      <c r="I32" s="984"/>
      <c r="J32" s="984"/>
      <c r="K32" s="984"/>
      <c r="L32" s="984"/>
      <c r="M32" s="984"/>
      <c r="N32" s="947"/>
      <c r="O32" s="947"/>
      <c r="P32" s="947"/>
      <c r="Q32" s="947"/>
      <c r="R32" s="947"/>
      <c r="S32" s="947"/>
      <c r="T32" s="947"/>
      <c r="U32" s="947"/>
      <c r="V32" s="947"/>
    </row>
    <row r="33" spans="1:22" s="948" customFormat="1" ht="14.25" customHeight="1">
      <c r="A33" s="949"/>
      <c r="B33" s="949"/>
      <c r="C33" s="949"/>
      <c r="D33" s="949"/>
      <c r="E33" s="949"/>
      <c r="F33" s="949"/>
      <c r="G33" s="949"/>
      <c r="H33" s="949"/>
      <c r="I33" s="949"/>
      <c r="J33" s="949"/>
      <c r="K33" s="949"/>
      <c r="L33" s="947"/>
      <c r="M33" s="947"/>
      <c r="N33" s="947"/>
      <c r="O33" s="947"/>
      <c r="P33" s="947"/>
      <c r="Q33" s="947"/>
      <c r="R33" s="947"/>
      <c r="S33" s="947"/>
      <c r="T33" s="947"/>
      <c r="U33" s="947"/>
      <c r="V33" s="947"/>
    </row>
    <row r="35" spans="1:22" ht="14.5">
      <c r="A35" s="996" t="s">
        <v>144</v>
      </c>
      <c r="B35" s="996"/>
      <c r="C35" s="996"/>
      <c r="D35" s="996"/>
      <c r="E35" s="996"/>
      <c r="F35" s="996"/>
      <c r="G35" s="996"/>
      <c r="H35" s="996"/>
      <c r="I35" s="996"/>
      <c r="J35" s="996"/>
      <c r="K35" s="996"/>
      <c r="L35" s="996"/>
      <c r="M35" s="996"/>
    </row>
    <row r="36" spans="1:22" ht="14.5">
      <c r="A36" s="997" t="s">
        <v>145</v>
      </c>
      <c r="B36" s="997"/>
      <c r="C36" s="997"/>
      <c r="D36" s="997"/>
      <c r="E36" s="997"/>
      <c r="F36" s="997"/>
      <c r="G36" s="997"/>
      <c r="H36" s="997"/>
      <c r="I36" s="997"/>
      <c r="J36" s="997"/>
      <c r="K36" s="997"/>
      <c r="L36" s="997"/>
      <c r="M36" s="997"/>
    </row>
    <row r="37" spans="1:22" ht="14.5">
      <c r="A37" s="997" t="s">
        <v>146</v>
      </c>
      <c r="B37" s="997"/>
      <c r="C37" s="997"/>
      <c r="D37" s="997"/>
      <c r="E37" s="997"/>
      <c r="F37" s="997"/>
      <c r="G37" s="997"/>
      <c r="H37" s="997"/>
      <c r="I37" s="997"/>
      <c r="J37" s="997"/>
      <c r="K37" s="997"/>
      <c r="L37" s="997"/>
      <c r="M37" s="997"/>
    </row>
    <row r="38" spans="1:22" ht="14.5">
      <c r="A38" s="997" t="s">
        <v>147</v>
      </c>
      <c r="B38" s="997"/>
      <c r="C38" s="997"/>
      <c r="D38" s="997"/>
      <c r="E38" s="997"/>
      <c r="F38" s="997"/>
      <c r="G38" s="997"/>
      <c r="H38" s="997"/>
      <c r="I38" s="997"/>
      <c r="J38" s="997"/>
      <c r="K38" s="997"/>
      <c r="L38" s="997"/>
      <c r="M38" s="997"/>
    </row>
    <row r="39" spans="1:22" ht="14.5">
      <c r="A39" s="155"/>
      <c r="B39" s="155"/>
      <c r="C39" s="156"/>
      <c r="D39" s="157"/>
      <c r="E39" s="157"/>
      <c r="F39" s="155"/>
      <c r="G39" s="155"/>
      <c r="H39" s="155"/>
      <c r="I39" s="155"/>
      <c r="J39" s="155"/>
      <c r="K39" s="155"/>
      <c r="L39" s="155"/>
      <c r="M39" s="155"/>
    </row>
    <row r="40" spans="1:22" ht="14.5">
      <c r="A40" s="158"/>
      <c r="B40" s="158"/>
      <c r="C40" s="159"/>
      <c r="D40" s="160"/>
      <c r="E40" s="160"/>
      <c r="F40" s="158"/>
      <c r="G40" s="158"/>
      <c r="H40" s="158"/>
      <c r="I40" s="158"/>
      <c r="J40" s="158"/>
      <c r="K40" s="158"/>
      <c r="L40" s="158"/>
      <c r="M40" s="158"/>
    </row>
    <row r="41" spans="1:22" ht="14.5">
      <c r="A41" s="995" t="s">
        <v>161</v>
      </c>
      <c r="B41" s="995"/>
      <c r="C41" s="995"/>
      <c r="D41" s="995"/>
      <c r="E41" s="995"/>
      <c r="F41" s="995"/>
      <c r="G41" s="995"/>
      <c r="H41" s="995"/>
      <c r="I41" s="995"/>
      <c r="J41" s="995"/>
      <c r="K41" s="995"/>
      <c r="L41" s="995"/>
      <c r="M41" s="995"/>
    </row>
    <row r="42" spans="1:22" ht="14.5">
      <c r="A42" s="995" t="s">
        <v>148</v>
      </c>
      <c r="B42" s="995"/>
      <c r="C42" s="995"/>
      <c r="D42" s="995"/>
      <c r="E42" s="995"/>
      <c r="F42" s="995"/>
      <c r="G42" s="995"/>
      <c r="H42" s="995"/>
      <c r="I42" s="995"/>
      <c r="J42" s="995"/>
      <c r="K42" s="995"/>
      <c r="L42" s="995"/>
      <c r="M42" s="995"/>
    </row>
    <row r="43" spans="1:22" ht="14.5">
      <c r="A43" s="127"/>
      <c r="B43" s="127"/>
      <c r="C43" s="127"/>
      <c r="D43" s="154"/>
      <c r="E43" s="127"/>
      <c r="F43" s="127"/>
      <c r="G43" s="127"/>
      <c r="H43" s="127"/>
      <c r="I43" s="127"/>
      <c r="J43" s="127"/>
    </row>
  </sheetData>
  <mergeCells count="31">
    <mergeCell ref="A14:M14"/>
    <mergeCell ref="C23:C24"/>
    <mergeCell ref="D23:D24"/>
    <mergeCell ref="A9:M9"/>
    <mergeCell ref="A11:B13"/>
    <mergeCell ref="C11:D13"/>
    <mergeCell ref="E11:E13"/>
    <mergeCell ref="F11:F13"/>
    <mergeCell ref="H11:M11"/>
    <mergeCell ref="G11:G13"/>
    <mergeCell ref="H12:H13"/>
    <mergeCell ref="I12:I13"/>
    <mergeCell ref="J12:J13"/>
    <mergeCell ref="K12:K13"/>
    <mergeCell ref="L12:L13"/>
    <mergeCell ref="M12:M13"/>
    <mergeCell ref="A42:M42"/>
    <mergeCell ref="A35:M35"/>
    <mergeCell ref="A36:M36"/>
    <mergeCell ref="A37:M37"/>
    <mergeCell ref="A38:M38"/>
    <mergeCell ref="A41:M41"/>
    <mergeCell ref="A28:A30"/>
    <mergeCell ref="A32:M32"/>
    <mergeCell ref="B28:B30"/>
    <mergeCell ref="A15:A17"/>
    <mergeCell ref="A18:A27"/>
    <mergeCell ref="B15:B17"/>
    <mergeCell ref="B18:B27"/>
    <mergeCell ref="C18:C21"/>
    <mergeCell ref="D18:D21"/>
  </mergeCells>
  <hyperlinks>
    <hyperlink ref="D15" location="'Daten HF-10.3.1'!A1" display="Männeranteil unter dem pädagogisch tätigen Personal in Kitas" xr:uid="{00000000-0004-0000-0000-000000000000}"/>
    <hyperlink ref="D16" location="'Daten HF-10.3.2'!A1" display="Männeranteil unter den Kindertagespflegepersonen" xr:uid="{00000000-0004-0000-0000-000001000000}"/>
    <hyperlink ref="D17" location="'Daten HF-10.3.3'!A1" display="Männeranteil unter den Leitungen in Kitas" xr:uid="{00000000-0004-0000-0000-000002000000}"/>
    <hyperlink ref="D28" location="'Daten HF-10.5.1'!A1" display="Formen der Zusammenarbeit" xr:uid="{00000000-0004-0000-0000-000003000000}"/>
    <hyperlink ref="D29" location="'Daten HF-10.5.2'!A1" display="Vorhandensein einer organisierten Elternvertretung" xr:uid="{00000000-0004-0000-0000-000004000000}"/>
    <hyperlink ref="D30" location="'Daten HF-10.5.4'!A1" display="Kritikmöglichkeiten" xr:uid="{00000000-0004-0000-0000-000005000000}"/>
    <hyperlink ref="D22" location="'Daten HF-10.4.4'!A1" display="Kindertageseinrichtungen nach Art der Betreuung von Kindern, die aufgrund einer Behinderung Eingliederungshilfe erhalten" xr:uid="{00000000-0004-0000-0000-000006000000}"/>
    <hyperlink ref="D25" location="'Daten HF-10.4.6,.7'!A1" display="Kinder mit Eingliederungshilfe nach Art der Betreuung" xr:uid="{00000000-0004-0000-0000-000007000000}"/>
    <hyperlink ref="D26" location="'Daten HF-10.4.6,.7'!A1" display="Kinder mit Eingliederungshilfe nach Zusammensetzung der Gruppen nach Anzahl Kinder mit Eingliederungshilfe " xr:uid="{00000000-0004-0000-0000-000008000000}"/>
    <hyperlink ref="D27" location="'Daten HF-10.4.10'!A1" display="Kindertageseinrichtungen nach prozentualem Anteil an Kindern mit nicht deutscher Familiensprache" xr:uid="{00000000-0004-0000-0000-000009000000}"/>
    <hyperlink ref="A36" r:id="rId1" display="Projekt-Webseite" xr:uid="{00000000-0004-0000-0000-00000A000000}"/>
    <hyperlink ref="A38" r:id="rId2" xr:uid="{00000000-0004-0000-0000-00000B000000}"/>
    <hyperlink ref="A37" r:id="rId3" xr:uid="{00000000-0004-0000-0000-00000C000000}"/>
    <hyperlink ref="E18" location="'Daten HF-10.4.1'!A1" display="unter 3-Jährige" xr:uid="{00000000-0004-0000-0000-00000D000000}"/>
    <hyperlink ref="E21" location="'Daten HF10.4.1-1'!A1" display="3 Jahre bis Schuleintritt" xr:uid="{00000000-0004-0000-0000-00000E000000}"/>
    <hyperlink ref="E23" location="'Daten HF-10.4.5'!A1" display="unter 3-Jährige" xr:uid="{00000000-0004-0000-0000-00000F000000}"/>
    <hyperlink ref="E24" location="'Daten HF-10.4.5'!A1" display="3-Jährige bis unter 6-Jährige " xr:uid="{00000000-0004-0000-0000-000010000000}"/>
    <hyperlink ref="E19" location="'Daten HF-10.4.1'!A1" display="3 Jahre bis Schuleintritt" xr:uid="{00000000-0004-0000-0000-000011000000}"/>
    <hyperlink ref="E20" location="'Daten HF10.4.1-1'!A1" display="unter 3-Jährige" xr:uid="{00000000-0004-0000-0000-000012000000}"/>
  </hyperlinks>
  <pageMargins left="0.7" right="0.7" top="0.78740157499999996" bottom="0.78740157499999996" header="0.3" footer="0.3"/>
  <pageSetup paperSize="9" orientation="portrait" r:id="rId4"/>
  <ignoredErrors>
    <ignoredError sqref="C15:C18 C22:C23 C25:C30" twoDigitTextYear="1"/>
  </ignoredErrors>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70"/>
  <sheetViews>
    <sheetView zoomScale="80" zoomScaleNormal="80" workbookViewId="0"/>
  </sheetViews>
  <sheetFormatPr baseColWidth="10" defaultColWidth="11" defaultRowHeight="14.5"/>
  <cols>
    <col min="1" max="1" width="23.5" style="307" customWidth="1"/>
    <col min="2" max="10" width="11.08203125" style="307" customWidth="1"/>
    <col min="11" max="16384" width="11" style="307"/>
  </cols>
  <sheetData>
    <row r="1" spans="1:10" ht="14.5" customHeight="1">
      <c r="A1" s="165" t="s">
        <v>143</v>
      </c>
      <c r="B1" s="495"/>
      <c r="C1" s="495"/>
      <c r="D1" s="495"/>
      <c r="E1" s="495"/>
      <c r="F1" s="495"/>
      <c r="G1" s="495"/>
      <c r="H1" s="495"/>
      <c r="I1" s="495"/>
      <c r="J1" s="495"/>
    </row>
    <row r="2" spans="1:10" ht="14.5" customHeight="1">
      <c r="A2" s="165"/>
      <c r="B2" s="495"/>
      <c r="C2" s="495"/>
      <c r="D2" s="495"/>
      <c r="E2" s="495"/>
      <c r="F2" s="495"/>
      <c r="G2" s="495"/>
      <c r="H2" s="495"/>
      <c r="I2" s="495"/>
      <c r="J2" s="495"/>
    </row>
    <row r="3" spans="1:10" customFormat="1" ht="23.5">
      <c r="A3" s="1093">
        <v>2023</v>
      </c>
      <c r="B3" s="1093"/>
      <c r="C3" s="1093"/>
      <c r="D3" s="1093"/>
      <c r="E3" s="1093"/>
      <c r="F3" s="1093"/>
      <c r="G3" s="1093"/>
      <c r="H3" s="1093"/>
      <c r="I3" s="1093"/>
      <c r="J3" s="1093"/>
    </row>
    <row r="4" spans="1:10" customFormat="1">
      <c r="A4" s="308"/>
      <c r="B4" s="627"/>
      <c r="C4" s="627"/>
      <c r="D4" s="627"/>
      <c r="E4" s="627"/>
      <c r="F4" s="627"/>
      <c r="G4" s="627"/>
      <c r="H4" s="627"/>
      <c r="I4" s="627"/>
      <c r="J4" s="627"/>
    </row>
    <row r="5" spans="1:10" customFormat="1" ht="15" customHeight="1">
      <c r="A5" s="1236" t="s">
        <v>342</v>
      </c>
      <c r="B5" s="1236"/>
      <c r="C5" s="1236"/>
      <c r="D5" s="1236"/>
      <c r="E5" s="1236"/>
      <c r="F5" s="1236"/>
      <c r="G5" s="1236"/>
      <c r="H5" s="1236"/>
      <c r="I5" s="1236"/>
      <c r="J5" s="1236"/>
    </row>
    <row r="6" spans="1:10" customFormat="1" ht="15" customHeight="1" thickBot="1">
      <c r="A6" s="1237" t="s">
        <v>28</v>
      </c>
      <c r="B6" s="1240" t="s">
        <v>183</v>
      </c>
      <c r="C6" s="1242" t="s">
        <v>343</v>
      </c>
      <c r="D6" s="1242"/>
      <c r="E6" s="1242"/>
      <c r="F6" s="1242"/>
      <c r="G6" s="1242"/>
      <c r="H6" s="1242"/>
      <c r="I6" s="1242"/>
      <c r="J6" s="1243"/>
    </row>
    <row r="7" spans="1:10" customFormat="1" ht="14.25" customHeight="1">
      <c r="A7" s="1238"/>
      <c r="B7" s="1241"/>
      <c r="C7" s="1234" t="s">
        <v>218</v>
      </c>
      <c r="D7" s="1234"/>
      <c r="E7" s="1235" t="s">
        <v>219</v>
      </c>
      <c r="F7" s="1235"/>
      <c r="G7" s="1224" t="s">
        <v>220</v>
      </c>
      <c r="H7" s="1224"/>
      <c r="I7" s="1225" t="s">
        <v>221</v>
      </c>
      <c r="J7" s="1226"/>
    </row>
    <row r="8" spans="1:10" customFormat="1" ht="15" thickBot="1">
      <c r="A8" s="1239"/>
      <c r="B8" s="809" t="s">
        <v>3</v>
      </c>
      <c r="C8" s="810" t="s">
        <v>3</v>
      </c>
      <c r="D8" s="811" t="s">
        <v>187</v>
      </c>
      <c r="E8" s="812" t="s">
        <v>3</v>
      </c>
      <c r="F8" s="813" t="s">
        <v>187</v>
      </c>
      <c r="G8" s="814" t="s">
        <v>3</v>
      </c>
      <c r="H8" s="811" t="s">
        <v>187</v>
      </c>
      <c r="I8" s="810" t="s">
        <v>3</v>
      </c>
      <c r="J8" s="815" t="s">
        <v>187</v>
      </c>
    </row>
    <row r="9" spans="1:10" customFormat="1" ht="14">
      <c r="A9" s="816" t="s">
        <v>39</v>
      </c>
      <c r="B9" s="828">
        <v>9414</v>
      </c>
      <c r="C9" s="829">
        <v>5656</v>
      </c>
      <c r="D9" s="830">
        <v>60.08073082642872</v>
      </c>
      <c r="E9" s="831">
        <v>2510</v>
      </c>
      <c r="F9" s="830">
        <v>26.662417675801997</v>
      </c>
      <c r="G9" s="831">
        <v>935</v>
      </c>
      <c r="H9" s="830">
        <v>9.9320161461652852</v>
      </c>
      <c r="I9" s="831">
        <v>313</v>
      </c>
      <c r="J9" s="832">
        <v>3.3248353516039941</v>
      </c>
    </row>
    <row r="10" spans="1:10" customFormat="1" ht="14">
      <c r="A10" s="817" t="s">
        <v>40</v>
      </c>
      <c r="B10" s="833">
        <v>9343</v>
      </c>
      <c r="C10" s="834">
        <v>6803</v>
      </c>
      <c r="D10" s="835">
        <v>72.81387134753291</v>
      </c>
      <c r="E10" s="836">
        <v>1631</v>
      </c>
      <c r="F10" s="835">
        <v>17.456919618966072</v>
      </c>
      <c r="G10" s="836">
        <v>686</v>
      </c>
      <c r="H10" s="835">
        <v>7.3423953762174889</v>
      </c>
      <c r="I10" s="836">
        <v>223</v>
      </c>
      <c r="J10" s="837">
        <v>2.3868136572835277</v>
      </c>
    </row>
    <row r="11" spans="1:10" customFormat="1" ht="14">
      <c r="A11" s="818" t="s">
        <v>41</v>
      </c>
      <c r="B11" s="838">
        <v>2832</v>
      </c>
      <c r="C11" s="829">
        <v>1129</v>
      </c>
      <c r="D11" s="830">
        <v>39.86581920903955</v>
      </c>
      <c r="E11" s="831">
        <v>809</v>
      </c>
      <c r="F11" s="830">
        <v>28.566384180790962</v>
      </c>
      <c r="G11" s="831">
        <v>614</v>
      </c>
      <c r="H11" s="830">
        <v>21.680790960451976</v>
      </c>
      <c r="I11" s="831">
        <v>280</v>
      </c>
      <c r="J11" s="832">
        <v>9.8870056497175138</v>
      </c>
    </row>
    <row r="12" spans="1:10" customFormat="1" ht="14">
      <c r="A12" s="817" t="s">
        <v>42</v>
      </c>
      <c r="B12" s="833">
        <v>1627</v>
      </c>
      <c r="C12" s="834">
        <v>1494</v>
      </c>
      <c r="D12" s="835">
        <v>91.825445605408731</v>
      </c>
      <c r="E12" s="836">
        <v>109</v>
      </c>
      <c r="F12" s="835">
        <v>6.6994468346650278</v>
      </c>
      <c r="G12" s="836">
        <v>21</v>
      </c>
      <c r="H12" s="839">
        <v>1.290719114935464</v>
      </c>
      <c r="I12" s="836">
        <v>3</v>
      </c>
      <c r="J12" s="840">
        <v>0.18438844499078058</v>
      </c>
    </row>
    <row r="13" spans="1:10" customFormat="1" ht="14">
      <c r="A13" s="818" t="s">
        <v>43</v>
      </c>
      <c r="B13" s="838">
        <v>462</v>
      </c>
      <c r="C13" s="829">
        <v>190</v>
      </c>
      <c r="D13" s="830">
        <v>41.125541125541126</v>
      </c>
      <c r="E13" s="831">
        <v>112</v>
      </c>
      <c r="F13" s="830">
        <v>24.242424242424242</v>
      </c>
      <c r="G13" s="831">
        <v>108</v>
      </c>
      <c r="H13" s="830">
        <v>23.376623376623375</v>
      </c>
      <c r="I13" s="831">
        <v>52</v>
      </c>
      <c r="J13" s="832">
        <v>11.255411255411255</v>
      </c>
    </row>
    <row r="14" spans="1:10" customFormat="1" ht="14">
      <c r="A14" s="817" t="s">
        <v>44</v>
      </c>
      <c r="B14" s="833">
        <v>1165</v>
      </c>
      <c r="C14" s="834">
        <v>604</v>
      </c>
      <c r="D14" s="835">
        <v>51.845493562231759</v>
      </c>
      <c r="E14" s="836">
        <v>314</v>
      </c>
      <c r="F14" s="835">
        <v>26.952789699570818</v>
      </c>
      <c r="G14" s="836">
        <v>163</v>
      </c>
      <c r="H14" s="835">
        <v>13.991416309012875</v>
      </c>
      <c r="I14" s="836">
        <v>84</v>
      </c>
      <c r="J14" s="837">
        <v>7.2103004291845494</v>
      </c>
    </row>
    <row r="15" spans="1:10" customFormat="1" ht="14">
      <c r="A15" s="818" t="s">
        <v>45</v>
      </c>
      <c r="B15" s="838">
        <v>4308</v>
      </c>
      <c r="C15" s="829">
        <v>1826</v>
      </c>
      <c r="D15" s="830">
        <v>42.386258124419683</v>
      </c>
      <c r="E15" s="831">
        <v>1488</v>
      </c>
      <c r="F15" s="830">
        <v>34.540389972144844</v>
      </c>
      <c r="G15" s="831">
        <v>699</v>
      </c>
      <c r="H15" s="830">
        <v>16.225626740947074</v>
      </c>
      <c r="I15" s="831">
        <v>295</v>
      </c>
      <c r="J15" s="832">
        <v>6.8477251624883939</v>
      </c>
    </row>
    <row r="16" spans="1:10" customFormat="1" ht="14">
      <c r="A16" s="817" t="s">
        <v>46</v>
      </c>
      <c r="B16" s="833">
        <v>965</v>
      </c>
      <c r="C16" s="834">
        <v>921</v>
      </c>
      <c r="D16" s="835">
        <v>95.440414507772019</v>
      </c>
      <c r="E16" s="836">
        <v>38</v>
      </c>
      <c r="F16" s="839">
        <v>3.9378238341968914</v>
      </c>
      <c r="G16" s="836" t="s">
        <v>188</v>
      </c>
      <c r="H16" s="839" t="s">
        <v>188</v>
      </c>
      <c r="I16" s="836" t="s">
        <v>188</v>
      </c>
      <c r="J16" s="840" t="s">
        <v>188</v>
      </c>
    </row>
    <row r="17" spans="1:10" customFormat="1" ht="14">
      <c r="A17" s="818" t="s">
        <v>47</v>
      </c>
      <c r="B17" s="838">
        <v>5379</v>
      </c>
      <c r="C17" s="829">
        <v>3963</v>
      </c>
      <c r="D17" s="830">
        <v>73.675404350250972</v>
      </c>
      <c r="E17" s="831">
        <v>991</v>
      </c>
      <c r="F17" s="830">
        <v>18.423498791596952</v>
      </c>
      <c r="G17" s="831">
        <v>331</v>
      </c>
      <c r="H17" s="830">
        <v>6.1535601412902023</v>
      </c>
      <c r="I17" s="831">
        <v>94</v>
      </c>
      <c r="J17" s="832">
        <v>1.7475367168618701</v>
      </c>
    </row>
    <row r="18" spans="1:10" customFormat="1" ht="14">
      <c r="A18" s="817" t="s">
        <v>48</v>
      </c>
      <c r="B18" s="833">
        <v>10668</v>
      </c>
      <c r="C18" s="834">
        <v>6144</v>
      </c>
      <c r="D18" s="835">
        <v>57.592800899887521</v>
      </c>
      <c r="E18" s="836">
        <v>2743</v>
      </c>
      <c r="F18" s="835">
        <v>25.712410948631419</v>
      </c>
      <c r="G18" s="836">
        <v>1316</v>
      </c>
      <c r="H18" s="835">
        <v>12.335958005249344</v>
      </c>
      <c r="I18" s="836">
        <v>465</v>
      </c>
      <c r="J18" s="837">
        <v>4.3588301462317212</v>
      </c>
    </row>
    <row r="19" spans="1:10" customFormat="1" ht="14">
      <c r="A19" s="818" t="s">
        <v>49</v>
      </c>
      <c r="B19" s="838">
        <v>2508</v>
      </c>
      <c r="C19" s="829">
        <v>1680</v>
      </c>
      <c r="D19" s="830">
        <v>66.985645933014354</v>
      </c>
      <c r="E19" s="831">
        <v>591</v>
      </c>
      <c r="F19" s="830">
        <v>23.564593301435409</v>
      </c>
      <c r="G19" s="831">
        <v>199</v>
      </c>
      <c r="H19" s="830">
        <v>7.9346092503987231</v>
      </c>
      <c r="I19" s="831">
        <v>38</v>
      </c>
      <c r="J19" s="832">
        <v>1.5151515151515151</v>
      </c>
    </row>
    <row r="20" spans="1:10" customFormat="1" ht="14">
      <c r="A20" s="817" t="s">
        <v>50</v>
      </c>
      <c r="B20" s="833">
        <v>474</v>
      </c>
      <c r="C20" s="834">
        <v>322</v>
      </c>
      <c r="D20" s="835">
        <v>67.932489451476798</v>
      </c>
      <c r="E20" s="836">
        <v>119</v>
      </c>
      <c r="F20" s="835">
        <v>25.105485232067508</v>
      </c>
      <c r="G20" s="836">
        <v>28</v>
      </c>
      <c r="H20" s="839">
        <v>5.9071729957805905</v>
      </c>
      <c r="I20" s="841">
        <v>5</v>
      </c>
      <c r="J20" s="840">
        <v>1.0548523206751055</v>
      </c>
    </row>
    <row r="21" spans="1:10" customFormat="1" ht="14">
      <c r="A21" s="818" t="s">
        <v>51</v>
      </c>
      <c r="B21" s="838">
        <v>2348</v>
      </c>
      <c r="C21" s="829">
        <v>2084</v>
      </c>
      <c r="D21" s="830">
        <v>88.756388415672916</v>
      </c>
      <c r="E21" s="831">
        <v>220</v>
      </c>
      <c r="F21" s="830">
        <v>9.369676320272573</v>
      </c>
      <c r="G21" s="831">
        <v>37</v>
      </c>
      <c r="H21" s="830">
        <v>1.5758091993185688</v>
      </c>
      <c r="I21" s="842">
        <v>7</v>
      </c>
      <c r="J21" s="832">
        <v>0.2981260647359455</v>
      </c>
    </row>
    <row r="22" spans="1:10" customFormat="1" ht="14">
      <c r="A22" s="817" t="s">
        <v>52</v>
      </c>
      <c r="B22" s="833">
        <v>1419</v>
      </c>
      <c r="C22" s="834">
        <v>1308</v>
      </c>
      <c r="D22" s="835">
        <v>92.177589852008452</v>
      </c>
      <c r="E22" s="836">
        <v>80</v>
      </c>
      <c r="F22" s="839">
        <v>5.6377730796335452</v>
      </c>
      <c r="G22" s="836" t="s">
        <v>188</v>
      </c>
      <c r="H22" s="839" t="s">
        <v>188</v>
      </c>
      <c r="I22" s="836" t="s">
        <v>188</v>
      </c>
      <c r="J22" s="840" t="s">
        <v>188</v>
      </c>
    </row>
    <row r="23" spans="1:10" customFormat="1" ht="14.15" customHeight="1">
      <c r="A23" s="819" t="s">
        <v>53</v>
      </c>
      <c r="B23" s="843">
        <v>1818</v>
      </c>
      <c r="C23" s="844">
        <v>1431</v>
      </c>
      <c r="D23" s="845">
        <v>78.712871287128721</v>
      </c>
      <c r="E23" s="846">
        <v>271</v>
      </c>
      <c r="F23" s="845">
        <v>14.906490649064907</v>
      </c>
      <c r="G23" s="846">
        <v>85</v>
      </c>
      <c r="H23" s="845">
        <v>4.6754675467546756</v>
      </c>
      <c r="I23" s="846">
        <v>31</v>
      </c>
      <c r="J23" s="847">
        <v>1.7051705170517053</v>
      </c>
    </row>
    <row r="24" spans="1:10" customFormat="1" ht="14.9" customHeight="1" thickBot="1">
      <c r="A24" s="820" t="s">
        <v>54</v>
      </c>
      <c r="B24" s="848">
        <v>1347</v>
      </c>
      <c r="C24" s="849">
        <v>1220</v>
      </c>
      <c r="D24" s="850">
        <v>90.571640682999259</v>
      </c>
      <c r="E24" s="851">
        <v>114</v>
      </c>
      <c r="F24" s="850">
        <v>8.463251670378618</v>
      </c>
      <c r="G24" s="851" t="s">
        <v>188</v>
      </c>
      <c r="H24" s="852" t="s">
        <v>188</v>
      </c>
      <c r="I24" s="851" t="s">
        <v>188</v>
      </c>
      <c r="J24" s="853" t="s">
        <v>188</v>
      </c>
    </row>
    <row r="25" spans="1:10" customFormat="1" ht="14">
      <c r="A25" s="821" t="s">
        <v>55</v>
      </c>
      <c r="B25" s="854">
        <v>45539</v>
      </c>
      <c r="C25" s="855">
        <v>28619</v>
      </c>
      <c r="D25" s="856">
        <v>62.845033926963701</v>
      </c>
      <c r="E25" s="857">
        <v>10770</v>
      </c>
      <c r="F25" s="856">
        <v>23.650058191879488</v>
      </c>
      <c r="G25" s="857">
        <v>4550</v>
      </c>
      <c r="H25" s="856">
        <v>9.9914359120753637</v>
      </c>
      <c r="I25" s="857">
        <v>1600</v>
      </c>
      <c r="J25" s="858">
        <v>3.5134719690814471</v>
      </c>
    </row>
    <row r="26" spans="1:10" customFormat="1" ht="14">
      <c r="A26" s="822" t="s">
        <v>56</v>
      </c>
      <c r="B26" s="859">
        <v>10538</v>
      </c>
      <c r="C26" s="860">
        <v>8156</v>
      </c>
      <c r="D26" s="861">
        <v>77.396090339722917</v>
      </c>
      <c r="E26" s="862">
        <v>1370</v>
      </c>
      <c r="F26" s="861">
        <v>13.00056936800152</v>
      </c>
      <c r="G26" s="862">
        <v>717</v>
      </c>
      <c r="H26" s="861">
        <v>6.8039476181438605</v>
      </c>
      <c r="I26" s="862">
        <v>295</v>
      </c>
      <c r="J26" s="863">
        <v>2.7993926741317137</v>
      </c>
    </row>
    <row r="27" spans="1:10" customFormat="1" ht="14">
      <c r="A27" s="823" t="s">
        <v>57</v>
      </c>
      <c r="B27" s="864">
        <v>56077</v>
      </c>
      <c r="C27" s="865">
        <v>36775</v>
      </c>
      <c r="D27" s="866">
        <v>65.579471084401803</v>
      </c>
      <c r="E27" s="867">
        <v>12140</v>
      </c>
      <c r="F27" s="866">
        <v>21.648804322627814</v>
      </c>
      <c r="G27" s="867">
        <v>5267</v>
      </c>
      <c r="H27" s="866">
        <v>9.3924425343723801</v>
      </c>
      <c r="I27" s="867">
        <v>1895</v>
      </c>
      <c r="J27" s="868">
        <v>3.3792820585979997</v>
      </c>
    </row>
    <row r="28" spans="1:10" customFormat="1" ht="13" customHeight="1">
      <c r="A28" s="1152" t="s">
        <v>191</v>
      </c>
      <c r="B28" s="1152"/>
      <c r="C28" s="1152"/>
      <c r="D28" s="1152"/>
      <c r="E28" s="1152"/>
      <c r="F28" s="1152"/>
      <c r="G28" s="1152"/>
      <c r="H28" s="1152"/>
      <c r="I28" s="1152"/>
      <c r="J28" s="1152"/>
    </row>
    <row r="29" spans="1:10" customFormat="1" ht="22.5" customHeight="1">
      <c r="A29" s="1152" t="s">
        <v>192</v>
      </c>
      <c r="B29" s="1152"/>
      <c r="C29" s="1152"/>
      <c r="D29" s="1152"/>
      <c r="E29" s="1152"/>
      <c r="F29" s="1152"/>
      <c r="G29" s="1152"/>
      <c r="H29" s="1152"/>
      <c r="I29" s="1152"/>
      <c r="J29" s="1152"/>
    </row>
    <row r="30" spans="1:10" ht="14.5" customHeight="1"/>
    <row r="31" spans="1:10" ht="23.5">
      <c r="A31" s="1084">
        <v>2022</v>
      </c>
      <c r="B31" s="1084"/>
      <c r="C31" s="1084"/>
      <c r="D31" s="1084"/>
      <c r="E31" s="1084"/>
      <c r="F31" s="1084"/>
      <c r="G31" s="1084"/>
      <c r="H31" s="1084"/>
      <c r="I31" s="1084"/>
      <c r="J31" s="1084"/>
    </row>
    <row r="33" spans="1:10" ht="15" customHeight="1">
      <c r="A33" s="1227" t="s">
        <v>344</v>
      </c>
      <c r="B33" s="1227"/>
      <c r="C33" s="1227"/>
      <c r="D33" s="1227"/>
      <c r="E33" s="1227"/>
      <c r="F33" s="1227"/>
      <c r="G33" s="1227"/>
      <c r="H33" s="1227"/>
      <c r="I33" s="1227"/>
      <c r="J33" s="1227"/>
    </row>
    <row r="34" spans="1:10" ht="15" customHeight="1">
      <c r="A34" s="1228" t="s">
        <v>28</v>
      </c>
      <c r="B34" s="1231" t="s">
        <v>183</v>
      </c>
      <c r="C34" s="1232" t="s">
        <v>343</v>
      </c>
      <c r="D34" s="1233"/>
      <c r="E34" s="1233"/>
      <c r="F34" s="1233"/>
      <c r="G34" s="1233"/>
      <c r="H34" s="1233"/>
      <c r="I34" s="1233"/>
      <c r="J34" s="1233"/>
    </row>
    <row r="35" spans="1:10" ht="14.25" customHeight="1">
      <c r="A35" s="1229"/>
      <c r="B35" s="1035"/>
      <c r="C35" s="1234" t="s">
        <v>218</v>
      </c>
      <c r="D35" s="1234"/>
      <c r="E35" s="1235" t="s">
        <v>219</v>
      </c>
      <c r="F35" s="1235"/>
      <c r="G35" s="1224" t="s">
        <v>220</v>
      </c>
      <c r="H35" s="1224"/>
      <c r="I35" s="1225" t="s">
        <v>221</v>
      </c>
      <c r="J35" s="1226"/>
    </row>
    <row r="36" spans="1:10" ht="15" thickBot="1">
      <c r="A36" s="1230"/>
      <c r="B36" s="824" t="s">
        <v>3</v>
      </c>
      <c r="C36" s="825" t="s">
        <v>3</v>
      </c>
      <c r="D36" s="826" t="s">
        <v>187</v>
      </c>
      <c r="E36" s="825" t="s">
        <v>3</v>
      </c>
      <c r="F36" s="826" t="s">
        <v>187</v>
      </c>
      <c r="G36" s="825" t="s">
        <v>3</v>
      </c>
      <c r="H36" s="826" t="s">
        <v>187</v>
      </c>
      <c r="I36" s="825" t="s">
        <v>3</v>
      </c>
      <c r="J36" s="827" t="s">
        <v>187</v>
      </c>
    </row>
    <row r="37" spans="1:10">
      <c r="A37" s="818" t="s">
        <v>39</v>
      </c>
      <c r="B37" s="828">
        <v>9245</v>
      </c>
      <c r="C37" s="829">
        <v>5623</v>
      </c>
      <c r="D37" s="830">
        <v>60.822065981611686</v>
      </c>
      <c r="E37" s="831">
        <v>2402</v>
      </c>
      <c r="F37" s="830">
        <v>25.981611681990302</v>
      </c>
      <c r="G37" s="831">
        <v>937</v>
      </c>
      <c r="H37" s="830">
        <v>10.1352082206598</v>
      </c>
      <c r="I37" s="831">
        <v>283</v>
      </c>
      <c r="J37" s="832">
        <v>3.0611141157382371</v>
      </c>
    </row>
    <row r="38" spans="1:10">
      <c r="A38" s="817" t="s">
        <v>40</v>
      </c>
      <c r="B38" s="833">
        <v>9193</v>
      </c>
      <c r="C38" s="834">
        <v>6806</v>
      </c>
      <c r="D38" s="835">
        <v>74.034591537039049</v>
      </c>
      <c r="E38" s="836">
        <v>1553</v>
      </c>
      <c r="F38" s="835">
        <v>16.893288371587076</v>
      </c>
      <c r="G38" s="836">
        <v>625</v>
      </c>
      <c r="H38" s="835">
        <v>6.7986511476123139</v>
      </c>
      <c r="I38" s="836">
        <v>209</v>
      </c>
      <c r="J38" s="837">
        <v>2.2734689437615576</v>
      </c>
    </row>
    <row r="39" spans="1:10">
      <c r="A39" s="818" t="s">
        <v>41</v>
      </c>
      <c r="B39" s="838">
        <v>2787</v>
      </c>
      <c r="C39" s="829">
        <v>1229</v>
      </c>
      <c r="D39" s="830">
        <v>44.097595981341946</v>
      </c>
      <c r="E39" s="831">
        <v>769</v>
      </c>
      <c r="F39" s="830">
        <v>27.592393254395407</v>
      </c>
      <c r="G39" s="831">
        <v>562</v>
      </c>
      <c r="H39" s="830">
        <v>20.165052027269464</v>
      </c>
      <c r="I39" s="831">
        <v>227</v>
      </c>
      <c r="J39" s="832">
        <v>8.144958736993182</v>
      </c>
    </row>
    <row r="40" spans="1:10">
      <c r="A40" s="817" t="s">
        <v>42</v>
      </c>
      <c r="B40" s="833">
        <v>1598</v>
      </c>
      <c r="C40" s="834">
        <v>1514</v>
      </c>
      <c r="D40" s="835">
        <v>94.743429286608261</v>
      </c>
      <c r="E40" s="836">
        <v>72</v>
      </c>
      <c r="F40" s="835">
        <v>4.5056320400500622</v>
      </c>
      <c r="G40" s="836" t="s">
        <v>188</v>
      </c>
      <c r="H40" s="839" t="s">
        <v>188</v>
      </c>
      <c r="I40" s="836" t="s">
        <v>188</v>
      </c>
      <c r="J40" s="840" t="s">
        <v>188</v>
      </c>
    </row>
    <row r="41" spans="1:10">
      <c r="A41" s="818" t="s">
        <v>43</v>
      </c>
      <c r="B41" s="838">
        <v>456</v>
      </c>
      <c r="C41" s="829">
        <v>208</v>
      </c>
      <c r="D41" s="830">
        <v>45.614035087719294</v>
      </c>
      <c r="E41" s="831">
        <v>110</v>
      </c>
      <c r="F41" s="830">
        <v>24.12280701754386</v>
      </c>
      <c r="G41" s="831">
        <v>92</v>
      </c>
      <c r="H41" s="830">
        <v>20.175438596491226</v>
      </c>
      <c r="I41" s="831">
        <v>46</v>
      </c>
      <c r="J41" s="832">
        <v>10.087719298245613</v>
      </c>
    </row>
    <row r="42" spans="1:10">
      <c r="A42" s="817" t="s">
        <v>44</v>
      </c>
      <c r="B42" s="833">
        <v>1157</v>
      </c>
      <c r="C42" s="834">
        <v>616</v>
      </c>
      <c r="D42" s="835">
        <v>53.241140881590319</v>
      </c>
      <c r="E42" s="836">
        <v>290</v>
      </c>
      <c r="F42" s="835">
        <v>25.064822817631804</v>
      </c>
      <c r="G42" s="836">
        <v>171</v>
      </c>
      <c r="H42" s="835">
        <v>14.779602420051857</v>
      </c>
      <c r="I42" s="836">
        <v>80</v>
      </c>
      <c r="J42" s="837">
        <v>6.9144338807260164</v>
      </c>
    </row>
    <row r="43" spans="1:10">
      <c r="A43" s="818" t="s">
        <v>45</v>
      </c>
      <c r="B43" s="838">
        <v>4270</v>
      </c>
      <c r="C43" s="829">
        <v>1905</v>
      </c>
      <c r="D43" s="830">
        <v>44.613583138173304</v>
      </c>
      <c r="E43" s="831">
        <v>1423</v>
      </c>
      <c r="F43" s="830">
        <v>33.325526932084308</v>
      </c>
      <c r="G43" s="831">
        <v>676</v>
      </c>
      <c r="H43" s="830">
        <v>15.831381733021077</v>
      </c>
      <c r="I43" s="831">
        <v>266</v>
      </c>
      <c r="J43" s="832">
        <v>6.2295081967213122</v>
      </c>
    </row>
    <row r="44" spans="1:10">
      <c r="A44" s="817" t="s">
        <v>46</v>
      </c>
      <c r="B44" s="833">
        <v>964</v>
      </c>
      <c r="C44" s="834">
        <v>926</v>
      </c>
      <c r="D44" s="835">
        <v>96.058091286307061</v>
      </c>
      <c r="E44" s="836">
        <v>33</v>
      </c>
      <c r="F44" s="839">
        <v>3.4232365145228218</v>
      </c>
      <c r="G44" s="836" t="s">
        <v>188</v>
      </c>
      <c r="H44" s="839" t="s">
        <v>188</v>
      </c>
      <c r="I44" s="836" t="s">
        <v>188</v>
      </c>
      <c r="J44" s="840" t="s">
        <v>188</v>
      </c>
    </row>
    <row r="45" spans="1:10">
      <c r="A45" s="818" t="s">
        <v>47</v>
      </c>
      <c r="B45" s="838">
        <v>5258</v>
      </c>
      <c r="C45" s="829">
        <v>3929</v>
      </c>
      <c r="D45" s="830">
        <v>74.724229745150254</v>
      </c>
      <c r="E45" s="831">
        <v>949</v>
      </c>
      <c r="F45" s="830">
        <v>18.04868771395968</v>
      </c>
      <c r="G45" s="831">
        <v>297</v>
      </c>
      <c r="H45" s="830">
        <v>5.6485355648535567</v>
      </c>
      <c r="I45" s="831">
        <v>83</v>
      </c>
      <c r="J45" s="832">
        <v>1.5785469760365156</v>
      </c>
    </row>
    <row r="46" spans="1:10">
      <c r="A46" s="817" t="s">
        <v>48</v>
      </c>
      <c r="B46" s="833">
        <v>10600</v>
      </c>
      <c r="C46" s="834">
        <v>6253</v>
      </c>
      <c r="D46" s="835">
        <v>58.990566037735846</v>
      </c>
      <c r="E46" s="836">
        <v>2659</v>
      </c>
      <c r="F46" s="835">
        <v>25.084905660377359</v>
      </c>
      <c r="G46" s="836">
        <v>1245</v>
      </c>
      <c r="H46" s="835">
        <v>11.745283018867925</v>
      </c>
      <c r="I46" s="836">
        <v>443</v>
      </c>
      <c r="J46" s="837">
        <v>4.1792452830188687</v>
      </c>
    </row>
    <row r="47" spans="1:10">
      <c r="A47" s="818" t="s">
        <v>49</v>
      </c>
      <c r="B47" s="838">
        <v>2499</v>
      </c>
      <c r="C47" s="829">
        <v>1711</v>
      </c>
      <c r="D47" s="830">
        <v>68.467386954781915</v>
      </c>
      <c r="E47" s="831">
        <v>560</v>
      </c>
      <c r="F47" s="830">
        <v>22.408963585434176</v>
      </c>
      <c r="G47" s="831">
        <v>195</v>
      </c>
      <c r="H47" s="830">
        <v>7.8031212484993988</v>
      </c>
      <c r="I47" s="831">
        <v>33</v>
      </c>
      <c r="J47" s="832">
        <v>1.3205282112845138</v>
      </c>
    </row>
    <row r="48" spans="1:10">
      <c r="A48" s="817" t="s">
        <v>50</v>
      </c>
      <c r="B48" s="833">
        <v>472</v>
      </c>
      <c r="C48" s="834">
        <v>324</v>
      </c>
      <c r="D48" s="835">
        <v>68.644067796610159</v>
      </c>
      <c r="E48" s="836">
        <v>116</v>
      </c>
      <c r="F48" s="835">
        <v>24.576271186440678</v>
      </c>
      <c r="G48" s="836">
        <v>28</v>
      </c>
      <c r="H48" s="839">
        <v>5.9322033898305087</v>
      </c>
      <c r="I48" s="841">
        <v>4</v>
      </c>
      <c r="J48" s="840">
        <v>0.84745762711864403</v>
      </c>
    </row>
    <row r="49" spans="1:10">
      <c r="A49" s="818" t="s">
        <v>51</v>
      </c>
      <c r="B49" s="838">
        <v>2371</v>
      </c>
      <c r="C49" s="829">
        <v>2178</v>
      </c>
      <c r="D49" s="830">
        <v>91.859974694221847</v>
      </c>
      <c r="E49" s="831">
        <v>164</v>
      </c>
      <c r="F49" s="830">
        <v>6.9169126950653732</v>
      </c>
      <c r="G49" s="831">
        <v>23</v>
      </c>
      <c r="H49" s="830">
        <v>0.9700548291859975</v>
      </c>
      <c r="I49" s="842">
        <v>6</v>
      </c>
      <c r="J49" s="832">
        <v>0.25305778152678193</v>
      </c>
    </row>
    <row r="50" spans="1:10">
      <c r="A50" s="817" t="s">
        <v>52</v>
      </c>
      <c r="B50" s="833">
        <v>1418</v>
      </c>
      <c r="C50" s="834">
        <v>1344</v>
      </c>
      <c r="D50" s="835">
        <v>94.781382228490827</v>
      </c>
      <c r="E50" s="836">
        <v>57</v>
      </c>
      <c r="F50" s="839">
        <v>4.0197461212976027</v>
      </c>
      <c r="G50" s="836" t="s">
        <v>188</v>
      </c>
      <c r="H50" s="839" t="s">
        <v>188</v>
      </c>
      <c r="I50" s="836" t="s">
        <v>188</v>
      </c>
      <c r="J50" s="840" t="s">
        <v>188</v>
      </c>
    </row>
    <row r="51" spans="1:10" ht="14.15" customHeight="1">
      <c r="A51" s="819" t="s">
        <v>53</v>
      </c>
      <c r="B51" s="843">
        <v>1792</v>
      </c>
      <c r="C51" s="844">
        <v>1434</v>
      </c>
      <c r="D51" s="845">
        <v>80.022321428571431</v>
      </c>
      <c r="E51" s="846">
        <v>265</v>
      </c>
      <c r="F51" s="845">
        <v>14.787946428571427</v>
      </c>
      <c r="G51" s="846">
        <v>66</v>
      </c>
      <c r="H51" s="845">
        <v>3.6830357142857144</v>
      </c>
      <c r="I51" s="846">
        <v>27</v>
      </c>
      <c r="J51" s="847">
        <v>1.5066964285714286</v>
      </c>
    </row>
    <row r="52" spans="1:10" ht="14.9" customHeight="1" thickBot="1">
      <c r="A52" s="820" t="s">
        <v>54</v>
      </c>
      <c r="B52" s="848">
        <v>1342</v>
      </c>
      <c r="C52" s="849">
        <v>1257</v>
      </c>
      <c r="D52" s="850">
        <v>93.666169895678095</v>
      </c>
      <c r="E52" s="851">
        <v>78</v>
      </c>
      <c r="F52" s="850">
        <v>5.8122205663189268</v>
      </c>
      <c r="G52" s="851">
        <v>7</v>
      </c>
      <c r="H52" s="852">
        <v>0.52160953800298071</v>
      </c>
      <c r="I52" s="851">
        <v>0</v>
      </c>
      <c r="J52" s="853">
        <v>0</v>
      </c>
    </row>
    <row r="53" spans="1:10">
      <c r="A53" s="683" t="s">
        <v>55</v>
      </c>
      <c r="B53" s="854">
        <v>44942</v>
      </c>
      <c r="C53" s="855">
        <v>28809</v>
      </c>
      <c r="D53" s="856">
        <v>64.102621156156829</v>
      </c>
      <c r="E53" s="857">
        <v>10327</v>
      </c>
      <c r="F53" s="856">
        <v>22.978505629477993</v>
      </c>
      <c r="G53" s="857">
        <v>4332</v>
      </c>
      <c r="H53" s="856">
        <v>9.6390903831605179</v>
      </c>
      <c r="I53" s="857">
        <v>1474</v>
      </c>
      <c r="J53" s="858">
        <v>3.2797828312046642</v>
      </c>
    </row>
    <row r="54" spans="1:10">
      <c r="A54" s="684" t="s">
        <v>56</v>
      </c>
      <c r="B54" s="859">
        <v>10480</v>
      </c>
      <c r="C54" s="860">
        <v>8448</v>
      </c>
      <c r="D54" s="861">
        <v>80.610687022900763</v>
      </c>
      <c r="E54" s="862">
        <v>1173</v>
      </c>
      <c r="F54" s="861">
        <v>11.192748091603054</v>
      </c>
      <c r="G54" s="862">
        <v>621</v>
      </c>
      <c r="H54" s="861">
        <v>5.9255725190839694</v>
      </c>
      <c r="I54" s="862">
        <v>238</v>
      </c>
      <c r="J54" s="863">
        <v>2.2709923664122136</v>
      </c>
    </row>
    <row r="55" spans="1:10">
      <c r="A55" s="823" t="s">
        <v>57</v>
      </c>
      <c r="B55" s="864">
        <v>55422</v>
      </c>
      <c r="C55" s="865">
        <v>37257</v>
      </c>
      <c r="D55" s="866">
        <v>67.22420699361264</v>
      </c>
      <c r="E55" s="867">
        <v>11500</v>
      </c>
      <c r="F55" s="866">
        <v>20.749882718054202</v>
      </c>
      <c r="G55" s="867">
        <v>4953</v>
      </c>
      <c r="H55" s="866">
        <v>8.9368842697845601</v>
      </c>
      <c r="I55" s="867">
        <v>1712</v>
      </c>
      <c r="J55" s="868">
        <v>3.0890260185485907</v>
      </c>
    </row>
    <row r="56" spans="1:10" ht="14.15" customHeight="1">
      <c r="A56" s="1152" t="s">
        <v>191</v>
      </c>
      <c r="B56" s="1152"/>
      <c r="C56" s="1152"/>
      <c r="D56" s="1152"/>
      <c r="E56" s="1152"/>
      <c r="F56" s="1152"/>
      <c r="G56" s="1152"/>
      <c r="H56" s="1152"/>
      <c r="I56" s="1152"/>
      <c r="J56" s="1152"/>
    </row>
    <row r="57" spans="1:10" ht="24.65" customHeight="1">
      <c r="A57" s="1152" t="s">
        <v>194</v>
      </c>
      <c r="B57" s="1152"/>
      <c r="C57" s="1152"/>
      <c r="D57" s="1152"/>
      <c r="E57" s="1152"/>
      <c r="F57" s="1152"/>
      <c r="G57" s="1152"/>
      <c r="H57" s="1152"/>
      <c r="I57" s="1152"/>
      <c r="J57" s="1152"/>
    </row>
    <row r="58" spans="1:10" ht="14.15" customHeight="1"/>
    <row r="59" spans="1:10" ht="23.15" customHeight="1">
      <c r="A59" s="1084">
        <v>2021</v>
      </c>
      <c r="B59" s="1084"/>
      <c r="C59" s="1084"/>
      <c r="D59" s="1084"/>
      <c r="E59" s="1084"/>
      <c r="F59" s="1084"/>
      <c r="G59" s="1084"/>
      <c r="H59" s="1084"/>
      <c r="I59" s="1084"/>
      <c r="J59" s="1084"/>
    </row>
    <row r="61" spans="1:10">
      <c r="A61" s="1227" t="s">
        <v>345</v>
      </c>
      <c r="B61" s="1227"/>
      <c r="C61" s="1227"/>
      <c r="D61" s="1227"/>
      <c r="E61" s="1227"/>
      <c r="F61" s="1227"/>
      <c r="G61" s="1227"/>
      <c r="H61" s="1227"/>
      <c r="I61" s="1227"/>
      <c r="J61" s="1227"/>
    </row>
    <row r="62" spans="1:10" ht="15" customHeight="1">
      <c r="A62" s="1228" t="s">
        <v>28</v>
      </c>
      <c r="B62" s="1231" t="s">
        <v>183</v>
      </c>
      <c r="C62" s="1232" t="s">
        <v>343</v>
      </c>
      <c r="D62" s="1233"/>
      <c r="E62" s="1233"/>
      <c r="F62" s="1233"/>
      <c r="G62" s="1233"/>
      <c r="H62" s="1233"/>
      <c r="I62" s="1233"/>
      <c r="J62" s="1233"/>
    </row>
    <row r="63" spans="1:10" ht="15" customHeight="1">
      <c r="A63" s="1229"/>
      <c r="B63" s="1035"/>
      <c r="C63" s="1234" t="s">
        <v>218</v>
      </c>
      <c r="D63" s="1234"/>
      <c r="E63" s="1235" t="s">
        <v>219</v>
      </c>
      <c r="F63" s="1235"/>
      <c r="G63" s="1224" t="s">
        <v>220</v>
      </c>
      <c r="H63" s="1224"/>
      <c r="I63" s="1225" t="s">
        <v>221</v>
      </c>
      <c r="J63" s="1226"/>
    </row>
    <row r="64" spans="1:10" ht="15" thickBot="1">
      <c r="A64" s="1230"/>
      <c r="B64" s="824" t="s">
        <v>3</v>
      </c>
      <c r="C64" s="825" t="s">
        <v>3</v>
      </c>
      <c r="D64" s="826" t="s">
        <v>187</v>
      </c>
      <c r="E64" s="825" t="s">
        <v>3</v>
      </c>
      <c r="F64" s="826" t="s">
        <v>187</v>
      </c>
      <c r="G64" s="825" t="s">
        <v>3</v>
      </c>
      <c r="H64" s="826" t="s">
        <v>187</v>
      </c>
      <c r="I64" s="825" t="s">
        <v>3</v>
      </c>
      <c r="J64" s="827" t="s">
        <v>187</v>
      </c>
    </row>
    <row r="65" spans="1:10">
      <c r="A65" s="818" t="s">
        <v>39</v>
      </c>
      <c r="B65" s="838">
        <v>9081</v>
      </c>
      <c r="C65" s="869">
        <v>5540</v>
      </c>
      <c r="D65" s="870">
        <f t="shared" ref="D65:D83" si="0">C65/B65*100</f>
        <v>61.006497081819177</v>
      </c>
      <c r="E65" s="871">
        <v>2364</v>
      </c>
      <c r="F65" s="870">
        <f t="shared" ref="F65:F83" si="1">E65/B65*100</f>
        <v>26.032375289065079</v>
      </c>
      <c r="G65" s="871">
        <v>902</v>
      </c>
      <c r="H65" s="870">
        <f>G65/B65*100</f>
        <v>9.9328267811914994</v>
      </c>
      <c r="I65" s="871">
        <v>275</v>
      </c>
      <c r="J65" s="872">
        <f>I65/B65*100</f>
        <v>3.0283008479242377</v>
      </c>
    </row>
    <row r="66" spans="1:10">
      <c r="A66" s="817" t="s">
        <v>40</v>
      </c>
      <c r="B66" s="833">
        <v>8960</v>
      </c>
      <c r="C66" s="873">
        <v>6677</v>
      </c>
      <c r="D66" s="874">
        <f t="shared" si="0"/>
        <v>74.520089285714292</v>
      </c>
      <c r="E66" s="875">
        <v>1474</v>
      </c>
      <c r="F66" s="874">
        <f t="shared" si="1"/>
        <v>16.450892857142858</v>
      </c>
      <c r="G66" s="875">
        <v>603</v>
      </c>
      <c r="H66" s="874">
        <f>G66/B66*100</f>
        <v>6.7299107142857135</v>
      </c>
      <c r="I66" s="875">
        <v>206</v>
      </c>
      <c r="J66" s="876">
        <f>I66/B66*100</f>
        <v>2.2991071428571432</v>
      </c>
    </row>
    <row r="67" spans="1:10">
      <c r="A67" s="818" t="s">
        <v>41</v>
      </c>
      <c r="B67" s="838">
        <v>2718</v>
      </c>
      <c r="C67" s="869">
        <v>1260</v>
      </c>
      <c r="D67" s="870">
        <f t="shared" si="0"/>
        <v>46.357615894039732</v>
      </c>
      <c r="E67" s="871">
        <v>725</v>
      </c>
      <c r="F67" s="870">
        <f t="shared" si="1"/>
        <v>26.674025018395881</v>
      </c>
      <c r="G67" s="871">
        <v>528</v>
      </c>
      <c r="H67" s="870">
        <f>G67/B67*100</f>
        <v>19.426048565121413</v>
      </c>
      <c r="I67" s="871">
        <v>205</v>
      </c>
      <c r="J67" s="872">
        <f>I67/B67*100</f>
        <v>7.542310522442973</v>
      </c>
    </row>
    <row r="68" spans="1:10">
      <c r="A68" s="817" t="s">
        <v>42</v>
      </c>
      <c r="B68" s="833">
        <v>1578</v>
      </c>
      <c r="C68" s="873">
        <v>1508</v>
      </c>
      <c r="D68" s="874">
        <f t="shared" si="0"/>
        <v>95.564005069708486</v>
      </c>
      <c r="E68" s="875">
        <v>56</v>
      </c>
      <c r="F68" s="874">
        <f t="shared" si="1"/>
        <v>3.5487959442332064</v>
      </c>
      <c r="G68" s="875" t="s">
        <v>188</v>
      </c>
      <c r="H68" s="877" t="s">
        <v>188</v>
      </c>
      <c r="I68" s="875" t="s">
        <v>188</v>
      </c>
      <c r="J68" s="878" t="s">
        <v>188</v>
      </c>
    </row>
    <row r="69" spans="1:10">
      <c r="A69" s="818" t="s">
        <v>43</v>
      </c>
      <c r="B69" s="838">
        <v>448</v>
      </c>
      <c r="C69" s="869">
        <v>217</v>
      </c>
      <c r="D69" s="870">
        <f t="shared" si="0"/>
        <v>48.4375</v>
      </c>
      <c r="E69" s="871">
        <v>95</v>
      </c>
      <c r="F69" s="870">
        <f t="shared" si="1"/>
        <v>21.205357142857142</v>
      </c>
      <c r="G69" s="871">
        <v>104</v>
      </c>
      <c r="H69" s="870">
        <f>G69/B69*100</f>
        <v>23.214285714285715</v>
      </c>
      <c r="I69" s="871">
        <v>32</v>
      </c>
      <c r="J69" s="872">
        <f>I69/B69*100</f>
        <v>7.1428571428571423</v>
      </c>
    </row>
    <row r="70" spans="1:10">
      <c r="A70" s="817" t="s">
        <v>44</v>
      </c>
      <c r="B70" s="833">
        <v>1143</v>
      </c>
      <c r="C70" s="873">
        <v>658</v>
      </c>
      <c r="D70" s="874">
        <f t="shared" si="0"/>
        <v>57.567804024496937</v>
      </c>
      <c r="E70" s="875">
        <v>242</v>
      </c>
      <c r="F70" s="874">
        <f t="shared" si="1"/>
        <v>21.172353455818023</v>
      </c>
      <c r="G70" s="875">
        <v>170</v>
      </c>
      <c r="H70" s="874">
        <f>G70/B70*100</f>
        <v>14.873140857392825</v>
      </c>
      <c r="I70" s="875">
        <v>73</v>
      </c>
      <c r="J70" s="876">
        <f>I70/B70*100</f>
        <v>6.3867016622922126</v>
      </c>
    </row>
    <row r="71" spans="1:10">
      <c r="A71" s="818" t="s">
        <v>45</v>
      </c>
      <c r="B71" s="838">
        <v>4210</v>
      </c>
      <c r="C71" s="869">
        <v>1938</v>
      </c>
      <c r="D71" s="870">
        <f t="shared" si="0"/>
        <v>46.033254156769601</v>
      </c>
      <c r="E71" s="871">
        <v>1379</v>
      </c>
      <c r="F71" s="870">
        <f t="shared" si="1"/>
        <v>32.75534441805226</v>
      </c>
      <c r="G71" s="871">
        <v>636</v>
      </c>
      <c r="H71" s="870">
        <f>G71/B71*100</f>
        <v>15.106888361045131</v>
      </c>
      <c r="I71" s="871">
        <v>257</v>
      </c>
      <c r="J71" s="872">
        <f>I71/B71*100</f>
        <v>6.104513064133017</v>
      </c>
    </row>
    <row r="72" spans="1:10">
      <c r="A72" s="817" t="s">
        <v>46</v>
      </c>
      <c r="B72" s="833">
        <v>956</v>
      </c>
      <c r="C72" s="873">
        <v>926</v>
      </c>
      <c r="D72" s="874">
        <f t="shared" si="0"/>
        <v>96.861924686192467</v>
      </c>
      <c r="E72" s="875">
        <v>26</v>
      </c>
      <c r="F72" s="877">
        <f t="shared" si="1"/>
        <v>2.7196652719665275</v>
      </c>
      <c r="G72" s="875" t="s">
        <v>188</v>
      </c>
      <c r="H72" s="877" t="s">
        <v>188</v>
      </c>
      <c r="I72" s="875" t="s">
        <v>188</v>
      </c>
      <c r="J72" s="878" t="s">
        <v>188</v>
      </c>
    </row>
    <row r="73" spans="1:10">
      <c r="A73" s="818" t="s">
        <v>47</v>
      </c>
      <c r="B73" s="838">
        <v>5139</v>
      </c>
      <c r="C73" s="869">
        <v>3868</v>
      </c>
      <c r="D73" s="870">
        <f t="shared" si="0"/>
        <v>75.267561782447942</v>
      </c>
      <c r="E73" s="871">
        <v>927</v>
      </c>
      <c r="F73" s="870">
        <f t="shared" si="1"/>
        <v>18.038528896672503</v>
      </c>
      <c r="G73" s="871">
        <v>267</v>
      </c>
      <c r="H73" s="870">
        <f>G73/B73*100</f>
        <v>5.195563339171045</v>
      </c>
      <c r="I73" s="871">
        <v>77</v>
      </c>
      <c r="J73" s="872">
        <f>I73/B73*100</f>
        <v>1.4983459817085036</v>
      </c>
    </row>
    <row r="74" spans="1:10">
      <c r="A74" s="817" t="s">
        <v>48</v>
      </c>
      <c r="B74" s="833">
        <v>10538</v>
      </c>
      <c r="C74" s="873">
        <v>6181</v>
      </c>
      <c r="D74" s="874">
        <f t="shared" si="0"/>
        <v>58.654393623078384</v>
      </c>
      <c r="E74" s="875">
        <v>2658</v>
      </c>
      <c r="F74" s="874">
        <f t="shared" si="1"/>
        <v>25.223002467261342</v>
      </c>
      <c r="G74" s="875">
        <v>1261</v>
      </c>
      <c r="H74" s="874">
        <f>G74/B74*100</f>
        <v>11.966217498576579</v>
      </c>
      <c r="I74" s="875">
        <v>438</v>
      </c>
      <c r="J74" s="876">
        <f>I74/B74*100</f>
        <v>4.1563864110836972</v>
      </c>
    </row>
    <row r="75" spans="1:10">
      <c r="A75" s="818" t="s">
        <v>49</v>
      </c>
      <c r="B75" s="838">
        <v>2492</v>
      </c>
      <c r="C75" s="869">
        <v>1696</v>
      </c>
      <c r="D75" s="870">
        <f t="shared" si="0"/>
        <v>68.057784911717505</v>
      </c>
      <c r="E75" s="871">
        <v>576</v>
      </c>
      <c r="F75" s="870">
        <f t="shared" si="1"/>
        <v>23.113964686998393</v>
      </c>
      <c r="G75" s="871">
        <v>181</v>
      </c>
      <c r="H75" s="870">
        <f>G75/B75*100</f>
        <v>7.2632423756019264</v>
      </c>
      <c r="I75" s="871">
        <v>39</v>
      </c>
      <c r="J75" s="872">
        <f>I75/B75*100</f>
        <v>1.5650080256821832</v>
      </c>
    </row>
    <row r="76" spans="1:10">
      <c r="A76" s="817" t="s">
        <v>50</v>
      </c>
      <c r="B76" s="833">
        <v>471</v>
      </c>
      <c r="C76" s="873">
        <v>350</v>
      </c>
      <c r="D76" s="874">
        <f t="shared" si="0"/>
        <v>74.309978768577494</v>
      </c>
      <c r="E76" s="875">
        <v>91</v>
      </c>
      <c r="F76" s="874">
        <f t="shared" si="1"/>
        <v>19.320594479830149</v>
      </c>
      <c r="G76" s="875">
        <v>25</v>
      </c>
      <c r="H76" s="877">
        <f>G76/B76*100</f>
        <v>5.3078556263269645</v>
      </c>
      <c r="I76" s="879">
        <v>5</v>
      </c>
      <c r="J76" s="878">
        <f>I76/B76*100</f>
        <v>1.0615711252653928</v>
      </c>
    </row>
    <row r="77" spans="1:10">
      <c r="A77" s="818" t="s">
        <v>51</v>
      </c>
      <c r="B77" s="838">
        <v>2358</v>
      </c>
      <c r="C77" s="869">
        <v>2206</v>
      </c>
      <c r="D77" s="870">
        <f t="shared" si="0"/>
        <v>93.553859202714165</v>
      </c>
      <c r="E77" s="871">
        <v>132</v>
      </c>
      <c r="F77" s="870">
        <f t="shared" si="1"/>
        <v>5.5979643765903306</v>
      </c>
      <c r="G77" s="871">
        <v>13</v>
      </c>
      <c r="H77" s="870">
        <f>G77/B77*100</f>
        <v>0.55131467345207796</v>
      </c>
      <c r="I77" s="880">
        <v>7</v>
      </c>
      <c r="J77" s="872">
        <f>I77/B77*100</f>
        <v>0.29686174724342662</v>
      </c>
    </row>
    <row r="78" spans="1:10">
      <c r="A78" s="817" t="s">
        <v>52</v>
      </c>
      <c r="B78" s="833">
        <v>1411</v>
      </c>
      <c r="C78" s="873">
        <v>1347</v>
      </c>
      <c r="D78" s="874">
        <f t="shared" si="0"/>
        <v>95.464209780297665</v>
      </c>
      <c r="E78" s="875">
        <v>59</v>
      </c>
      <c r="F78" s="877">
        <f t="shared" si="1"/>
        <v>4.1814316087880936</v>
      </c>
      <c r="G78" s="875" t="s">
        <v>188</v>
      </c>
      <c r="H78" s="877" t="s">
        <v>188</v>
      </c>
      <c r="I78" s="875" t="s">
        <v>188</v>
      </c>
      <c r="J78" s="878" t="s">
        <v>188</v>
      </c>
    </row>
    <row r="79" spans="1:10">
      <c r="A79" s="819" t="s">
        <v>53</v>
      </c>
      <c r="B79" s="843">
        <v>1789</v>
      </c>
      <c r="C79" s="881">
        <v>1446</v>
      </c>
      <c r="D79" s="882">
        <f t="shared" si="0"/>
        <v>80.827277808831752</v>
      </c>
      <c r="E79" s="883">
        <v>251</v>
      </c>
      <c r="F79" s="882">
        <f t="shared" si="1"/>
        <v>14.03018446059251</v>
      </c>
      <c r="G79" s="883">
        <v>70</v>
      </c>
      <c r="H79" s="882">
        <f>G79/B79*100</f>
        <v>3.9128004471771942</v>
      </c>
      <c r="I79" s="883">
        <v>22</v>
      </c>
      <c r="J79" s="884">
        <f>I79/B79*100</f>
        <v>1.2297372833985467</v>
      </c>
    </row>
    <row r="80" spans="1:10" ht="15" thickBot="1">
      <c r="A80" s="820" t="s">
        <v>54</v>
      </c>
      <c r="B80" s="848">
        <v>1335</v>
      </c>
      <c r="C80" s="885">
        <v>1269</v>
      </c>
      <c r="D80" s="886">
        <f t="shared" si="0"/>
        <v>95.056179775280896</v>
      </c>
      <c r="E80" s="887">
        <v>60</v>
      </c>
      <c r="F80" s="886">
        <f t="shared" si="1"/>
        <v>4.4943820224719104</v>
      </c>
      <c r="G80" s="887" t="s">
        <v>188</v>
      </c>
      <c r="H80" s="888" t="s">
        <v>188</v>
      </c>
      <c r="I80" s="887" t="s">
        <v>188</v>
      </c>
      <c r="J80" s="889" t="s">
        <v>188</v>
      </c>
    </row>
    <row r="81" spans="1:10">
      <c r="A81" s="683" t="s">
        <v>55</v>
      </c>
      <c r="B81" s="854">
        <v>44271</v>
      </c>
      <c r="C81" s="890">
        <v>28571</v>
      </c>
      <c r="D81" s="891">
        <f t="shared" si="0"/>
        <v>64.536604097490454</v>
      </c>
      <c r="E81" s="892">
        <v>10057</v>
      </c>
      <c r="F81" s="891">
        <f t="shared" si="1"/>
        <v>22.716902712836845</v>
      </c>
      <c r="G81" s="892">
        <v>4219</v>
      </c>
      <c r="H81" s="891">
        <f>G81/B81*100</f>
        <v>9.5299405931648256</v>
      </c>
      <c r="I81" s="892">
        <v>1424</v>
      </c>
      <c r="J81" s="893">
        <f>I81/B81*100</f>
        <v>3.2165525965078721</v>
      </c>
    </row>
    <row r="82" spans="1:10">
      <c r="A82" s="684" t="s">
        <v>56</v>
      </c>
      <c r="B82" s="859">
        <v>10356</v>
      </c>
      <c r="C82" s="894">
        <v>8516</v>
      </c>
      <c r="D82" s="895">
        <f t="shared" si="0"/>
        <v>82.232522209347238</v>
      </c>
      <c r="E82" s="896">
        <v>1058</v>
      </c>
      <c r="F82" s="895">
        <f t="shared" si="1"/>
        <v>10.216299729625337</v>
      </c>
      <c r="G82" s="896">
        <v>566</v>
      </c>
      <c r="H82" s="895">
        <f>G82/B82*100</f>
        <v>5.4654306682116651</v>
      </c>
      <c r="I82" s="896">
        <v>216</v>
      </c>
      <c r="J82" s="897">
        <f>I82/B82*100</f>
        <v>2.085747392815759</v>
      </c>
    </row>
    <row r="83" spans="1:10">
      <c r="A83" s="823" t="s">
        <v>57</v>
      </c>
      <c r="B83" s="864">
        <v>54627</v>
      </c>
      <c r="C83" s="898">
        <v>37087</v>
      </c>
      <c r="D83" s="899">
        <f t="shared" si="0"/>
        <v>67.89133578633276</v>
      </c>
      <c r="E83" s="900">
        <v>11115</v>
      </c>
      <c r="F83" s="899">
        <f t="shared" si="1"/>
        <v>20.347081113734966</v>
      </c>
      <c r="G83" s="900">
        <v>4785</v>
      </c>
      <c r="H83" s="899">
        <f>G83/B83*100</f>
        <v>8.7594046899884681</v>
      </c>
      <c r="I83" s="900">
        <v>1640</v>
      </c>
      <c r="J83" s="901">
        <f>I83/B83*100</f>
        <v>3.0021784099438005</v>
      </c>
    </row>
    <row r="84" spans="1:10" ht="14.15" customHeight="1">
      <c r="A84" s="1152" t="s">
        <v>191</v>
      </c>
      <c r="B84" s="1152"/>
      <c r="C84" s="1152"/>
      <c r="D84" s="1152"/>
      <c r="E84" s="1152"/>
      <c r="F84" s="1152"/>
      <c r="G84" s="1152"/>
      <c r="H84" s="1152"/>
      <c r="I84" s="1152"/>
      <c r="J84" s="1152"/>
    </row>
    <row r="85" spans="1:10" ht="21.65" customHeight="1">
      <c r="A85" s="1152" t="s">
        <v>194</v>
      </c>
      <c r="B85" s="1152"/>
      <c r="C85" s="1152"/>
      <c r="D85" s="1152"/>
      <c r="E85" s="1152"/>
      <c r="F85" s="1152"/>
      <c r="G85" s="1152"/>
      <c r="H85" s="1152"/>
      <c r="I85" s="1152"/>
      <c r="J85" s="1152"/>
    </row>
    <row r="87" spans="1:10" ht="23.5">
      <c r="A87" s="1084">
        <v>2020</v>
      </c>
      <c r="B87" s="1084"/>
      <c r="C87" s="1084"/>
      <c r="D87" s="1084"/>
      <c r="E87" s="1084"/>
      <c r="F87" s="1084"/>
      <c r="G87" s="1084"/>
      <c r="H87" s="1084"/>
      <c r="I87" s="1084"/>
      <c r="J87" s="1084"/>
    </row>
    <row r="89" spans="1:10">
      <c r="A89" s="1227" t="s">
        <v>346</v>
      </c>
      <c r="B89" s="1227"/>
      <c r="C89" s="1227"/>
      <c r="D89" s="1227"/>
      <c r="E89" s="1227"/>
      <c r="F89" s="1227"/>
      <c r="G89" s="1227"/>
      <c r="H89" s="1227"/>
      <c r="I89" s="1227"/>
      <c r="J89" s="1227"/>
    </row>
    <row r="90" spans="1:10" ht="15" customHeight="1">
      <c r="A90" s="1228" t="s">
        <v>28</v>
      </c>
      <c r="B90" s="1231" t="s">
        <v>183</v>
      </c>
      <c r="C90" s="1232" t="s">
        <v>343</v>
      </c>
      <c r="D90" s="1233"/>
      <c r="E90" s="1233"/>
      <c r="F90" s="1233"/>
      <c r="G90" s="1233"/>
      <c r="H90" s="1233"/>
      <c r="I90" s="1233"/>
      <c r="J90" s="1233"/>
    </row>
    <row r="91" spans="1:10" ht="15" customHeight="1">
      <c r="A91" s="1229"/>
      <c r="B91" s="1035"/>
      <c r="C91" s="1234" t="s">
        <v>218</v>
      </c>
      <c r="D91" s="1234"/>
      <c r="E91" s="1235" t="s">
        <v>219</v>
      </c>
      <c r="F91" s="1235"/>
      <c r="G91" s="1224" t="s">
        <v>220</v>
      </c>
      <c r="H91" s="1224"/>
      <c r="I91" s="1225" t="s">
        <v>221</v>
      </c>
      <c r="J91" s="1226"/>
    </row>
    <row r="92" spans="1:10" ht="15" thickBot="1">
      <c r="A92" s="1230"/>
      <c r="B92" s="824" t="s">
        <v>3</v>
      </c>
      <c r="C92" s="825" t="s">
        <v>3</v>
      </c>
      <c r="D92" s="826" t="s">
        <v>187</v>
      </c>
      <c r="E92" s="825" t="s">
        <v>3</v>
      </c>
      <c r="F92" s="826" t="s">
        <v>187</v>
      </c>
      <c r="G92" s="825" t="s">
        <v>3</v>
      </c>
      <c r="H92" s="826" t="s">
        <v>187</v>
      </c>
      <c r="I92" s="825" t="s">
        <v>3</v>
      </c>
      <c r="J92" s="827" t="s">
        <v>187</v>
      </c>
    </row>
    <row r="93" spans="1:10">
      <c r="A93" s="818" t="s">
        <v>39</v>
      </c>
      <c r="B93" s="902">
        <v>8878</v>
      </c>
      <c r="C93" s="829">
        <v>5389</v>
      </c>
      <c r="D93" s="830">
        <v>60.700608245100248</v>
      </c>
      <c r="E93" s="831">
        <v>2292</v>
      </c>
      <c r="F93" s="830">
        <v>25.816625366073442</v>
      </c>
      <c r="G93" s="831">
        <v>903</v>
      </c>
      <c r="H93" s="830">
        <v>10.171209731921603</v>
      </c>
      <c r="I93" s="831">
        <v>294</v>
      </c>
      <c r="J93" s="832">
        <v>3.3115566569047079</v>
      </c>
    </row>
    <row r="94" spans="1:10">
      <c r="A94" s="817" t="s">
        <v>40</v>
      </c>
      <c r="B94" s="903">
        <v>8766</v>
      </c>
      <c r="C94" s="834">
        <v>6569</v>
      </c>
      <c r="D94" s="835">
        <v>74.937257586128226</v>
      </c>
      <c r="E94" s="836">
        <v>1435</v>
      </c>
      <c r="F94" s="835">
        <v>16.370066164727355</v>
      </c>
      <c r="G94" s="836">
        <v>579</v>
      </c>
      <c r="H94" s="835">
        <v>6.6050650239561941</v>
      </c>
      <c r="I94" s="836">
        <v>183</v>
      </c>
      <c r="J94" s="837">
        <v>2.0876112251882271</v>
      </c>
    </row>
    <row r="95" spans="1:10">
      <c r="A95" s="818" t="s">
        <v>41</v>
      </c>
      <c r="B95" s="902">
        <v>2663</v>
      </c>
      <c r="C95" s="829">
        <v>1298</v>
      </c>
      <c r="D95" s="830">
        <v>48.742020277882084</v>
      </c>
      <c r="E95" s="831">
        <v>655</v>
      </c>
      <c r="F95" s="830">
        <v>24.596319939917386</v>
      </c>
      <c r="G95" s="831">
        <v>506</v>
      </c>
      <c r="H95" s="830">
        <v>19.001126549004884</v>
      </c>
      <c r="I95" s="831">
        <v>204</v>
      </c>
      <c r="J95" s="832">
        <v>7.6605332331956451</v>
      </c>
    </row>
    <row r="96" spans="1:10">
      <c r="A96" s="817" t="s">
        <v>42</v>
      </c>
      <c r="B96" s="903">
        <v>1565</v>
      </c>
      <c r="C96" s="834">
        <v>1498</v>
      </c>
      <c r="D96" s="835">
        <v>95.718849840255587</v>
      </c>
      <c r="E96" s="836">
        <v>55</v>
      </c>
      <c r="F96" s="835">
        <v>3.5143769968051117</v>
      </c>
      <c r="G96" s="836" t="s">
        <v>188</v>
      </c>
      <c r="H96" s="839" t="s">
        <v>188</v>
      </c>
      <c r="I96" s="836" t="s">
        <v>188</v>
      </c>
      <c r="J96" s="840" t="s">
        <v>188</v>
      </c>
    </row>
    <row r="97" spans="1:10">
      <c r="A97" s="818" t="s">
        <v>43</v>
      </c>
      <c r="B97" s="902">
        <v>437</v>
      </c>
      <c r="C97" s="829">
        <v>222</v>
      </c>
      <c r="D97" s="830">
        <v>50.800915331807786</v>
      </c>
      <c r="E97" s="831">
        <v>94</v>
      </c>
      <c r="F97" s="830">
        <v>21.51029748283753</v>
      </c>
      <c r="G97" s="831">
        <v>86</v>
      </c>
      <c r="H97" s="830">
        <v>19.679633867276888</v>
      </c>
      <c r="I97" s="831">
        <v>35</v>
      </c>
      <c r="J97" s="832">
        <v>8.0091533180778036</v>
      </c>
    </row>
    <row r="98" spans="1:10">
      <c r="A98" s="817" t="s">
        <v>44</v>
      </c>
      <c r="B98" s="903">
        <v>1126</v>
      </c>
      <c r="C98" s="834">
        <v>651</v>
      </c>
      <c r="D98" s="835">
        <v>57.815275310834814</v>
      </c>
      <c r="E98" s="836">
        <v>250</v>
      </c>
      <c r="F98" s="835">
        <v>22.202486678507995</v>
      </c>
      <c r="G98" s="836">
        <v>151</v>
      </c>
      <c r="H98" s="835">
        <v>13.410301953818829</v>
      </c>
      <c r="I98" s="836">
        <v>74</v>
      </c>
      <c r="J98" s="837">
        <v>6.571936056838366</v>
      </c>
    </row>
    <row r="99" spans="1:10">
      <c r="A99" s="818" t="s">
        <v>45</v>
      </c>
      <c r="B99" s="902">
        <v>4157</v>
      </c>
      <c r="C99" s="829">
        <v>1912</v>
      </c>
      <c r="D99" s="830">
        <v>45.994707721914843</v>
      </c>
      <c r="E99" s="831">
        <v>1346</v>
      </c>
      <c r="F99" s="830">
        <v>32.379119557373102</v>
      </c>
      <c r="G99" s="831">
        <v>622</v>
      </c>
      <c r="H99" s="830">
        <v>14.962713495309119</v>
      </c>
      <c r="I99" s="831">
        <v>277</v>
      </c>
      <c r="J99" s="832">
        <v>6.663459225402935</v>
      </c>
    </row>
    <row r="100" spans="1:10">
      <c r="A100" s="817" t="s">
        <v>46</v>
      </c>
      <c r="B100" s="903">
        <v>952</v>
      </c>
      <c r="C100" s="834">
        <v>928</v>
      </c>
      <c r="D100" s="835">
        <v>97.47899159663865</v>
      </c>
      <c r="E100" s="836">
        <v>18</v>
      </c>
      <c r="F100" s="839">
        <v>1.8907563025210083</v>
      </c>
      <c r="G100" s="836" t="s">
        <v>188</v>
      </c>
      <c r="H100" s="839" t="s">
        <v>188</v>
      </c>
      <c r="I100" s="836" t="s">
        <v>188</v>
      </c>
      <c r="J100" s="840" t="s">
        <v>188</v>
      </c>
    </row>
    <row r="101" spans="1:10">
      <c r="A101" s="818" t="s">
        <v>47</v>
      </c>
      <c r="B101" s="902">
        <v>5045</v>
      </c>
      <c r="C101" s="829">
        <v>3853</v>
      </c>
      <c r="D101" s="830">
        <v>76.372646184340937</v>
      </c>
      <c r="E101" s="831">
        <v>894</v>
      </c>
      <c r="F101" s="830">
        <v>17.720515361744301</v>
      </c>
      <c r="G101" s="831">
        <v>234</v>
      </c>
      <c r="H101" s="830">
        <v>4.6382556987115953</v>
      </c>
      <c r="I101" s="831">
        <v>64</v>
      </c>
      <c r="J101" s="832">
        <v>1.2685827552031714</v>
      </c>
    </row>
    <row r="102" spans="1:10">
      <c r="A102" s="817" t="s">
        <v>48</v>
      </c>
      <c r="B102" s="903">
        <v>10347</v>
      </c>
      <c r="C102" s="834">
        <v>6108</v>
      </c>
      <c r="D102" s="835">
        <v>59.031603363293705</v>
      </c>
      <c r="E102" s="836">
        <v>2607</v>
      </c>
      <c r="F102" s="835">
        <v>25.195708901130764</v>
      </c>
      <c r="G102" s="836">
        <v>1224</v>
      </c>
      <c r="H102" s="835">
        <v>11.829515801681646</v>
      </c>
      <c r="I102" s="836">
        <v>408</v>
      </c>
      <c r="J102" s="837">
        <v>3.9431719338938827</v>
      </c>
    </row>
    <row r="103" spans="1:10">
      <c r="A103" s="818" t="s">
        <v>49</v>
      </c>
      <c r="B103" s="902">
        <v>2470</v>
      </c>
      <c r="C103" s="829">
        <v>1695</v>
      </c>
      <c r="D103" s="830">
        <v>68.623481781376512</v>
      </c>
      <c r="E103" s="831">
        <v>560</v>
      </c>
      <c r="F103" s="830">
        <v>22.672064777327936</v>
      </c>
      <c r="G103" s="831">
        <v>184</v>
      </c>
      <c r="H103" s="830">
        <v>7.4493927125506083</v>
      </c>
      <c r="I103" s="831">
        <v>31</v>
      </c>
      <c r="J103" s="832">
        <v>1.2550607287449393</v>
      </c>
    </row>
    <row r="104" spans="1:10">
      <c r="A104" s="817" t="s">
        <v>50</v>
      </c>
      <c r="B104" s="903">
        <v>470</v>
      </c>
      <c r="C104" s="834">
        <v>344</v>
      </c>
      <c r="D104" s="835">
        <v>73.191489361702125</v>
      </c>
      <c r="E104" s="836">
        <v>98</v>
      </c>
      <c r="F104" s="835">
        <v>20.851063829787233</v>
      </c>
      <c r="G104" s="836">
        <v>24</v>
      </c>
      <c r="H104" s="839">
        <v>5.1063829787234036</v>
      </c>
      <c r="I104" s="836">
        <v>4</v>
      </c>
      <c r="J104" s="840">
        <v>0.85106382978723405</v>
      </c>
    </row>
    <row r="105" spans="1:10">
      <c r="A105" s="818" t="s">
        <v>51</v>
      </c>
      <c r="B105" s="902">
        <v>2348</v>
      </c>
      <c r="C105" s="829">
        <v>2223</v>
      </c>
      <c r="D105" s="830">
        <v>94.676320272572397</v>
      </c>
      <c r="E105" s="831">
        <v>106</v>
      </c>
      <c r="F105" s="830">
        <v>4.5144804088586028</v>
      </c>
      <c r="G105" s="831">
        <v>12</v>
      </c>
      <c r="H105" s="830">
        <v>0.51107325383304936</v>
      </c>
      <c r="I105" s="842">
        <v>7</v>
      </c>
      <c r="J105" s="832">
        <v>0.2981260647359455</v>
      </c>
    </row>
    <row r="106" spans="1:10">
      <c r="A106" s="817" t="s">
        <v>52</v>
      </c>
      <c r="B106" s="903">
        <v>1414</v>
      </c>
      <c r="C106" s="834">
        <v>1357</v>
      </c>
      <c r="D106" s="835">
        <v>95.968882602545975</v>
      </c>
      <c r="E106" s="836">
        <v>52</v>
      </c>
      <c r="F106" s="839">
        <v>3.6775106082036775</v>
      </c>
      <c r="G106" s="836" t="s">
        <v>188</v>
      </c>
      <c r="H106" s="839" t="s">
        <v>188</v>
      </c>
      <c r="I106" s="836" t="s">
        <v>188</v>
      </c>
      <c r="J106" s="840" t="s">
        <v>188</v>
      </c>
    </row>
    <row r="107" spans="1:10">
      <c r="A107" s="819" t="s">
        <v>53</v>
      </c>
      <c r="B107" s="904">
        <v>1774</v>
      </c>
      <c r="C107" s="844">
        <v>1433</v>
      </c>
      <c r="D107" s="845">
        <v>80.777903043968436</v>
      </c>
      <c r="E107" s="846">
        <v>255</v>
      </c>
      <c r="F107" s="845">
        <v>14.374295377677566</v>
      </c>
      <c r="G107" s="846">
        <v>71</v>
      </c>
      <c r="H107" s="845">
        <v>4.0022547914317927</v>
      </c>
      <c r="I107" s="846">
        <v>15</v>
      </c>
      <c r="J107" s="847">
        <v>0.84554678692220964</v>
      </c>
    </row>
    <row r="108" spans="1:10" ht="15" thickBot="1">
      <c r="A108" s="820" t="s">
        <v>54</v>
      </c>
      <c r="B108" s="905">
        <v>1330</v>
      </c>
      <c r="C108" s="849">
        <v>1266</v>
      </c>
      <c r="D108" s="850">
        <v>95.187969924812037</v>
      </c>
      <c r="E108" s="851">
        <v>60</v>
      </c>
      <c r="F108" s="850">
        <v>4.5112781954887211</v>
      </c>
      <c r="G108" s="851" t="s">
        <v>188</v>
      </c>
      <c r="H108" s="852" t="s">
        <v>188</v>
      </c>
      <c r="I108" s="851" t="s">
        <v>188</v>
      </c>
      <c r="J108" s="853" t="s">
        <v>188</v>
      </c>
    </row>
    <row r="109" spans="1:10">
      <c r="A109" s="683" t="s">
        <v>55</v>
      </c>
      <c r="B109" s="906">
        <v>43470</v>
      </c>
      <c r="C109" s="855">
        <v>28176</v>
      </c>
      <c r="D109" s="856">
        <v>64.81711525189786</v>
      </c>
      <c r="E109" s="857">
        <v>9831</v>
      </c>
      <c r="F109" s="856">
        <v>22.615596963423052</v>
      </c>
      <c r="G109" s="857">
        <v>4078</v>
      </c>
      <c r="H109" s="856">
        <v>9.3811824246606861</v>
      </c>
      <c r="I109" s="857">
        <v>1385</v>
      </c>
      <c r="J109" s="858">
        <v>3.1861053600184035</v>
      </c>
    </row>
    <row r="110" spans="1:10">
      <c r="A110" s="684" t="s">
        <v>56</v>
      </c>
      <c r="B110" s="907">
        <v>10272</v>
      </c>
      <c r="C110" s="860">
        <v>8570</v>
      </c>
      <c r="D110" s="861">
        <v>83.430685358255445</v>
      </c>
      <c r="E110" s="862">
        <v>946</v>
      </c>
      <c r="F110" s="861">
        <v>9.2095015576323984</v>
      </c>
      <c r="G110" s="862">
        <v>543</v>
      </c>
      <c r="H110" s="861">
        <v>5.2862149532710285</v>
      </c>
      <c r="I110" s="862">
        <v>213</v>
      </c>
      <c r="J110" s="863">
        <v>2.0735981308411215</v>
      </c>
    </row>
    <row r="111" spans="1:10">
      <c r="A111" s="823" t="s">
        <v>57</v>
      </c>
      <c r="B111" s="908">
        <v>53742</v>
      </c>
      <c r="C111" s="865">
        <v>36746</v>
      </c>
      <c r="D111" s="866">
        <v>68.374827881359096</v>
      </c>
      <c r="E111" s="867">
        <v>10777</v>
      </c>
      <c r="F111" s="866">
        <v>20.053217223028543</v>
      </c>
      <c r="G111" s="867">
        <v>4621</v>
      </c>
      <c r="H111" s="866">
        <v>8.5984890774440856</v>
      </c>
      <c r="I111" s="867">
        <v>1598</v>
      </c>
      <c r="J111" s="868">
        <v>2.9734658181682851</v>
      </c>
    </row>
    <row r="112" spans="1:10" ht="15" customHeight="1">
      <c r="A112" s="1152" t="s">
        <v>191</v>
      </c>
      <c r="B112" s="1152"/>
      <c r="C112" s="1152"/>
      <c r="D112" s="1152"/>
      <c r="E112" s="1152"/>
      <c r="F112" s="1152"/>
      <c r="G112" s="1152"/>
      <c r="H112" s="1152"/>
      <c r="I112" s="1152"/>
      <c r="J112" s="1152"/>
    </row>
    <row r="113" spans="1:10" ht="24" customHeight="1">
      <c r="A113" s="1152" t="s">
        <v>198</v>
      </c>
      <c r="B113" s="1152"/>
      <c r="C113" s="1152"/>
      <c r="D113" s="1152"/>
      <c r="E113" s="1152"/>
      <c r="F113" s="1152"/>
      <c r="G113" s="1152"/>
      <c r="H113" s="1152"/>
      <c r="I113" s="1152"/>
      <c r="J113" s="1152"/>
    </row>
    <row r="115" spans="1:10" ht="23.5">
      <c r="A115" s="1084">
        <v>2019</v>
      </c>
      <c r="B115" s="1084"/>
      <c r="C115" s="1084"/>
      <c r="D115" s="1084"/>
      <c r="E115" s="1084"/>
      <c r="F115" s="1084"/>
      <c r="G115" s="1084"/>
      <c r="H115" s="1084"/>
      <c r="I115" s="1084"/>
      <c r="J115" s="1084"/>
    </row>
    <row r="117" spans="1:10">
      <c r="A117" s="1227" t="s">
        <v>347</v>
      </c>
      <c r="B117" s="1227"/>
      <c r="C117" s="1227"/>
      <c r="D117" s="1227"/>
      <c r="E117" s="1227"/>
      <c r="F117" s="1227"/>
      <c r="G117" s="1227"/>
      <c r="H117" s="1227"/>
      <c r="I117" s="1227"/>
      <c r="J117" s="1227"/>
    </row>
    <row r="118" spans="1:10" ht="15" customHeight="1">
      <c r="A118" s="1228" t="s">
        <v>28</v>
      </c>
      <c r="B118" s="1231" t="s">
        <v>183</v>
      </c>
      <c r="C118" s="1232" t="s">
        <v>343</v>
      </c>
      <c r="D118" s="1233"/>
      <c r="E118" s="1233"/>
      <c r="F118" s="1233"/>
      <c r="G118" s="1233"/>
      <c r="H118" s="1233"/>
      <c r="I118" s="1233"/>
      <c r="J118" s="1233"/>
    </row>
    <row r="119" spans="1:10" ht="15" customHeight="1">
      <c r="A119" s="1229"/>
      <c r="B119" s="1035"/>
      <c r="C119" s="1234" t="s">
        <v>218</v>
      </c>
      <c r="D119" s="1234"/>
      <c r="E119" s="1235" t="s">
        <v>219</v>
      </c>
      <c r="F119" s="1235"/>
      <c r="G119" s="1224" t="s">
        <v>220</v>
      </c>
      <c r="H119" s="1224"/>
      <c r="I119" s="1225" t="s">
        <v>221</v>
      </c>
      <c r="J119" s="1226"/>
    </row>
    <row r="120" spans="1:10" ht="15" thickBot="1">
      <c r="A120" s="1230"/>
      <c r="B120" s="824" t="s">
        <v>3</v>
      </c>
      <c r="C120" s="825" t="s">
        <v>3</v>
      </c>
      <c r="D120" s="826" t="s">
        <v>187</v>
      </c>
      <c r="E120" s="825" t="s">
        <v>3</v>
      </c>
      <c r="F120" s="826" t="s">
        <v>187</v>
      </c>
      <c r="G120" s="825" t="s">
        <v>3</v>
      </c>
      <c r="H120" s="826" t="s">
        <v>187</v>
      </c>
      <c r="I120" s="825" t="s">
        <v>3</v>
      </c>
      <c r="J120" s="827" t="s">
        <v>187</v>
      </c>
    </row>
    <row r="121" spans="1:10">
      <c r="A121" s="818" t="s">
        <v>39</v>
      </c>
      <c r="B121" s="909">
        <v>8712</v>
      </c>
      <c r="C121" s="910">
        <v>5254</v>
      </c>
      <c r="D121" s="911">
        <v>60.30762167125804</v>
      </c>
      <c r="E121" s="912">
        <v>2194</v>
      </c>
      <c r="F121" s="911">
        <v>25.183654729109271</v>
      </c>
      <c r="G121" s="912">
        <v>901</v>
      </c>
      <c r="H121" s="911">
        <v>10.342056932966024</v>
      </c>
      <c r="I121" s="912">
        <v>363</v>
      </c>
      <c r="J121" s="913">
        <v>4.1666666666666661</v>
      </c>
    </row>
    <row r="122" spans="1:10">
      <c r="A122" s="817" t="s">
        <v>40</v>
      </c>
      <c r="B122" s="903">
        <v>8594</v>
      </c>
      <c r="C122" s="914">
        <v>6488</v>
      </c>
      <c r="D122" s="915">
        <v>75.494531068187115</v>
      </c>
      <c r="E122" s="916">
        <v>1379</v>
      </c>
      <c r="F122" s="915">
        <v>16.046078659529904</v>
      </c>
      <c r="G122" s="916">
        <v>550</v>
      </c>
      <c r="H122" s="915">
        <v>6.3998138235978592</v>
      </c>
      <c r="I122" s="916">
        <v>177</v>
      </c>
      <c r="J122" s="917">
        <v>2.0595764486851289</v>
      </c>
    </row>
    <row r="123" spans="1:10">
      <c r="A123" s="818" t="s">
        <v>41</v>
      </c>
      <c r="B123" s="902">
        <v>2600</v>
      </c>
      <c r="C123" s="918">
        <v>1290</v>
      </c>
      <c r="D123" s="911">
        <v>49.615384615384613</v>
      </c>
      <c r="E123" s="912">
        <v>626</v>
      </c>
      <c r="F123" s="911">
        <v>24.076923076923077</v>
      </c>
      <c r="G123" s="912">
        <v>469</v>
      </c>
      <c r="H123" s="911">
        <v>18.03846153846154</v>
      </c>
      <c r="I123" s="912">
        <v>215</v>
      </c>
      <c r="J123" s="913">
        <v>8.2692307692307683</v>
      </c>
    </row>
    <row r="124" spans="1:10">
      <c r="A124" s="817" t="s">
        <v>42</v>
      </c>
      <c r="B124" s="903">
        <v>1538</v>
      </c>
      <c r="C124" s="914">
        <v>1483</v>
      </c>
      <c r="D124" s="919">
        <v>96.423927178153448</v>
      </c>
      <c r="E124" s="916">
        <v>43</v>
      </c>
      <c r="F124" s="919">
        <v>2.7958387516254879</v>
      </c>
      <c r="G124" s="916" t="s">
        <v>188</v>
      </c>
      <c r="H124" s="919" t="s">
        <v>188</v>
      </c>
      <c r="I124" s="916" t="s">
        <v>188</v>
      </c>
      <c r="J124" s="920" t="s">
        <v>188</v>
      </c>
    </row>
    <row r="125" spans="1:10">
      <c r="A125" s="818" t="s">
        <v>43</v>
      </c>
      <c r="B125" s="902">
        <v>431</v>
      </c>
      <c r="C125" s="918">
        <v>225</v>
      </c>
      <c r="D125" s="911">
        <v>52.204176334106734</v>
      </c>
      <c r="E125" s="912">
        <v>91</v>
      </c>
      <c r="F125" s="911">
        <v>21.113689095127611</v>
      </c>
      <c r="G125" s="912">
        <v>87</v>
      </c>
      <c r="H125" s="911">
        <v>20.185614849187935</v>
      </c>
      <c r="I125" s="912">
        <v>28</v>
      </c>
      <c r="J125" s="913">
        <v>6.4965197215777257</v>
      </c>
    </row>
    <row r="126" spans="1:10">
      <c r="A126" s="817" t="s">
        <v>44</v>
      </c>
      <c r="B126" s="903">
        <v>1099</v>
      </c>
      <c r="C126" s="914">
        <v>648</v>
      </c>
      <c r="D126" s="915">
        <v>58.962693357597814</v>
      </c>
      <c r="E126" s="916">
        <v>229</v>
      </c>
      <c r="F126" s="915">
        <v>20.837124658780709</v>
      </c>
      <c r="G126" s="916">
        <v>153</v>
      </c>
      <c r="H126" s="915">
        <v>13.92174704276615</v>
      </c>
      <c r="I126" s="916">
        <v>69</v>
      </c>
      <c r="J126" s="917">
        <v>6.2784349408553233</v>
      </c>
    </row>
    <row r="127" spans="1:10">
      <c r="A127" s="818" t="s">
        <v>45</v>
      </c>
      <c r="B127" s="902">
        <v>4098</v>
      </c>
      <c r="C127" s="918">
        <v>1915</v>
      </c>
      <c r="D127" s="911">
        <v>46.73011224987799</v>
      </c>
      <c r="E127" s="912">
        <v>1332</v>
      </c>
      <c r="F127" s="911">
        <v>32.503660322108345</v>
      </c>
      <c r="G127" s="912">
        <v>582</v>
      </c>
      <c r="H127" s="911">
        <v>14.202049780380674</v>
      </c>
      <c r="I127" s="912">
        <v>269</v>
      </c>
      <c r="J127" s="913">
        <v>6.5641776476329916</v>
      </c>
    </row>
    <row r="128" spans="1:10">
      <c r="A128" s="817" t="s">
        <v>46</v>
      </c>
      <c r="B128" s="903">
        <v>944.99999999999989</v>
      </c>
      <c r="C128" s="914">
        <v>925</v>
      </c>
      <c r="D128" s="919">
        <v>97.883597883597886</v>
      </c>
      <c r="E128" s="916" t="s">
        <v>188</v>
      </c>
      <c r="F128" s="919" t="s">
        <v>188</v>
      </c>
      <c r="G128" s="916" t="s">
        <v>188</v>
      </c>
      <c r="H128" s="919" t="s">
        <v>188</v>
      </c>
      <c r="I128" s="916" t="s">
        <v>188</v>
      </c>
      <c r="J128" s="920" t="s">
        <v>188</v>
      </c>
    </row>
    <row r="129" spans="1:10">
      <c r="A129" s="818" t="s">
        <v>47</v>
      </c>
      <c r="B129" s="902">
        <v>4915</v>
      </c>
      <c r="C129" s="918">
        <v>3784</v>
      </c>
      <c r="D129" s="911">
        <v>76.988809766022385</v>
      </c>
      <c r="E129" s="912">
        <v>837</v>
      </c>
      <c r="F129" s="911">
        <v>17.029501525940997</v>
      </c>
      <c r="G129" s="912">
        <v>225</v>
      </c>
      <c r="H129" s="911">
        <v>4.5778229908443535</v>
      </c>
      <c r="I129" s="912">
        <v>69</v>
      </c>
      <c r="J129" s="913">
        <v>1.4038657171922686</v>
      </c>
    </row>
    <row r="130" spans="1:10">
      <c r="A130" s="817" t="s">
        <v>48</v>
      </c>
      <c r="B130" s="903">
        <v>10162</v>
      </c>
      <c r="C130" s="914">
        <v>6074</v>
      </c>
      <c r="D130" s="915">
        <v>59.771698484550285</v>
      </c>
      <c r="E130" s="916">
        <v>2520</v>
      </c>
      <c r="F130" s="915">
        <v>24.798268057469002</v>
      </c>
      <c r="G130" s="916">
        <v>1179</v>
      </c>
      <c r="H130" s="915">
        <v>11.602046841172998</v>
      </c>
      <c r="I130" s="916">
        <v>389</v>
      </c>
      <c r="J130" s="917">
        <v>3.8279866168077152</v>
      </c>
    </row>
    <row r="131" spans="1:10">
      <c r="A131" s="818" t="s">
        <v>49</v>
      </c>
      <c r="B131" s="902">
        <v>2457</v>
      </c>
      <c r="C131" s="918">
        <v>1719</v>
      </c>
      <c r="D131" s="911">
        <v>69.963369963369956</v>
      </c>
      <c r="E131" s="912">
        <v>535</v>
      </c>
      <c r="F131" s="911">
        <v>21.774521774521773</v>
      </c>
      <c r="G131" s="912">
        <v>167</v>
      </c>
      <c r="H131" s="911">
        <v>6.7969067969067973</v>
      </c>
      <c r="I131" s="912">
        <v>36</v>
      </c>
      <c r="J131" s="913">
        <v>1.4</v>
      </c>
    </row>
    <row r="132" spans="1:10">
      <c r="A132" s="817" t="s">
        <v>50</v>
      </c>
      <c r="B132" s="903">
        <v>464.00000000000006</v>
      </c>
      <c r="C132" s="914">
        <v>345</v>
      </c>
      <c r="D132" s="919">
        <v>74.353448275862064</v>
      </c>
      <c r="E132" s="916">
        <v>85</v>
      </c>
      <c r="F132" s="919">
        <v>18.318965517241377</v>
      </c>
      <c r="G132" s="916" t="s">
        <v>188</v>
      </c>
      <c r="H132" s="919" t="s">
        <v>188</v>
      </c>
      <c r="I132" s="916" t="s">
        <v>188</v>
      </c>
      <c r="J132" s="920" t="s">
        <v>188</v>
      </c>
    </row>
    <row r="133" spans="1:10">
      <c r="A133" s="818" t="s">
        <v>51</v>
      </c>
      <c r="B133" s="902">
        <v>2341</v>
      </c>
      <c r="C133" s="918">
        <v>2238</v>
      </c>
      <c r="D133" s="911">
        <v>95.600170867150794</v>
      </c>
      <c r="E133" s="912">
        <v>86</v>
      </c>
      <c r="F133" s="911">
        <v>3.6736437419906025</v>
      </c>
      <c r="G133" s="912">
        <v>14</v>
      </c>
      <c r="H133" s="911">
        <v>0.598035027765912</v>
      </c>
      <c r="I133" s="921">
        <v>3</v>
      </c>
      <c r="J133" s="913">
        <v>0.12815036309269542</v>
      </c>
    </row>
    <row r="134" spans="1:10">
      <c r="A134" s="817" t="s">
        <v>52</v>
      </c>
      <c r="B134" s="903">
        <v>1418</v>
      </c>
      <c r="C134" s="914">
        <v>1373</v>
      </c>
      <c r="D134" s="919">
        <v>96.826516220028211</v>
      </c>
      <c r="E134" s="916" t="s">
        <v>188</v>
      </c>
      <c r="F134" s="919" t="s">
        <v>188</v>
      </c>
      <c r="G134" s="916" t="s">
        <v>188</v>
      </c>
      <c r="H134" s="919" t="s">
        <v>188</v>
      </c>
      <c r="I134" s="916" t="s">
        <v>188</v>
      </c>
      <c r="J134" s="920" t="s">
        <v>188</v>
      </c>
    </row>
    <row r="135" spans="1:10">
      <c r="A135" s="819" t="s">
        <v>53</v>
      </c>
      <c r="B135" s="904">
        <v>1768</v>
      </c>
      <c r="C135" s="922">
        <v>1438</v>
      </c>
      <c r="D135" s="923">
        <v>81.334841628959282</v>
      </c>
      <c r="E135" s="924">
        <v>248</v>
      </c>
      <c r="F135" s="923">
        <v>14.027149321266968</v>
      </c>
      <c r="G135" s="924" t="s">
        <v>188</v>
      </c>
      <c r="H135" s="923" t="s">
        <v>188</v>
      </c>
      <c r="I135" s="924" t="s">
        <v>188</v>
      </c>
      <c r="J135" s="925" t="s">
        <v>188</v>
      </c>
    </row>
    <row r="136" spans="1:10" ht="15" thickBot="1">
      <c r="A136" s="820" t="s">
        <v>54</v>
      </c>
      <c r="B136" s="905">
        <v>1328</v>
      </c>
      <c r="C136" s="926">
        <v>1276</v>
      </c>
      <c r="D136" s="927">
        <v>96.084337349397586</v>
      </c>
      <c r="E136" s="928">
        <v>49</v>
      </c>
      <c r="F136" s="927">
        <v>3.6897590361445785</v>
      </c>
      <c r="G136" s="928" t="s">
        <v>188</v>
      </c>
      <c r="H136" s="927" t="s">
        <v>188</v>
      </c>
      <c r="I136" s="928" t="s">
        <v>188</v>
      </c>
      <c r="J136" s="929" t="s">
        <v>188</v>
      </c>
    </row>
    <row r="137" spans="1:10">
      <c r="A137" s="683" t="s">
        <v>55</v>
      </c>
      <c r="B137" s="930">
        <v>42700</v>
      </c>
      <c r="C137" s="930">
        <v>27890</v>
      </c>
      <c r="D137" s="931">
        <v>65.316159250585486</v>
      </c>
      <c r="E137" s="932">
        <v>9450</v>
      </c>
      <c r="F137" s="931">
        <v>22.131147540983605</v>
      </c>
      <c r="G137" s="932">
        <v>3937</v>
      </c>
      <c r="H137" s="931">
        <v>9.2201405152224822</v>
      </c>
      <c r="I137" s="932">
        <v>1423</v>
      </c>
      <c r="J137" s="933">
        <v>3.3325526932084308</v>
      </c>
    </row>
    <row r="138" spans="1:10">
      <c r="A138" s="684" t="s">
        <v>56</v>
      </c>
      <c r="B138" s="934">
        <v>10170</v>
      </c>
      <c r="C138" s="934">
        <v>8585</v>
      </c>
      <c r="D138" s="935">
        <v>84.414945919370695</v>
      </c>
      <c r="E138" s="936">
        <v>863</v>
      </c>
      <c r="F138" s="935">
        <v>8.4857423795476894</v>
      </c>
      <c r="G138" s="936">
        <v>502</v>
      </c>
      <c r="H138" s="935">
        <v>4.9360865290068823</v>
      </c>
      <c r="I138" s="936">
        <v>220</v>
      </c>
      <c r="J138" s="937">
        <v>2.1632251720747298</v>
      </c>
    </row>
    <row r="139" spans="1:10">
      <c r="A139" s="823" t="s">
        <v>57</v>
      </c>
      <c r="B139" s="938">
        <v>52870</v>
      </c>
      <c r="C139" s="939">
        <v>36475</v>
      </c>
      <c r="D139" s="940">
        <v>68.989975411386411</v>
      </c>
      <c r="E139" s="941">
        <v>10313</v>
      </c>
      <c r="F139" s="940">
        <v>19.50633629657651</v>
      </c>
      <c r="G139" s="941">
        <v>4439</v>
      </c>
      <c r="H139" s="940">
        <v>8.396065821827122</v>
      </c>
      <c r="I139" s="941">
        <v>1643</v>
      </c>
      <c r="J139" s="942">
        <v>3.1076224702099489</v>
      </c>
    </row>
    <row r="140" spans="1:10" ht="14.15" customHeight="1">
      <c r="A140" s="1152" t="s">
        <v>191</v>
      </c>
      <c r="B140" s="1152"/>
      <c r="C140" s="1152"/>
      <c r="D140" s="1152"/>
      <c r="E140" s="1152"/>
      <c r="F140" s="1152"/>
      <c r="G140" s="1152"/>
      <c r="H140" s="1152"/>
      <c r="I140" s="1152"/>
      <c r="J140" s="1152"/>
    </row>
    <row r="141" spans="1:10" ht="25" customHeight="1">
      <c r="A141" s="1152" t="s">
        <v>200</v>
      </c>
      <c r="B141" s="1152"/>
      <c r="C141" s="1152"/>
      <c r="D141" s="1152"/>
      <c r="E141" s="1152"/>
      <c r="F141" s="1152"/>
      <c r="G141" s="1152"/>
      <c r="H141" s="1152"/>
      <c r="I141" s="1152"/>
      <c r="J141" s="1152"/>
    </row>
    <row r="143" spans="1:10" ht="23.5">
      <c r="A143" s="1084">
        <v>2018</v>
      </c>
      <c r="B143" s="1084"/>
      <c r="C143" s="1084"/>
      <c r="D143" s="1084"/>
      <c r="E143" s="1084"/>
      <c r="F143" s="1084"/>
      <c r="G143" s="1084"/>
      <c r="H143" s="1084"/>
      <c r="I143" s="1084"/>
      <c r="J143" s="1084"/>
    </row>
    <row r="145" spans="1:10">
      <c r="A145" s="1227" t="s">
        <v>348</v>
      </c>
      <c r="B145" s="1227"/>
      <c r="C145" s="1227"/>
      <c r="D145" s="1227"/>
      <c r="E145" s="1227"/>
      <c r="F145" s="1227"/>
      <c r="G145" s="1227"/>
      <c r="H145" s="1227"/>
      <c r="I145" s="1227"/>
      <c r="J145" s="1227"/>
    </row>
    <row r="146" spans="1:10" ht="15" customHeight="1">
      <c r="A146" s="1228" t="s">
        <v>216</v>
      </c>
      <c r="B146" s="1231" t="s">
        <v>183</v>
      </c>
      <c r="C146" s="1232" t="s">
        <v>343</v>
      </c>
      <c r="D146" s="1233"/>
      <c r="E146" s="1233"/>
      <c r="F146" s="1233"/>
      <c r="G146" s="1233"/>
      <c r="H146" s="1233"/>
      <c r="I146" s="1233"/>
      <c r="J146" s="1233"/>
    </row>
    <row r="147" spans="1:10" ht="15" customHeight="1">
      <c r="A147" s="1229"/>
      <c r="B147" s="1035"/>
      <c r="C147" s="1234" t="s">
        <v>218</v>
      </c>
      <c r="D147" s="1234"/>
      <c r="E147" s="1235" t="s">
        <v>219</v>
      </c>
      <c r="F147" s="1235"/>
      <c r="G147" s="1224" t="s">
        <v>220</v>
      </c>
      <c r="H147" s="1224"/>
      <c r="I147" s="1225" t="s">
        <v>221</v>
      </c>
      <c r="J147" s="1226"/>
    </row>
    <row r="148" spans="1:10" ht="15" thickBot="1">
      <c r="A148" s="1230"/>
      <c r="B148" s="824" t="s">
        <v>3</v>
      </c>
      <c r="C148" s="825" t="s">
        <v>3</v>
      </c>
      <c r="D148" s="826" t="s">
        <v>187</v>
      </c>
      <c r="E148" s="825" t="s">
        <v>3</v>
      </c>
      <c r="F148" s="826" t="s">
        <v>187</v>
      </c>
      <c r="G148" s="825" t="s">
        <v>3</v>
      </c>
      <c r="H148" s="826" t="s">
        <v>187</v>
      </c>
      <c r="I148" s="825" t="s">
        <v>3</v>
      </c>
      <c r="J148" s="827" t="s">
        <v>187</v>
      </c>
    </row>
    <row r="149" spans="1:10">
      <c r="A149" s="818" t="s">
        <v>39</v>
      </c>
      <c r="B149" s="909">
        <v>8518</v>
      </c>
      <c r="C149" s="910">
        <v>5355</v>
      </c>
      <c r="D149" s="911">
        <v>62.866870157313926</v>
      </c>
      <c r="E149" s="912">
        <v>2046</v>
      </c>
      <c r="F149" s="911">
        <v>24.019722939657196</v>
      </c>
      <c r="G149" s="912">
        <v>831</v>
      </c>
      <c r="H149" s="911">
        <v>9.7558112232918521</v>
      </c>
      <c r="I149" s="912">
        <v>286</v>
      </c>
      <c r="J149" s="913">
        <v>3.3575956797370279</v>
      </c>
    </row>
    <row r="150" spans="1:10">
      <c r="A150" s="817" t="s">
        <v>40</v>
      </c>
      <c r="B150" s="903">
        <v>8495</v>
      </c>
      <c r="C150" s="914">
        <v>6434</v>
      </c>
      <c r="D150" s="915">
        <v>75.738669805768097</v>
      </c>
      <c r="E150" s="916">
        <v>1379</v>
      </c>
      <c r="F150" s="915">
        <v>16.233078281341967</v>
      </c>
      <c r="G150" s="916">
        <v>518</v>
      </c>
      <c r="H150" s="915">
        <v>6.0977045320776924</v>
      </c>
      <c r="I150" s="916">
        <v>164</v>
      </c>
      <c r="J150" s="917">
        <v>1.9305473808122424</v>
      </c>
    </row>
    <row r="151" spans="1:10">
      <c r="A151" s="818" t="s">
        <v>41</v>
      </c>
      <c r="B151" s="902">
        <v>2560</v>
      </c>
      <c r="C151" s="918">
        <v>1313</v>
      </c>
      <c r="D151" s="911">
        <v>51.289062500000007</v>
      </c>
      <c r="E151" s="912">
        <v>583</v>
      </c>
      <c r="F151" s="911">
        <v>22.7734375</v>
      </c>
      <c r="G151" s="912">
        <v>428</v>
      </c>
      <c r="H151" s="911">
        <v>16.71875</v>
      </c>
      <c r="I151" s="912">
        <v>236</v>
      </c>
      <c r="J151" s="913">
        <v>9.21875</v>
      </c>
    </row>
    <row r="152" spans="1:10">
      <c r="A152" s="817" t="s">
        <v>42</v>
      </c>
      <c r="B152" s="903">
        <v>1513</v>
      </c>
      <c r="C152" s="914">
        <v>1462</v>
      </c>
      <c r="D152" s="919">
        <v>96.629213483146074</v>
      </c>
      <c r="E152" s="916" t="s">
        <v>188</v>
      </c>
      <c r="F152" s="919" t="s">
        <v>188</v>
      </c>
      <c r="G152" s="916" t="s">
        <v>188</v>
      </c>
      <c r="H152" s="919" t="s">
        <v>188</v>
      </c>
      <c r="I152" s="916" t="s">
        <v>188</v>
      </c>
      <c r="J152" s="920" t="s">
        <v>188</v>
      </c>
    </row>
    <row r="153" spans="1:10">
      <c r="A153" s="818" t="s">
        <v>43</v>
      </c>
      <c r="B153" s="902">
        <v>426</v>
      </c>
      <c r="C153" s="918">
        <v>223</v>
      </c>
      <c r="D153" s="911">
        <v>52.347417840375584</v>
      </c>
      <c r="E153" s="912">
        <v>95</v>
      </c>
      <c r="F153" s="911">
        <v>22.300469483568076</v>
      </c>
      <c r="G153" s="912">
        <v>87</v>
      </c>
      <c r="H153" s="911">
        <v>20.422535211267608</v>
      </c>
      <c r="I153" s="912">
        <v>21</v>
      </c>
      <c r="J153" s="913">
        <v>4.929577464788732</v>
      </c>
    </row>
    <row r="154" spans="1:10">
      <c r="A154" s="817" t="s">
        <v>44</v>
      </c>
      <c r="B154" s="903">
        <v>1070</v>
      </c>
      <c r="C154" s="914">
        <v>644</v>
      </c>
      <c r="D154" s="915">
        <v>60.186915887850468</v>
      </c>
      <c r="E154" s="916">
        <v>222</v>
      </c>
      <c r="F154" s="915">
        <v>20.747663551401867</v>
      </c>
      <c r="G154" s="916">
        <v>146</v>
      </c>
      <c r="H154" s="915">
        <v>13.644859813084112</v>
      </c>
      <c r="I154" s="916">
        <v>58</v>
      </c>
      <c r="J154" s="917">
        <v>5.4205607476635516</v>
      </c>
    </row>
    <row r="155" spans="1:10">
      <c r="A155" s="818" t="s">
        <v>45</v>
      </c>
      <c r="B155" s="902">
        <v>4049</v>
      </c>
      <c r="C155" s="918">
        <v>2008</v>
      </c>
      <c r="D155" s="911">
        <v>49.592491973326744</v>
      </c>
      <c r="E155" s="912">
        <v>1234</v>
      </c>
      <c r="F155" s="911">
        <v>30.476660903926895</v>
      </c>
      <c r="G155" s="912">
        <v>572</v>
      </c>
      <c r="H155" s="911">
        <v>14.126944924672758</v>
      </c>
      <c r="I155" s="912">
        <v>235</v>
      </c>
      <c r="J155" s="913">
        <v>5.8039021980735983</v>
      </c>
    </row>
    <row r="156" spans="1:10">
      <c r="A156" s="817" t="s">
        <v>46</v>
      </c>
      <c r="B156" s="903">
        <v>944</v>
      </c>
      <c r="C156" s="914">
        <v>929</v>
      </c>
      <c r="D156" s="919">
        <v>98.41101694915254</v>
      </c>
      <c r="E156" s="916" t="s">
        <v>188</v>
      </c>
      <c r="F156" s="919" t="s">
        <v>188</v>
      </c>
      <c r="G156" s="916" t="s">
        <v>188</v>
      </c>
      <c r="H156" s="919" t="s">
        <v>188</v>
      </c>
      <c r="I156" s="916" t="s">
        <v>188</v>
      </c>
      <c r="J156" s="920" t="s">
        <v>188</v>
      </c>
    </row>
    <row r="157" spans="1:10">
      <c r="A157" s="818" t="s">
        <v>47</v>
      </c>
      <c r="B157" s="902">
        <v>4817</v>
      </c>
      <c r="C157" s="918">
        <v>3868</v>
      </c>
      <c r="D157" s="911">
        <v>80.298941249740508</v>
      </c>
      <c r="E157" s="912">
        <v>688</v>
      </c>
      <c r="F157" s="911">
        <v>14.282748598712891</v>
      </c>
      <c r="G157" s="912">
        <v>208</v>
      </c>
      <c r="H157" s="911">
        <v>4.318040274029479</v>
      </c>
      <c r="I157" s="912">
        <v>53</v>
      </c>
      <c r="J157" s="913">
        <v>1.1002698775171269</v>
      </c>
    </row>
    <row r="158" spans="1:10">
      <c r="A158" s="817" t="s">
        <v>48</v>
      </c>
      <c r="B158" s="903">
        <v>10007</v>
      </c>
      <c r="C158" s="914">
        <v>6050</v>
      </c>
      <c r="D158" s="915">
        <v>60.457679624263015</v>
      </c>
      <c r="E158" s="916">
        <v>2461</v>
      </c>
      <c r="F158" s="915">
        <v>24.592785050464673</v>
      </c>
      <c r="G158" s="916">
        <v>1107</v>
      </c>
      <c r="H158" s="915">
        <v>11.062256420505646</v>
      </c>
      <c r="I158" s="916">
        <v>389</v>
      </c>
      <c r="J158" s="917">
        <v>3.8872789047666632</v>
      </c>
    </row>
    <row r="159" spans="1:10">
      <c r="A159" s="818" t="s">
        <v>49</v>
      </c>
      <c r="B159" s="902">
        <v>2428</v>
      </c>
      <c r="C159" s="918">
        <v>1717</v>
      </c>
      <c r="D159" s="911">
        <v>70.71663920922569</v>
      </c>
      <c r="E159" s="912">
        <v>524</v>
      </c>
      <c r="F159" s="911">
        <v>21.581548599670512</v>
      </c>
      <c r="G159" s="912">
        <v>146</v>
      </c>
      <c r="H159" s="911">
        <v>6.0131795716639207</v>
      </c>
      <c r="I159" s="912">
        <v>41</v>
      </c>
      <c r="J159" s="913">
        <v>1.6886326194398682</v>
      </c>
    </row>
    <row r="160" spans="1:10">
      <c r="A160" s="817" t="s">
        <v>50</v>
      </c>
      <c r="B160" s="903">
        <v>464.00000000000006</v>
      </c>
      <c r="C160" s="914">
        <v>343</v>
      </c>
      <c r="D160" s="919">
        <v>73.922413793103445</v>
      </c>
      <c r="E160" s="916" t="s">
        <v>188</v>
      </c>
      <c r="F160" s="919" t="s">
        <v>188</v>
      </c>
      <c r="G160" s="916" t="s">
        <v>188</v>
      </c>
      <c r="H160" s="919" t="s">
        <v>188</v>
      </c>
      <c r="I160" s="916" t="s">
        <v>188</v>
      </c>
      <c r="J160" s="920" t="s">
        <v>188</v>
      </c>
    </row>
    <row r="161" spans="1:10">
      <c r="A161" s="818" t="s">
        <v>51</v>
      </c>
      <c r="B161" s="902">
        <v>2321</v>
      </c>
      <c r="C161" s="918">
        <v>2237</v>
      </c>
      <c r="D161" s="911">
        <v>96.380870314519612</v>
      </c>
      <c r="E161" s="912">
        <v>66</v>
      </c>
      <c r="F161" s="911">
        <v>2.8436018957345972</v>
      </c>
      <c r="G161" s="912">
        <v>13</v>
      </c>
      <c r="H161" s="911">
        <v>0.56010340370529943</v>
      </c>
      <c r="I161" s="921">
        <v>5</v>
      </c>
      <c r="J161" s="913">
        <v>0.21542438604049979</v>
      </c>
    </row>
    <row r="162" spans="1:10">
      <c r="A162" s="817" t="s">
        <v>52</v>
      </c>
      <c r="B162" s="903">
        <v>1413</v>
      </c>
      <c r="C162" s="914">
        <v>1373</v>
      </c>
      <c r="D162" s="919">
        <v>97.169143665958956</v>
      </c>
      <c r="E162" s="916" t="s">
        <v>188</v>
      </c>
      <c r="F162" s="919" t="s">
        <v>188</v>
      </c>
      <c r="G162" s="916" t="s">
        <v>188</v>
      </c>
      <c r="H162" s="919" t="s">
        <v>188</v>
      </c>
      <c r="I162" s="916" t="s">
        <v>188</v>
      </c>
      <c r="J162" s="920" t="s">
        <v>188</v>
      </c>
    </row>
    <row r="163" spans="1:10">
      <c r="A163" s="819" t="s">
        <v>53</v>
      </c>
      <c r="B163" s="904">
        <v>1740</v>
      </c>
      <c r="C163" s="922">
        <v>1446</v>
      </c>
      <c r="D163" s="923">
        <v>83.103448275862064</v>
      </c>
      <c r="E163" s="924">
        <v>223</v>
      </c>
      <c r="F163" s="923">
        <v>12.816091954022987</v>
      </c>
      <c r="G163" s="924" t="s">
        <v>188</v>
      </c>
      <c r="H163" s="923" t="s">
        <v>188</v>
      </c>
      <c r="I163" s="924" t="s">
        <v>188</v>
      </c>
      <c r="J163" s="925" t="s">
        <v>188</v>
      </c>
    </row>
    <row r="164" spans="1:10" ht="15" thickBot="1">
      <c r="A164" s="820" t="s">
        <v>54</v>
      </c>
      <c r="B164" s="905">
        <v>1320</v>
      </c>
      <c r="C164" s="926">
        <v>1286</v>
      </c>
      <c r="D164" s="927">
        <v>97.424242424242422</v>
      </c>
      <c r="E164" s="928" t="s">
        <v>188</v>
      </c>
      <c r="F164" s="927" t="s">
        <v>188</v>
      </c>
      <c r="G164" s="928" t="s">
        <v>188</v>
      </c>
      <c r="H164" s="927" t="s">
        <v>188</v>
      </c>
      <c r="I164" s="928" t="s">
        <v>188</v>
      </c>
      <c r="J164" s="929" t="s">
        <v>188</v>
      </c>
    </row>
    <row r="165" spans="1:10">
      <c r="A165" s="683" t="s">
        <v>55</v>
      </c>
      <c r="B165" s="930">
        <v>42014</v>
      </c>
      <c r="C165" s="930">
        <v>28088</v>
      </c>
      <c r="D165" s="931">
        <v>66.853905840910173</v>
      </c>
      <c r="E165" s="932">
        <v>8968</v>
      </c>
      <c r="F165" s="931">
        <v>21.3452658637597</v>
      </c>
      <c r="G165" s="932">
        <v>3689</v>
      </c>
      <c r="H165" s="931">
        <v>8.7804065311562809</v>
      </c>
      <c r="I165" s="932">
        <v>1269</v>
      </c>
      <c r="J165" s="933">
        <v>3.0204217641738467</v>
      </c>
    </row>
    <row r="166" spans="1:10">
      <c r="A166" s="684" t="s">
        <v>56</v>
      </c>
      <c r="B166" s="934">
        <v>10071</v>
      </c>
      <c r="C166" s="934">
        <v>8600</v>
      </c>
      <c r="D166" s="935">
        <v>85.393704696653757</v>
      </c>
      <c r="E166" s="936">
        <v>772</v>
      </c>
      <c r="F166" s="935">
        <v>7.6655744216065926</v>
      </c>
      <c r="G166" s="936">
        <v>453</v>
      </c>
      <c r="H166" s="935">
        <v>4.4980637473935063</v>
      </c>
      <c r="I166" s="936">
        <v>246</v>
      </c>
      <c r="J166" s="937">
        <v>2.4426571343461423</v>
      </c>
    </row>
    <row r="167" spans="1:10">
      <c r="A167" s="823" t="s">
        <v>57</v>
      </c>
      <c r="B167" s="938">
        <v>52085</v>
      </c>
      <c r="C167" s="939">
        <v>36688</v>
      </c>
      <c r="D167" s="940">
        <v>70.438705961409227</v>
      </c>
      <c r="E167" s="941">
        <v>9740</v>
      </c>
      <c r="F167" s="940">
        <v>18.700201593549007</v>
      </c>
      <c r="G167" s="941">
        <v>4142</v>
      </c>
      <c r="H167" s="940">
        <v>7.952385523663243</v>
      </c>
      <c r="I167" s="941">
        <v>1515</v>
      </c>
      <c r="J167" s="942">
        <v>2.9087069213785162</v>
      </c>
    </row>
    <row r="168" spans="1:10" ht="14.15" customHeight="1">
      <c r="A168" s="1152" t="s">
        <v>191</v>
      </c>
      <c r="B168" s="1152"/>
      <c r="C168" s="1152"/>
      <c r="D168" s="1152"/>
      <c r="E168" s="1152"/>
      <c r="F168" s="1152"/>
      <c r="G168" s="1152"/>
      <c r="H168" s="1152"/>
      <c r="I168" s="1152"/>
      <c r="J168" s="1152"/>
    </row>
    <row r="169" spans="1:10" ht="24.65" customHeight="1">
      <c r="A169" s="1152" t="s">
        <v>202</v>
      </c>
      <c r="B169" s="1152"/>
      <c r="C169" s="1152"/>
      <c r="D169" s="1152"/>
      <c r="E169" s="1152"/>
      <c r="F169" s="1152"/>
      <c r="G169" s="1152"/>
      <c r="H169" s="1152"/>
      <c r="I169" s="1152"/>
      <c r="J169" s="1152"/>
    </row>
    <row r="170" spans="1:10">
      <c r="A170" s="348"/>
      <c r="B170" s="348"/>
      <c r="C170" s="348"/>
      <c r="D170" s="348"/>
      <c r="E170" s="348"/>
      <c r="F170" s="348"/>
      <c r="G170" s="348"/>
      <c r="H170" s="348"/>
      <c r="I170" s="348"/>
      <c r="J170" s="348"/>
    </row>
  </sheetData>
  <mergeCells count="66">
    <mergeCell ref="A3:J3"/>
    <mergeCell ref="A5:J5"/>
    <mergeCell ref="A6:A8"/>
    <mergeCell ref="B6:B7"/>
    <mergeCell ref="C6:J6"/>
    <mergeCell ref="C7:D7"/>
    <mergeCell ref="E7:F7"/>
    <mergeCell ref="G7:H7"/>
    <mergeCell ref="I7:J7"/>
    <mergeCell ref="A28:J28"/>
    <mergeCell ref="A29:J29"/>
    <mergeCell ref="A31:J31"/>
    <mergeCell ref="A33:J33"/>
    <mergeCell ref="A34:A36"/>
    <mergeCell ref="B34:B35"/>
    <mergeCell ref="C34:J34"/>
    <mergeCell ref="C35:D35"/>
    <mergeCell ref="E35:F35"/>
    <mergeCell ref="G35:H35"/>
    <mergeCell ref="A89:J89"/>
    <mergeCell ref="I35:J35"/>
    <mergeCell ref="A56:J56"/>
    <mergeCell ref="A57:J57"/>
    <mergeCell ref="A59:J59"/>
    <mergeCell ref="A61:J61"/>
    <mergeCell ref="A62:A64"/>
    <mergeCell ref="B62:B63"/>
    <mergeCell ref="C62:J62"/>
    <mergeCell ref="C63:D63"/>
    <mergeCell ref="E63:F63"/>
    <mergeCell ref="G63:H63"/>
    <mergeCell ref="I63:J63"/>
    <mergeCell ref="A84:J84"/>
    <mergeCell ref="A85:J85"/>
    <mergeCell ref="A87:J87"/>
    <mergeCell ref="A90:A92"/>
    <mergeCell ref="B90:B91"/>
    <mergeCell ref="C90:J90"/>
    <mergeCell ref="C91:D91"/>
    <mergeCell ref="E91:F91"/>
    <mergeCell ref="G91:H91"/>
    <mergeCell ref="I91:J91"/>
    <mergeCell ref="A112:J112"/>
    <mergeCell ref="A113:J113"/>
    <mergeCell ref="A115:J115"/>
    <mergeCell ref="A117:J117"/>
    <mergeCell ref="A118:A120"/>
    <mergeCell ref="B118:B119"/>
    <mergeCell ref="C118:J118"/>
    <mergeCell ref="C119:D119"/>
    <mergeCell ref="E119:F119"/>
    <mergeCell ref="G119:H119"/>
    <mergeCell ref="G147:H147"/>
    <mergeCell ref="I147:J147"/>
    <mergeCell ref="A168:J168"/>
    <mergeCell ref="A169:J169"/>
    <mergeCell ref="I119:J119"/>
    <mergeCell ref="A140:J140"/>
    <mergeCell ref="A141:J141"/>
    <mergeCell ref="A143:J143"/>
    <mergeCell ref="A145:J145"/>
    <mergeCell ref="A146:A148"/>
    <mergeCell ref="B146:B147"/>
    <mergeCell ref="C146:J146"/>
    <mergeCell ref="C147:D147"/>
    <mergeCell ref="E147:F147"/>
  </mergeCells>
  <hyperlinks>
    <hyperlink ref="A1" location="Inhalt!A9" display="Zurück zum Inhalt" xr:uid="{00000000-0004-0000-0900-000000000000}"/>
  </hyperlink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V621"/>
  <sheetViews>
    <sheetView zoomScale="80" zoomScaleNormal="80" workbookViewId="0"/>
  </sheetViews>
  <sheetFormatPr baseColWidth="10" defaultColWidth="11.08203125" defaultRowHeight="12"/>
  <cols>
    <col min="1" max="1" width="23.5" style="7" customWidth="1"/>
    <col min="2" max="3" width="11.08203125" style="7" customWidth="1"/>
    <col min="4" max="4" width="11.08203125" style="250" customWidth="1"/>
    <col min="5" max="6" width="11.08203125" style="7" customWidth="1"/>
    <col min="7" max="7" width="11.08203125" style="250" customWidth="1"/>
    <col min="8" max="9" width="11.08203125" style="7" customWidth="1"/>
    <col min="10" max="10" width="11.08203125" style="250" customWidth="1"/>
    <col min="11" max="12" width="11.08203125" style="7" customWidth="1"/>
    <col min="13" max="13" width="11.08203125" style="250" customWidth="1"/>
    <col min="14" max="16" width="11.08203125" style="7" customWidth="1"/>
    <col min="17" max="49" width="6.08203125" style="7" customWidth="1"/>
    <col min="50" max="50" width="11.08203125" style="7" customWidth="1"/>
    <col min="51" max="16384" width="11.08203125" style="7"/>
  </cols>
  <sheetData>
    <row r="1" spans="1:16" ht="14.5">
      <c r="A1" s="165" t="s">
        <v>143</v>
      </c>
    </row>
    <row r="2" spans="1:16" ht="14.5" customHeight="1"/>
    <row r="3" spans="1:16" ht="23.25" customHeight="1">
      <c r="A3" s="1044">
        <v>2023</v>
      </c>
      <c r="B3" s="1247"/>
      <c r="C3" s="1247"/>
      <c r="D3" s="1247"/>
      <c r="E3" s="1247"/>
      <c r="F3" s="1247"/>
      <c r="G3" s="1247"/>
      <c r="H3" s="1247"/>
      <c r="I3" s="1247"/>
      <c r="J3" s="1247"/>
      <c r="K3" s="1247"/>
      <c r="L3" s="1247"/>
      <c r="M3" s="1247"/>
      <c r="N3" s="1247"/>
      <c r="O3" s="1247"/>
      <c r="P3" s="1247"/>
    </row>
    <row r="5" spans="1:16" ht="15.75" customHeight="1">
      <c r="A5" s="29" t="s">
        <v>27</v>
      </c>
      <c r="B5" s="2"/>
      <c r="C5" s="2"/>
      <c r="E5" s="2"/>
      <c r="F5" s="2"/>
      <c r="H5" s="2"/>
      <c r="I5" s="2"/>
      <c r="J5" s="259"/>
      <c r="K5" s="8"/>
      <c r="L5" s="22"/>
      <c r="M5" s="259"/>
      <c r="N5" s="8"/>
      <c r="O5" s="8"/>
      <c r="P5" s="8"/>
    </row>
    <row r="6" spans="1:16" ht="39.75" customHeight="1" thickBot="1">
      <c r="A6" s="1248" t="s">
        <v>28</v>
      </c>
      <c r="B6" s="1251" t="s">
        <v>29</v>
      </c>
      <c r="C6" s="1252"/>
      <c r="D6" s="1253"/>
      <c r="E6" s="1251" t="s">
        <v>30</v>
      </c>
      <c r="F6" s="1252"/>
      <c r="G6" s="1253"/>
      <c r="H6" s="1251" t="s">
        <v>31</v>
      </c>
      <c r="I6" s="1252"/>
      <c r="J6" s="1253"/>
      <c r="K6" s="1251" t="s">
        <v>32</v>
      </c>
      <c r="L6" s="1252"/>
      <c r="M6" s="1253"/>
      <c r="N6" s="1251" t="s">
        <v>33</v>
      </c>
      <c r="O6" s="1252"/>
      <c r="P6" s="1254"/>
    </row>
    <row r="7" spans="1:16" ht="12.75" customHeight="1" thickBot="1">
      <c r="A7" s="1249"/>
      <c r="B7" s="30" t="s">
        <v>34</v>
      </c>
      <c r="C7" s="31" t="s">
        <v>35</v>
      </c>
      <c r="D7" s="251" t="s">
        <v>36</v>
      </c>
      <c r="E7" s="32" t="s">
        <v>34</v>
      </c>
      <c r="F7" s="31" t="s">
        <v>35</v>
      </c>
      <c r="G7" s="251" t="s">
        <v>36</v>
      </c>
      <c r="H7" s="32" t="s">
        <v>34</v>
      </c>
      <c r="I7" s="33" t="s">
        <v>35</v>
      </c>
      <c r="J7" s="268" t="s">
        <v>36</v>
      </c>
      <c r="K7" s="32" t="s">
        <v>34</v>
      </c>
      <c r="L7" s="31" t="s">
        <v>35</v>
      </c>
      <c r="M7" s="251" t="s">
        <v>36</v>
      </c>
      <c r="N7" s="34" t="s">
        <v>34</v>
      </c>
      <c r="O7" s="35" t="s">
        <v>35</v>
      </c>
      <c r="P7" s="34" t="s">
        <v>36</v>
      </c>
    </row>
    <row r="8" spans="1:16" ht="12.75" customHeight="1" thickBot="1">
      <c r="A8" s="1250"/>
      <c r="B8" s="1255" t="s">
        <v>37</v>
      </c>
      <c r="C8" s="1256"/>
      <c r="D8" s="1256"/>
      <c r="E8" s="1256"/>
      <c r="F8" s="1256"/>
      <c r="G8" s="1256"/>
      <c r="H8" s="1256"/>
      <c r="I8" s="1256"/>
      <c r="J8" s="1256"/>
      <c r="K8" s="1256"/>
      <c r="L8" s="1256"/>
      <c r="M8" s="1256"/>
      <c r="N8" s="1256"/>
      <c r="O8" s="1256"/>
      <c r="P8" s="1257"/>
    </row>
    <row r="9" spans="1:16" ht="15" customHeight="1" thickBot="1">
      <c r="A9" s="1258" t="s">
        <v>38</v>
      </c>
      <c r="B9" s="1259"/>
      <c r="C9" s="1259"/>
      <c r="D9" s="1259"/>
      <c r="E9" s="1259"/>
      <c r="F9" s="1259"/>
      <c r="G9" s="1259"/>
      <c r="H9" s="1259"/>
      <c r="I9" s="1259"/>
      <c r="J9" s="1259"/>
      <c r="K9" s="1259"/>
      <c r="L9" s="1259"/>
      <c r="M9" s="1259"/>
      <c r="N9" s="1259"/>
      <c r="O9" s="1259"/>
      <c r="P9" s="1261"/>
    </row>
    <row r="10" spans="1:16" ht="15" customHeight="1">
      <c r="A10" s="36" t="s">
        <v>39</v>
      </c>
      <c r="B10" s="37">
        <v>65</v>
      </c>
      <c r="C10" s="38">
        <v>1.17</v>
      </c>
      <c r="D10" s="252">
        <v>1148</v>
      </c>
      <c r="E10" s="37">
        <v>30</v>
      </c>
      <c r="F10" s="38">
        <v>1.1200000000000001</v>
      </c>
      <c r="G10" s="252">
        <v>524</v>
      </c>
      <c r="H10" s="39">
        <v>2</v>
      </c>
      <c r="I10" s="38">
        <v>0.35</v>
      </c>
      <c r="J10" s="252">
        <v>40</v>
      </c>
      <c r="K10" s="39">
        <v>3</v>
      </c>
      <c r="L10" s="38">
        <v>0.4</v>
      </c>
      <c r="M10" s="252">
        <v>63</v>
      </c>
      <c r="N10" s="37">
        <v>0</v>
      </c>
      <c r="O10" s="38">
        <v>0.15</v>
      </c>
      <c r="P10" s="40">
        <v>8</v>
      </c>
    </row>
    <row r="11" spans="1:16" ht="15" customHeight="1">
      <c r="A11" s="41" t="s">
        <v>40</v>
      </c>
      <c r="B11" s="42">
        <v>69</v>
      </c>
      <c r="C11" s="43">
        <v>1.03</v>
      </c>
      <c r="D11" s="253">
        <v>1429</v>
      </c>
      <c r="E11" s="42">
        <v>25</v>
      </c>
      <c r="F11" s="43">
        <v>0.97</v>
      </c>
      <c r="G11" s="253">
        <v>515</v>
      </c>
      <c r="H11" s="44">
        <v>2</v>
      </c>
      <c r="I11" s="43">
        <v>0.34</v>
      </c>
      <c r="J11" s="253">
        <v>54</v>
      </c>
      <c r="K11" s="44">
        <v>3</v>
      </c>
      <c r="L11" s="43">
        <v>0.36</v>
      </c>
      <c r="M11" s="253">
        <v>63</v>
      </c>
      <c r="N11" s="42">
        <v>0</v>
      </c>
      <c r="O11" s="43">
        <v>0.14000000000000001</v>
      </c>
      <c r="P11" s="45">
        <v>10</v>
      </c>
    </row>
    <row r="12" spans="1:16" ht="15" customHeight="1">
      <c r="A12" s="36" t="s">
        <v>41</v>
      </c>
      <c r="B12" s="37">
        <v>55</v>
      </c>
      <c r="C12" s="46">
        <v>2.21</v>
      </c>
      <c r="D12" s="254">
        <v>361</v>
      </c>
      <c r="E12" s="39">
        <v>39</v>
      </c>
      <c r="F12" s="46">
        <v>2.17</v>
      </c>
      <c r="G12" s="254">
        <v>258</v>
      </c>
      <c r="H12" s="39">
        <v>1</v>
      </c>
      <c r="I12" s="46">
        <v>0.45</v>
      </c>
      <c r="J12" s="254">
        <v>11</v>
      </c>
      <c r="K12" s="39">
        <v>4</v>
      </c>
      <c r="L12" s="46">
        <v>0.82000000000000006</v>
      </c>
      <c r="M12" s="254">
        <v>22</v>
      </c>
      <c r="N12" s="37">
        <v>1</v>
      </c>
      <c r="O12" s="46">
        <v>0.45</v>
      </c>
      <c r="P12" s="47">
        <v>3</v>
      </c>
    </row>
    <row r="13" spans="1:16" ht="15" customHeight="1">
      <c r="A13" s="41" t="s">
        <v>42</v>
      </c>
      <c r="B13" s="42">
        <v>57</v>
      </c>
      <c r="C13" s="43">
        <v>2.14</v>
      </c>
      <c r="D13" s="253">
        <v>317</v>
      </c>
      <c r="E13" s="44">
        <v>37</v>
      </c>
      <c r="F13" s="43">
        <v>2.09</v>
      </c>
      <c r="G13" s="253">
        <v>207</v>
      </c>
      <c r="H13" s="44">
        <v>1</v>
      </c>
      <c r="I13" s="43">
        <v>0.49</v>
      </c>
      <c r="J13" s="253">
        <v>8</v>
      </c>
      <c r="K13" s="44">
        <v>3</v>
      </c>
      <c r="L13" s="43">
        <v>0.79</v>
      </c>
      <c r="M13" s="253">
        <v>19</v>
      </c>
      <c r="N13" s="42">
        <v>1</v>
      </c>
      <c r="O13" s="43">
        <v>0.43</v>
      </c>
      <c r="P13" s="45">
        <v>6</v>
      </c>
    </row>
    <row r="14" spans="1:16" ht="15" customHeight="1">
      <c r="A14" s="36" t="s">
        <v>43</v>
      </c>
      <c r="B14" s="37">
        <v>64</v>
      </c>
      <c r="C14" s="46">
        <v>2.42</v>
      </c>
      <c r="D14" s="254">
        <v>280</v>
      </c>
      <c r="E14" s="39">
        <v>31</v>
      </c>
      <c r="F14" s="46">
        <v>2.33</v>
      </c>
      <c r="G14" s="254">
        <v>138</v>
      </c>
      <c r="H14" s="39">
        <v>2</v>
      </c>
      <c r="I14" s="46">
        <v>0.70000000000000007</v>
      </c>
      <c r="J14" s="254">
        <v>10</v>
      </c>
      <c r="K14" s="39">
        <v>2</v>
      </c>
      <c r="L14" s="46">
        <v>0.66</v>
      </c>
      <c r="M14" s="254">
        <v>9</v>
      </c>
      <c r="N14" s="37">
        <v>1</v>
      </c>
      <c r="O14" s="46">
        <v>0.49</v>
      </c>
      <c r="P14" s="47">
        <v>4</v>
      </c>
    </row>
    <row r="15" spans="1:16" ht="15" customHeight="1">
      <c r="A15" s="41" t="s">
        <v>44</v>
      </c>
      <c r="B15" s="42">
        <v>63</v>
      </c>
      <c r="C15" s="43">
        <v>2.0299999999999998</v>
      </c>
      <c r="D15" s="253">
        <v>388</v>
      </c>
      <c r="E15" s="44">
        <v>31</v>
      </c>
      <c r="F15" s="43">
        <v>1.95</v>
      </c>
      <c r="G15" s="253">
        <v>189</v>
      </c>
      <c r="H15" s="44">
        <v>2</v>
      </c>
      <c r="I15" s="43">
        <v>0.61</v>
      </c>
      <c r="J15" s="253">
        <v>13</v>
      </c>
      <c r="K15" s="44">
        <v>3</v>
      </c>
      <c r="L15" s="43">
        <v>0.77</v>
      </c>
      <c r="M15" s="253">
        <v>18</v>
      </c>
      <c r="N15" s="42">
        <v>0</v>
      </c>
      <c r="O15" s="43">
        <v>0.24</v>
      </c>
      <c r="P15" s="45">
        <v>2</v>
      </c>
    </row>
    <row r="16" spans="1:16" ht="15" customHeight="1">
      <c r="A16" s="36" t="s">
        <v>45</v>
      </c>
      <c r="B16" s="37">
        <v>58</v>
      </c>
      <c r="C16" s="46">
        <v>1.71</v>
      </c>
      <c r="D16" s="254">
        <v>509</v>
      </c>
      <c r="E16" s="39">
        <v>36</v>
      </c>
      <c r="F16" s="46">
        <v>1.66</v>
      </c>
      <c r="G16" s="254">
        <v>307</v>
      </c>
      <c r="H16" s="39">
        <v>3</v>
      </c>
      <c r="I16" s="46">
        <v>0.61</v>
      </c>
      <c r="J16" s="254">
        <v>29</v>
      </c>
      <c r="K16" s="39">
        <v>3</v>
      </c>
      <c r="L16" s="46">
        <v>0.51</v>
      </c>
      <c r="M16" s="254">
        <v>27</v>
      </c>
      <c r="N16" s="37">
        <v>1</v>
      </c>
      <c r="O16" s="46">
        <v>0.27</v>
      </c>
      <c r="P16" s="47">
        <v>5</v>
      </c>
    </row>
    <row r="17" spans="1:17" ht="15" customHeight="1">
      <c r="A17" s="41" t="s">
        <v>46</v>
      </c>
      <c r="B17" s="42">
        <v>51</v>
      </c>
      <c r="C17" s="43">
        <v>2.42</v>
      </c>
      <c r="D17" s="253">
        <v>241</v>
      </c>
      <c r="E17" s="44">
        <v>38</v>
      </c>
      <c r="F17" s="43">
        <v>2.36</v>
      </c>
      <c r="G17" s="253">
        <v>168</v>
      </c>
      <c r="H17" s="44">
        <v>5</v>
      </c>
      <c r="I17" s="43">
        <v>1.0900000000000001</v>
      </c>
      <c r="J17" s="253">
        <v>21</v>
      </c>
      <c r="K17" s="44">
        <v>5</v>
      </c>
      <c r="L17" s="43">
        <v>1.03</v>
      </c>
      <c r="M17" s="253">
        <v>24</v>
      </c>
      <c r="N17" s="42">
        <v>1</v>
      </c>
      <c r="O17" s="43">
        <v>0.46</v>
      </c>
      <c r="P17" s="45">
        <v>5</v>
      </c>
    </row>
    <row r="18" spans="1:17" ht="15" customHeight="1">
      <c r="A18" s="36" t="s">
        <v>47</v>
      </c>
      <c r="B18" s="37">
        <v>65</v>
      </c>
      <c r="C18" s="46">
        <v>1.48</v>
      </c>
      <c r="D18" s="254">
        <v>708</v>
      </c>
      <c r="E18" s="39">
        <v>30</v>
      </c>
      <c r="F18" s="46">
        <v>1.42</v>
      </c>
      <c r="G18" s="254">
        <v>322</v>
      </c>
      <c r="H18" s="39">
        <v>3</v>
      </c>
      <c r="I18" s="46">
        <v>0.49</v>
      </c>
      <c r="J18" s="254">
        <v>32</v>
      </c>
      <c r="K18" s="39">
        <v>3</v>
      </c>
      <c r="L18" s="46">
        <v>0.46</v>
      </c>
      <c r="M18" s="254">
        <v>34</v>
      </c>
      <c r="N18" s="37">
        <v>1</v>
      </c>
      <c r="O18" s="46">
        <v>0.21</v>
      </c>
      <c r="P18" s="47">
        <v>6</v>
      </c>
    </row>
    <row r="19" spans="1:17" ht="15" customHeight="1">
      <c r="A19" s="41" t="s">
        <v>48</v>
      </c>
      <c r="B19" s="42">
        <v>65</v>
      </c>
      <c r="C19" s="43">
        <v>1.04</v>
      </c>
      <c r="D19" s="253">
        <v>1478</v>
      </c>
      <c r="E19" s="44">
        <v>30</v>
      </c>
      <c r="F19" s="43">
        <v>1</v>
      </c>
      <c r="G19" s="253">
        <v>656</v>
      </c>
      <c r="H19" s="44">
        <v>2</v>
      </c>
      <c r="I19" s="43">
        <v>0.28999999999999998</v>
      </c>
      <c r="J19" s="253">
        <v>44</v>
      </c>
      <c r="K19" s="44">
        <v>3</v>
      </c>
      <c r="L19" s="43">
        <v>0.35</v>
      </c>
      <c r="M19" s="253">
        <v>58</v>
      </c>
      <c r="N19" s="42">
        <v>0</v>
      </c>
      <c r="O19" s="43">
        <v>0.14000000000000001</v>
      </c>
      <c r="P19" s="45">
        <v>9</v>
      </c>
    </row>
    <row r="20" spans="1:17" ht="15" customHeight="1">
      <c r="A20" s="36" t="s">
        <v>49</v>
      </c>
      <c r="B20" s="37">
        <v>62</v>
      </c>
      <c r="C20" s="46">
        <v>1.83</v>
      </c>
      <c r="D20" s="254">
        <v>446</v>
      </c>
      <c r="E20" s="39">
        <v>33</v>
      </c>
      <c r="F20" s="46">
        <v>1.78</v>
      </c>
      <c r="G20" s="254">
        <v>236</v>
      </c>
      <c r="H20" s="39">
        <v>2</v>
      </c>
      <c r="I20" s="46">
        <v>0.52</v>
      </c>
      <c r="J20" s="254">
        <v>14</v>
      </c>
      <c r="K20" s="39">
        <v>2</v>
      </c>
      <c r="L20" s="46">
        <v>0.56000000000000005</v>
      </c>
      <c r="M20" s="254">
        <v>20</v>
      </c>
      <c r="N20" s="37">
        <v>1</v>
      </c>
      <c r="O20" s="46">
        <v>0.3</v>
      </c>
      <c r="P20" s="47">
        <v>5</v>
      </c>
    </row>
    <row r="21" spans="1:17" ht="15" customHeight="1">
      <c r="A21" s="41" t="s">
        <v>50</v>
      </c>
      <c r="B21" s="42">
        <v>58</v>
      </c>
      <c r="C21" s="43">
        <v>2.4900000000000002</v>
      </c>
      <c r="D21" s="253">
        <v>249</v>
      </c>
      <c r="E21" s="44">
        <v>37</v>
      </c>
      <c r="F21" s="43">
        <v>2.42</v>
      </c>
      <c r="G21" s="253">
        <v>160</v>
      </c>
      <c r="H21" s="44">
        <v>1</v>
      </c>
      <c r="I21" s="43">
        <v>0.5</v>
      </c>
      <c r="J21" s="253">
        <v>6</v>
      </c>
      <c r="K21" s="44">
        <v>3</v>
      </c>
      <c r="L21" s="43">
        <v>0.97</v>
      </c>
      <c r="M21" s="253">
        <v>13</v>
      </c>
      <c r="N21" s="42">
        <v>1</v>
      </c>
      <c r="O21" s="43">
        <v>0.36</v>
      </c>
      <c r="P21" s="45">
        <v>2</v>
      </c>
    </row>
    <row r="22" spans="1:17" ht="15" customHeight="1">
      <c r="A22" s="36" t="s">
        <v>51</v>
      </c>
      <c r="B22" s="37">
        <v>57</v>
      </c>
      <c r="C22" s="46">
        <v>1.68</v>
      </c>
      <c r="D22" s="254">
        <v>516</v>
      </c>
      <c r="E22" s="39">
        <v>38</v>
      </c>
      <c r="F22" s="46">
        <v>1.65</v>
      </c>
      <c r="G22" s="254">
        <v>336</v>
      </c>
      <c r="H22" s="39">
        <v>3</v>
      </c>
      <c r="I22" s="46">
        <v>0.54</v>
      </c>
      <c r="J22" s="254">
        <v>23</v>
      </c>
      <c r="K22" s="37">
        <v>2</v>
      </c>
      <c r="L22" s="46">
        <v>0.44</v>
      </c>
      <c r="M22" s="254">
        <v>16</v>
      </c>
      <c r="N22" s="37">
        <v>1</v>
      </c>
      <c r="O22" s="46">
        <v>0.3</v>
      </c>
      <c r="P22" s="47">
        <v>7</v>
      </c>
    </row>
    <row r="23" spans="1:17" ht="15" customHeight="1">
      <c r="A23" s="41" t="s">
        <v>52</v>
      </c>
      <c r="B23" s="42">
        <v>52</v>
      </c>
      <c r="C23" s="43">
        <v>2.14</v>
      </c>
      <c r="D23" s="253">
        <v>298</v>
      </c>
      <c r="E23" s="44">
        <v>38</v>
      </c>
      <c r="F23" s="43">
        <v>2.09</v>
      </c>
      <c r="G23" s="253">
        <v>208</v>
      </c>
      <c r="H23" s="44">
        <v>4</v>
      </c>
      <c r="I23" s="43">
        <v>0.86</v>
      </c>
      <c r="J23" s="253">
        <v>23</v>
      </c>
      <c r="K23" s="44">
        <v>4</v>
      </c>
      <c r="L23" s="43">
        <v>0.82000000000000006</v>
      </c>
      <c r="M23" s="253">
        <v>23</v>
      </c>
      <c r="N23" s="42">
        <v>1</v>
      </c>
      <c r="O23" s="43">
        <v>0.51</v>
      </c>
      <c r="P23" s="45">
        <v>8</v>
      </c>
    </row>
    <row r="24" spans="1:17" ht="15" customHeight="1">
      <c r="A24" s="36" t="s">
        <v>53</v>
      </c>
      <c r="B24" s="37">
        <v>66</v>
      </c>
      <c r="C24" s="46">
        <v>2.17</v>
      </c>
      <c r="D24" s="254">
        <v>333</v>
      </c>
      <c r="E24" s="39">
        <v>29</v>
      </c>
      <c r="F24" s="46">
        <v>2.0499999999999998</v>
      </c>
      <c r="G24" s="254">
        <v>152</v>
      </c>
      <c r="H24" s="39">
        <v>2</v>
      </c>
      <c r="I24" s="46">
        <v>0.71</v>
      </c>
      <c r="J24" s="254">
        <v>12</v>
      </c>
      <c r="K24" s="39">
        <v>2</v>
      </c>
      <c r="L24" s="46">
        <v>0.69000000000000006</v>
      </c>
      <c r="M24" s="254">
        <v>8</v>
      </c>
      <c r="N24" s="37">
        <v>1</v>
      </c>
      <c r="O24" s="46">
        <v>0.46</v>
      </c>
      <c r="P24" s="47">
        <v>4</v>
      </c>
    </row>
    <row r="25" spans="1:17" ht="15" customHeight="1" thickBot="1">
      <c r="A25" s="41" t="s">
        <v>54</v>
      </c>
      <c r="B25" s="42">
        <v>60</v>
      </c>
      <c r="C25" s="43">
        <v>2.23</v>
      </c>
      <c r="D25" s="253">
        <v>290</v>
      </c>
      <c r="E25" s="44">
        <v>31</v>
      </c>
      <c r="F25" s="43">
        <v>2.1</v>
      </c>
      <c r="G25" s="253">
        <v>155</v>
      </c>
      <c r="H25" s="44">
        <v>5</v>
      </c>
      <c r="I25" s="43">
        <v>0.95000000000000007</v>
      </c>
      <c r="J25" s="253">
        <v>24</v>
      </c>
      <c r="K25" s="44">
        <v>4</v>
      </c>
      <c r="L25" s="43">
        <v>0.83000000000000007</v>
      </c>
      <c r="M25" s="253">
        <v>20</v>
      </c>
      <c r="N25" s="42">
        <v>1</v>
      </c>
      <c r="O25" s="43">
        <v>0.49</v>
      </c>
      <c r="P25" s="45">
        <v>6</v>
      </c>
    </row>
    <row r="26" spans="1:17" ht="15" customHeight="1">
      <c r="A26" s="48" t="s">
        <v>55</v>
      </c>
      <c r="B26" s="49">
        <v>65</v>
      </c>
      <c r="C26" s="50">
        <v>0.49</v>
      </c>
      <c r="D26" s="255">
        <v>6968</v>
      </c>
      <c r="E26" s="49">
        <v>30</v>
      </c>
      <c r="F26" s="50">
        <v>0.47</v>
      </c>
      <c r="G26" s="255">
        <v>3199</v>
      </c>
      <c r="H26" s="51">
        <v>2</v>
      </c>
      <c r="I26" s="50">
        <v>0.15</v>
      </c>
      <c r="J26" s="255">
        <v>254</v>
      </c>
      <c r="K26" s="51">
        <v>3</v>
      </c>
      <c r="L26" s="50">
        <v>0.16</v>
      </c>
      <c r="M26" s="255">
        <v>313</v>
      </c>
      <c r="N26" s="49">
        <v>0</v>
      </c>
      <c r="O26" s="50">
        <v>7.0000000000000007E-2</v>
      </c>
      <c r="P26" s="52">
        <v>55</v>
      </c>
    </row>
    <row r="27" spans="1:17" ht="15" customHeight="1">
      <c r="A27" s="53" t="s">
        <v>56</v>
      </c>
      <c r="B27" s="54">
        <v>56</v>
      </c>
      <c r="C27" s="55">
        <v>0.88</v>
      </c>
      <c r="D27" s="256">
        <v>2023</v>
      </c>
      <c r="E27" s="56">
        <v>37</v>
      </c>
      <c r="F27" s="55">
        <v>0.86</v>
      </c>
      <c r="G27" s="256">
        <v>1332</v>
      </c>
      <c r="H27" s="56">
        <v>3</v>
      </c>
      <c r="I27" s="55">
        <v>0.27</v>
      </c>
      <c r="J27" s="256">
        <v>110</v>
      </c>
      <c r="K27" s="56">
        <v>3</v>
      </c>
      <c r="L27" s="55">
        <v>0.31</v>
      </c>
      <c r="M27" s="256">
        <v>124</v>
      </c>
      <c r="N27" s="54">
        <v>1</v>
      </c>
      <c r="O27" s="55">
        <v>0.18</v>
      </c>
      <c r="P27" s="57">
        <v>35</v>
      </c>
    </row>
    <row r="28" spans="1:17" ht="15" customHeight="1" thickBot="1">
      <c r="A28" s="53" t="s">
        <v>57</v>
      </c>
      <c r="B28" s="54">
        <v>63</v>
      </c>
      <c r="C28" s="58">
        <v>0.43</v>
      </c>
      <c r="D28" s="257">
        <v>8991</v>
      </c>
      <c r="E28" s="54">
        <v>31</v>
      </c>
      <c r="F28" s="58">
        <v>0.41</v>
      </c>
      <c r="G28" s="257">
        <v>4531</v>
      </c>
      <c r="H28" s="56">
        <v>2</v>
      </c>
      <c r="I28" s="58">
        <v>0.13</v>
      </c>
      <c r="J28" s="257">
        <v>364</v>
      </c>
      <c r="K28" s="56">
        <v>3</v>
      </c>
      <c r="L28" s="58">
        <v>0.14000000000000001</v>
      </c>
      <c r="M28" s="257">
        <v>437</v>
      </c>
      <c r="N28" s="54">
        <v>1</v>
      </c>
      <c r="O28" s="58">
        <v>7.0000000000000007E-2</v>
      </c>
      <c r="P28" s="59">
        <v>90</v>
      </c>
    </row>
    <row r="29" spans="1:17" ht="15" customHeight="1" thickBot="1">
      <c r="A29" s="1260" t="s">
        <v>58</v>
      </c>
      <c r="B29" s="1259"/>
      <c r="C29" s="1259"/>
      <c r="D29" s="1259"/>
      <c r="E29" s="1259"/>
      <c r="F29" s="1259"/>
      <c r="G29" s="1259"/>
      <c r="H29" s="1259"/>
      <c r="I29" s="1259"/>
      <c r="J29" s="1259"/>
      <c r="K29" s="1259"/>
      <c r="L29" s="1259"/>
      <c r="M29" s="1259"/>
      <c r="N29" s="1259"/>
      <c r="O29" s="1259"/>
      <c r="P29" s="1259"/>
      <c r="Q29" s="28"/>
    </row>
    <row r="30" spans="1:17" ht="15" customHeight="1">
      <c r="A30" s="36" t="s">
        <v>39</v>
      </c>
      <c r="B30" s="37">
        <v>73</v>
      </c>
      <c r="C30" s="38">
        <v>1.0900000000000001</v>
      </c>
      <c r="D30" s="252">
        <v>1307</v>
      </c>
      <c r="E30" s="37">
        <v>22</v>
      </c>
      <c r="F30" s="38">
        <v>1.01</v>
      </c>
      <c r="G30" s="252">
        <v>391</v>
      </c>
      <c r="H30" s="39">
        <v>4</v>
      </c>
      <c r="I30" s="38">
        <v>0.49</v>
      </c>
      <c r="J30" s="252">
        <v>74</v>
      </c>
      <c r="K30" s="37">
        <v>1</v>
      </c>
      <c r="L30" s="38">
        <v>0.25</v>
      </c>
      <c r="M30" s="252">
        <v>15</v>
      </c>
      <c r="N30" s="37">
        <v>0</v>
      </c>
      <c r="O30" s="38" t="s">
        <v>62</v>
      </c>
      <c r="P30" s="40">
        <v>0</v>
      </c>
    </row>
    <row r="31" spans="1:17" ht="15" customHeight="1">
      <c r="A31" s="41" t="s">
        <v>40</v>
      </c>
      <c r="B31" s="42">
        <v>78</v>
      </c>
      <c r="C31" s="43">
        <v>0.93</v>
      </c>
      <c r="D31" s="253">
        <v>1617</v>
      </c>
      <c r="E31" s="42">
        <v>18</v>
      </c>
      <c r="F31" s="43">
        <v>0.87</v>
      </c>
      <c r="G31" s="253">
        <v>371</v>
      </c>
      <c r="H31" s="44">
        <v>3</v>
      </c>
      <c r="I31" s="43">
        <v>0.37</v>
      </c>
      <c r="J31" s="253">
        <v>61</v>
      </c>
      <c r="K31" s="42">
        <v>1</v>
      </c>
      <c r="L31" s="43">
        <v>0.21</v>
      </c>
      <c r="M31" s="253">
        <v>19</v>
      </c>
      <c r="N31" s="42">
        <v>0</v>
      </c>
      <c r="O31" s="43">
        <v>0.04</v>
      </c>
      <c r="P31" s="45">
        <v>1</v>
      </c>
    </row>
    <row r="32" spans="1:17" ht="15" customHeight="1">
      <c r="A32" s="36" t="s">
        <v>41</v>
      </c>
      <c r="B32" s="39">
        <v>70</v>
      </c>
      <c r="C32" s="46">
        <v>2.04</v>
      </c>
      <c r="D32" s="254">
        <v>458</v>
      </c>
      <c r="E32" s="39">
        <v>27</v>
      </c>
      <c r="F32" s="46">
        <v>1.98</v>
      </c>
      <c r="G32" s="254">
        <v>173</v>
      </c>
      <c r="H32" s="39">
        <v>2</v>
      </c>
      <c r="I32" s="46">
        <v>0.52</v>
      </c>
      <c r="J32" s="254">
        <v>17</v>
      </c>
      <c r="K32" s="39">
        <v>1</v>
      </c>
      <c r="L32" s="46">
        <v>0.49</v>
      </c>
      <c r="M32" s="254">
        <v>7</v>
      </c>
      <c r="N32" s="39">
        <v>0</v>
      </c>
      <c r="O32" s="46" t="s">
        <v>62</v>
      </c>
      <c r="P32" s="47">
        <v>0</v>
      </c>
    </row>
    <row r="33" spans="1:16" ht="15" customHeight="1">
      <c r="A33" s="41" t="s">
        <v>42</v>
      </c>
      <c r="B33" s="42">
        <v>73</v>
      </c>
      <c r="C33" s="43">
        <v>1.92</v>
      </c>
      <c r="D33" s="253">
        <v>400</v>
      </c>
      <c r="E33" s="44">
        <v>24</v>
      </c>
      <c r="F33" s="43">
        <v>1.83</v>
      </c>
      <c r="G33" s="253">
        <v>136</v>
      </c>
      <c r="H33" s="44">
        <v>3</v>
      </c>
      <c r="I33" s="43">
        <v>0.68</v>
      </c>
      <c r="J33" s="253">
        <v>17</v>
      </c>
      <c r="K33" s="44">
        <v>1</v>
      </c>
      <c r="L33" s="43">
        <v>0.38</v>
      </c>
      <c r="M33" s="253">
        <v>4</v>
      </c>
      <c r="N33" s="42">
        <v>0</v>
      </c>
      <c r="O33" s="43" t="s">
        <v>62</v>
      </c>
      <c r="P33" s="45">
        <v>0</v>
      </c>
    </row>
    <row r="34" spans="1:16" ht="15" customHeight="1">
      <c r="A34" s="36" t="s">
        <v>43</v>
      </c>
      <c r="B34" s="39">
        <v>72</v>
      </c>
      <c r="C34" s="46">
        <v>2.2799999999999998</v>
      </c>
      <c r="D34" s="254">
        <v>315</v>
      </c>
      <c r="E34" s="39">
        <v>23</v>
      </c>
      <c r="F34" s="46">
        <v>2.09</v>
      </c>
      <c r="G34" s="254">
        <v>108</v>
      </c>
      <c r="H34" s="39">
        <v>5</v>
      </c>
      <c r="I34" s="46">
        <v>1.22</v>
      </c>
      <c r="J34" s="254">
        <v>18</v>
      </c>
      <c r="K34" s="39">
        <v>0</v>
      </c>
      <c r="L34" s="46">
        <v>0.18</v>
      </c>
      <c r="M34" s="254">
        <v>1</v>
      </c>
      <c r="N34" s="37">
        <v>0</v>
      </c>
      <c r="O34" s="46" t="s">
        <v>62</v>
      </c>
      <c r="P34" s="47">
        <v>0</v>
      </c>
    </row>
    <row r="35" spans="1:16" ht="15" customHeight="1">
      <c r="A35" s="41" t="s">
        <v>44</v>
      </c>
      <c r="B35" s="42">
        <v>74</v>
      </c>
      <c r="C35" s="43">
        <v>1.84</v>
      </c>
      <c r="D35" s="253">
        <v>446</v>
      </c>
      <c r="E35" s="44">
        <v>21</v>
      </c>
      <c r="F35" s="43">
        <v>1.7</v>
      </c>
      <c r="G35" s="253">
        <v>129</v>
      </c>
      <c r="H35" s="44">
        <v>5</v>
      </c>
      <c r="I35" s="43">
        <v>0.87</v>
      </c>
      <c r="J35" s="253">
        <v>32</v>
      </c>
      <c r="K35" s="44">
        <v>1</v>
      </c>
      <c r="L35" s="43">
        <v>0.34</v>
      </c>
      <c r="M35" s="253">
        <v>3</v>
      </c>
      <c r="N35" s="42">
        <v>0</v>
      </c>
      <c r="O35" s="43">
        <v>0.11</v>
      </c>
      <c r="P35" s="45">
        <v>1</v>
      </c>
    </row>
    <row r="36" spans="1:16" ht="15" customHeight="1">
      <c r="A36" s="36" t="s">
        <v>45</v>
      </c>
      <c r="B36" s="37">
        <v>67</v>
      </c>
      <c r="C36" s="46">
        <v>1.63</v>
      </c>
      <c r="D36" s="254">
        <v>601</v>
      </c>
      <c r="E36" s="39">
        <v>27</v>
      </c>
      <c r="F36" s="46">
        <v>1.54</v>
      </c>
      <c r="G36" s="254">
        <v>228</v>
      </c>
      <c r="H36" s="39">
        <v>5</v>
      </c>
      <c r="I36" s="46">
        <v>0.8</v>
      </c>
      <c r="J36" s="254">
        <v>44</v>
      </c>
      <c r="K36" s="39">
        <v>0</v>
      </c>
      <c r="L36" s="46">
        <v>0.21</v>
      </c>
      <c r="M36" s="254">
        <v>6</v>
      </c>
      <c r="N36" s="37">
        <v>0</v>
      </c>
      <c r="O36" s="46" t="s">
        <v>62</v>
      </c>
      <c r="P36" s="47">
        <v>0</v>
      </c>
    </row>
    <row r="37" spans="1:16" ht="15" customHeight="1">
      <c r="A37" s="41" t="s">
        <v>46</v>
      </c>
      <c r="B37" s="44">
        <v>70</v>
      </c>
      <c r="C37" s="43">
        <v>2.25</v>
      </c>
      <c r="D37" s="253">
        <v>325</v>
      </c>
      <c r="E37" s="44">
        <v>27</v>
      </c>
      <c r="F37" s="43">
        <v>2.1800000000000002</v>
      </c>
      <c r="G37" s="253">
        <v>122</v>
      </c>
      <c r="H37" s="44">
        <v>3</v>
      </c>
      <c r="I37" s="43">
        <v>0.79</v>
      </c>
      <c r="J37" s="253">
        <v>11</v>
      </c>
      <c r="K37" s="44">
        <v>0</v>
      </c>
      <c r="L37" s="43">
        <v>0.25</v>
      </c>
      <c r="M37" s="253">
        <v>2</v>
      </c>
      <c r="N37" s="42">
        <v>0</v>
      </c>
      <c r="O37" s="43" t="s">
        <v>62</v>
      </c>
      <c r="P37" s="45">
        <v>0</v>
      </c>
    </row>
    <row r="38" spans="1:16" ht="15" customHeight="1">
      <c r="A38" s="36" t="s">
        <v>47</v>
      </c>
      <c r="B38" s="37">
        <v>74</v>
      </c>
      <c r="C38" s="46">
        <v>1.36</v>
      </c>
      <c r="D38" s="254">
        <v>819</v>
      </c>
      <c r="E38" s="39">
        <v>21</v>
      </c>
      <c r="F38" s="46">
        <v>1.26</v>
      </c>
      <c r="G38" s="254">
        <v>238</v>
      </c>
      <c r="H38" s="39">
        <v>4</v>
      </c>
      <c r="I38" s="46">
        <v>0.62</v>
      </c>
      <c r="J38" s="254">
        <v>41</v>
      </c>
      <c r="K38" s="39">
        <v>0</v>
      </c>
      <c r="L38" s="46">
        <v>0.2</v>
      </c>
      <c r="M38" s="254">
        <v>4</v>
      </c>
      <c r="N38" s="37">
        <v>0</v>
      </c>
      <c r="O38" s="46" t="s">
        <v>62</v>
      </c>
      <c r="P38" s="47">
        <v>0</v>
      </c>
    </row>
    <row r="39" spans="1:16" ht="15" customHeight="1">
      <c r="A39" s="41" t="s">
        <v>48</v>
      </c>
      <c r="B39" s="42">
        <v>75</v>
      </c>
      <c r="C39" s="43">
        <v>0.95000000000000007</v>
      </c>
      <c r="D39" s="253">
        <v>1686</v>
      </c>
      <c r="E39" s="44">
        <v>21</v>
      </c>
      <c r="F39" s="43">
        <v>0.89</v>
      </c>
      <c r="G39" s="253">
        <v>469</v>
      </c>
      <c r="H39" s="44">
        <v>4</v>
      </c>
      <c r="I39" s="43">
        <v>0.41</v>
      </c>
      <c r="J39" s="253">
        <v>82</v>
      </c>
      <c r="K39" s="44">
        <v>0</v>
      </c>
      <c r="L39" s="43">
        <v>0.16</v>
      </c>
      <c r="M39" s="253">
        <v>10</v>
      </c>
      <c r="N39" s="42">
        <v>0</v>
      </c>
      <c r="O39" s="43">
        <v>0.08</v>
      </c>
      <c r="P39" s="45">
        <v>3</v>
      </c>
    </row>
    <row r="40" spans="1:16" ht="15" customHeight="1">
      <c r="A40" s="36" t="s">
        <v>49</v>
      </c>
      <c r="B40" s="37">
        <v>69</v>
      </c>
      <c r="C40" s="46">
        <v>1.75</v>
      </c>
      <c r="D40" s="254">
        <v>503</v>
      </c>
      <c r="E40" s="39">
        <v>27</v>
      </c>
      <c r="F40" s="46">
        <v>1.67</v>
      </c>
      <c r="G40" s="254">
        <v>189</v>
      </c>
      <c r="H40" s="39">
        <v>4</v>
      </c>
      <c r="I40" s="46">
        <v>0.72</v>
      </c>
      <c r="J40" s="254">
        <v>27</v>
      </c>
      <c r="K40" s="37">
        <v>0</v>
      </c>
      <c r="L40" s="46">
        <v>0.2</v>
      </c>
      <c r="M40" s="254">
        <v>2</v>
      </c>
      <c r="N40" s="37">
        <v>0</v>
      </c>
      <c r="O40" s="46">
        <v>0.15</v>
      </c>
      <c r="P40" s="47">
        <v>1</v>
      </c>
    </row>
    <row r="41" spans="1:16" ht="15" customHeight="1">
      <c r="A41" s="41" t="s">
        <v>50</v>
      </c>
      <c r="B41" s="42">
        <v>69</v>
      </c>
      <c r="C41" s="43">
        <v>2.35</v>
      </c>
      <c r="D41" s="253">
        <v>302</v>
      </c>
      <c r="E41" s="44">
        <v>26</v>
      </c>
      <c r="F41" s="43">
        <v>2.21</v>
      </c>
      <c r="G41" s="253">
        <v>112</v>
      </c>
      <c r="H41" s="44">
        <v>4</v>
      </c>
      <c r="I41" s="43">
        <v>1.07</v>
      </c>
      <c r="J41" s="253">
        <v>14</v>
      </c>
      <c r="K41" s="44">
        <v>1</v>
      </c>
      <c r="L41" s="43">
        <v>0.45</v>
      </c>
      <c r="M41" s="253">
        <v>3</v>
      </c>
      <c r="N41" s="42">
        <v>0</v>
      </c>
      <c r="O41" s="43">
        <v>0.28000000000000003</v>
      </c>
      <c r="P41" s="45">
        <v>1</v>
      </c>
    </row>
    <row r="42" spans="1:16" ht="15" customHeight="1">
      <c r="A42" s="36" t="s">
        <v>51</v>
      </c>
      <c r="B42" s="37">
        <v>74</v>
      </c>
      <c r="C42" s="46">
        <v>1.5</v>
      </c>
      <c r="D42" s="254">
        <v>663</v>
      </c>
      <c r="E42" s="39">
        <v>23</v>
      </c>
      <c r="F42" s="46">
        <v>1.42</v>
      </c>
      <c r="G42" s="254">
        <v>202</v>
      </c>
      <c r="H42" s="39">
        <v>4</v>
      </c>
      <c r="I42" s="46">
        <v>0.66</v>
      </c>
      <c r="J42" s="254">
        <v>33</v>
      </c>
      <c r="K42" s="39">
        <v>0</v>
      </c>
      <c r="L42" s="46">
        <v>0</v>
      </c>
      <c r="M42" s="254">
        <v>1</v>
      </c>
      <c r="N42" s="37">
        <v>0</v>
      </c>
      <c r="O42" s="46" t="s">
        <v>62</v>
      </c>
      <c r="P42" s="47">
        <v>0</v>
      </c>
    </row>
    <row r="43" spans="1:16" ht="15" customHeight="1">
      <c r="A43" s="41" t="s">
        <v>52</v>
      </c>
      <c r="B43" s="42">
        <v>70</v>
      </c>
      <c r="C43" s="43">
        <v>1.98</v>
      </c>
      <c r="D43" s="253">
        <v>392</v>
      </c>
      <c r="E43" s="44">
        <v>26</v>
      </c>
      <c r="F43" s="43">
        <v>1.88</v>
      </c>
      <c r="G43" s="253">
        <v>143</v>
      </c>
      <c r="H43" s="44">
        <v>4</v>
      </c>
      <c r="I43" s="43">
        <v>0.8</v>
      </c>
      <c r="J43" s="253">
        <v>21</v>
      </c>
      <c r="K43" s="44">
        <v>0</v>
      </c>
      <c r="L43" s="43">
        <v>0.3</v>
      </c>
      <c r="M43" s="253">
        <v>2</v>
      </c>
      <c r="N43" s="42">
        <v>1</v>
      </c>
      <c r="O43" s="43">
        <v>0.32</v>
      </c>
      <c r="P43" s="45">
        <v>3</v>
      </c>
    </row>
    <row r="44" spans="1:16" ht="15" customHeight="1">
      <c r="A44" s="36" t="s">
        <v>53</v>
      </c>
      <c r="B44" s="39">
        <v>75</v>
      </c>
      <c r="C44" s="46">
        <v>2</v>
      </c>
      <c r="D44" s="254">
        <v>383</v>
      </c>
      <c r="E44" s="39">
        <v>21</v>
      </c>
      <c r="F44" s="46">
        <v>1.9</v>
      </c>
      <c r="G44" s="254">
        <v>104</v>
      </c>
      <c r="H44" s="39">
        <v>3</v>
      </c>
      <c r="I44" s="46">
        <v>0.74</v>
      </c>
      <c r="J44" s="254">
        <v>17</v>
      </c>
      <c r="K44" s="39">
        <v>0</v>
      </c>
      <c r="L44" s="46">
        <v>0.31</v>
      </c>
      <c r="M44" s="254">
        <v>1</v>
      </c>
      <c r="N44" s="37">
        <v>0</v>
      </c>
      <c r="O44" s="46">
        <v>0.17</v>
      </c>
      <c r="P44" s="47">
        <v>1</v>
      </c>
    </row>
    <row r="45" spans="1:16" ht="15" customHeight="1" thickBot="1">
      <c r="A45" s="41" t="s">
        <v>54</v>
      </c>
      <c r="B45" s="44">
        <v>70</v>
      </c>
      <c r="C45" s="43">
        <v>2.09</v>
      </c>
      <c r="D45" s="253">
        <v>346</v>
      </c>
      <c r="E45" s="44">
        <v>26</v>
      </c>
      <c r="F45" s="43">
        <v>1.99</v>
      </c>
      <c r="G45" s="253">
        <v>127</v>
      </c>
      <c r="H45" s="44">
        <v>4</v>
      </c>
      <c r="I45" s="43">
        <v>0.87</v>
      </c>
      <c r="J45" s="253">
        <v>19</v>
      </c>
      <c r="K45" s="44">
        <v>0</v>
      </c>
      <c r="L45" s="43">
        <v>0.26</v>
      </c>
      <c r="M45" s="253">
        <v>80</v>
      </c>
      <c r="N45" s="42">
        <v>0</v>
      </c>
      <c r="O45" s="43">
        <v>0.06</v>
      </c>
      <c r="P45" s="45">
        <v>1</v>
      </c>
    </row>
    <row r="46" spans="1:16" ht="15" customHeight="1">
      <c r="A46" s="48" t="s">
        <v>55</v>
      </c>
      <c r="B46" s="49">
        <v>74</v>
      </c>
      <c r="C46" s="50">
        <v>0.45</v>
      </c>
      <c r="D46" s="255">
        <v>7979</v>
      </c>
      <c r="E46" s="49">
        <v>22</v>
      </c>
      <c r="F46" s="50">
        <v>0.42</v>
      </c>
      <c r="G46" s="255">
        <v>2339</v>
      </c>
      <c r="H46" s="51">
        <v>4</v>
      </c>
      <c r="I46" s="50">
        <v>0.2</v>
      </c>
      <c r="J46" s="255">
        <v>410</v>
      </c>
      <c r="K46" s="49">
        <v>1</v>
      </c>
      <c r="L46" s="50">
        <v>0.08</v>
      </c>
      <c r="M46" s="255">
        <v>65</v>
      </c>
      <c r="N46" s="49">
        <v>0</v>
      </c>
      <c r="O46" s="50">
        <v>0.03</v>
      </c>
      <c r="P46" s="52">
        <v>8</v>
      </c>
    </row>
    <row r="47" spans="1:16" ht="15" customHeight="1">
      <c r="A47" s="53" t="s">
        <v>56</v>
      </c>
      <c r="B47" s="54">
        <v>71</v>
      </c>
      <c r="C47" s="55">
        <v>0.81</v>
      </c>
      <c r="D47" s="256">
        <v>2584</v>
      </c>
      <c r="E47" s="56">
        <v>25</v>
      </c>
      <c r="F47" s="55">
        <v>0.78</v>
      </c>
      <c r="G47" s="256">
        <v>903</v>
      </c>
      <c r="H47" s="56">
        <v>3</v>
      </c>
      <c r="I47" s="55">
        <v>0.28999999999999998</v>
      </c>
      <c r="J47" s="256">
        <v>118</v>
      </c>
      <c r="K47" s="56">
        <v>0</v>
      </c>
      <c r="L47" s="55">
        <v>0.14000000000000001</v>
      </c>
      <c r="M47" s="256">
        <v>15</v>
      </c>
      <c r="N47" s="54">
        <v>0</v>
      </c>
      <c r="O47" s="55">
        <v>0.04</v>
      </c>
      <c r="P47" s="57">
        <v>4</v>
      </c>
    </row>
    <row r="48" spans="1:16" ht="15" customHeight="1" thickBot="1">
      <c r="A48" s="53" t="s">
        <v>57</v>
      </c>
      <c r="B48" s="54">
        <v>73</v>
      </c>
      <c r="C48" s="58">
        <v>0.39</v>
      </c>
      <c r="D48" s="257">
        <v>10563</v>
      </c>
      <c r="E48" s="54">
        <v>22</v>
      </c>
      <c r="F48" s="58">
        <v>0.37</v>
      </c>
      <c r="G48" s="257">
        <v>3242</v>
      </c>
      <c r="H48" s="56">
        <v>4</v>
      </c>
      <c r="I48" s="58">
        <v>0.17</v>
      </c>
      <c r="J48" s="257">
        <v>528</v>
      </c>
      <c r="K48" s="54">
        <v>1</v>
      </c>
      <c r="L48" s="58">
        <v>7.0000000000000007E-2</v>
      </c>
      <c r="M48" s="257">
        <v>80</v>
      </c>
      <c r="N48" s="54">
        <v>0</v>
      </c>
      <c r="O48" s="58">
        <v>0.02</v>
      </c>
      <c r="P48" s="59">
        <v>12</v>
      </c>
    </row>
    <row r="49" spans="1:16" ht="15" customHeight="1" thickBot="1">
      <c r="A49" s="1260" t="s">
        <v>59</v>
      </c>
      <c r="B49" s="1259"/>
      <c r="C49" s="1259"/>
      <c r="D49" s="1259"/>
      <c r="E49" s="1259"/>
      <c r="F49" s="1259"/>
      <c r="G49" s="1259"/>
      <c r="H49" s="1259"/>
      <c r="I49" s="1259"/>
      <c r="J49" s="1259"/>
      <c r="K49" s="1259"/>
      <c r="L49" s="1259"/>
      <c r="M49" s="1259"/>
      <c r="N49" s="1259"/>
      <c r="O49" s="1259"/>
      <c r="P49" s="1261"/>
    </row>
    <row r="50" spans="1:16" ht="15" customHeight="1">
      <c r="A50" s="36" t="s">
        <v>39</v>
      </c>
      <c r="B50" s="37">
        <v>77</v>
      </c>
      <c r="C50" s="38">
        <v>1.02</v>
      </c>
      <c r="D50" s="252">
        <v>1357</v>
      </c>
      <c r="E50" s="37">
        <v>18</v>
      </c>
      <c r="F50" s="38">
        <v>0.94000000000000006</v>
      </c>
      <c r="G50" s="252">
        <v>318</v>
      </c>
      <c r="H50" s="39">
        <v>3</v>
      </c>
      <c r="I50" s="38">
        <v>0.41</v>
      </c>
      <c r="J50" s="252">
        <v>60</v>
      </c>
      <c r="K50" s="39">
        <v>2</v>
      </c>
      <c r="L50" s="38">
        <v>0.31</v>
      </c>
      <c r="M50" s="252">
        <v>43</v>
      </c>
      <c r="N50" s="37">
        <v>0</v>
      </c>
      <c r="O50" s="38">
        <v>0.13</v>
      </c>
      <c r="P50" s="40">
        <v>6</v>
      </c>
    </row>
    <row r="51" spans="1:16" ht="15" customHeight="1">
      <c r="A51" s="41" t="s">
        <v>40</v>
      </c>
      <c r="B51" s="42">
        <v>72</v>
      </c>
      <c r="C51" s="43">
        <v>1.01</v>
      </c>
      <c r="D51" s="253">
        <v>1489</v>
      </c>
      <c r="E51" s="44">
        <v>18</v>
      </c>
      <c r="F51" s="43">
        <v>0.86</v>
      </c>
      <c r="G51" s="253">
        <v>371</v>
      </c>
      <c r="H51" s="44">
        <v>7</v>
      </c>
      <c r="I51" s="43">
        <v>0.57999999999999996</v>
      </c>
      <c r="J51" s="253">
        <v>148</v>
      </c>
      <c r="K51" s="42">
        <v>2</v>
      </c>
      <c r="L51" s="43">
        <v>0.32</v>
      </c>
      <c r="M51" s="253">
        <v>49</v>
      </c>
      <c r="N51" s="42">
        <v>1</v>
      </c>
      <c r="O51" s="43">
        <v>0.16</v>
      </c>
      <c r="P51" s="45">
        <v>11</v>
      </c>
    </row>
    <row r="52" spans="1:16" ht="15" customHeight="1">
      <c r="A52" s="36" t="s">
        <v>41</v>
      </c>
      <c r="B52" s="37">
        <v>72</v>
      </c>
      <c r="C52" s="46">
        <v>2.0299999999999998</v>
      </c>
      <c r="D52" s="254">
        <v>479</v>
      </c>
      <c r="E52" s="39">
        <v>24</v>
      </c>
      <c r="F52" s="46">
        <v>1.92</v>
      </c>
      <c r="G52" s="254">
        <v>150</v>
      </c>
      <c r="H52" s="39">
        <v>2</v>
      </c>
      <c r="I52" s="46">
        <v>0.67</v>
      </c>
      <c r="J52" s="254">
        <v>8</v>
      </c>
      <c r="K52" s="39">
        <v>2</v>
      </c>
      <c r="L52" s="46">
        <v>0.66</v>
      </c>
      <c r="M52" s="254">
        <v>15</v>
      </c>
      <c r="N52" s="37">
        <v>0</v>
      </c>
      <c r="O52" s="46">
        <v>0.15</v>
      </c>
      <c r="P52" s="47">
        <v>2</v>
      </c>
    </row>
    <row r="53" spans="1:16" ht="15" customHeight="1">
      <c r="A53" s="41" t="s">
        <v>42</v>
      </c>
      <c r="B53" s="42">
        <v>67</v>
      </c>
      <c r="C53" s="43">
        <v>2.04</v>
      </c>
      <c r="D53" s="253">
        <v>371</v>
      </c>
      <c r="E53" s="44">
        <v>24</v>
      </c>
      <c r="F53" s="43">
        <v>1.83</v>
      </c>
      <c r="G53" s="253">
        <v>133</v>
      </c>
      <c r="H53" s="44">
        <v>5</v>
      </c>
      <c r="I53" s="43">
        <v>0.94000000000000006</v>
      </c>
      <c r="J53" s="253">
        <v>31</v>
      </c>
      <c r="K53" s="44">
        <v>4</v>
      </c>
      <c r="L53" s="43">
        <v>0.89</v>
      </c>
      <c r="M53" s="253">
        <v>21</v>
      </c>
      <c r="N53" s="42">
        <v>0</v>
      </c>
      <c r="O53" s="43">
        <v>0.25</v>
      </c>
      <c r="P53" s="45">
        <v>1</v>
      </c>
    </row>
    <row r="54" spans="1:16" ht="15" customHeight="1">
      <c r="A54" s="36" t="s">
        <v>43</v>
      </c>
      <c r="B54" s="37">
        <v>76</v>
      </c>
      <c r="C54" s="46">
        <v>2.17</v>
      </c>
      <c r="D54" s="254">
        <v>336</v>
      </c>
      <c r="E54" s="39">
        <v>21</v>
      </c>
      <c r="F54" s="46">
        <v>2.04</v>
      </c>
      <c r="G54" s="254">
        <v>92</v>
      </c>
      <c r="H54" s="37">
        <v>2</v>
      </c>
      <c r="I54" s="46">
        <v>0.78</v>
      </c>
      <c r="J54" s="254">
        <v>8</v>
      </c>
      <c r="K54" s="39">
        <v>1</v>
      </c>
      <c r="L54" s="46">
        <v>0.55000000000000004</v>
      </c>
      <c r="M54" s="254">
        <v>6</v>
      </c>
      <c r="N54" s="37">
        <v>0</v>
      </c>
      <c r="O54" s="46">
        <v>0.19</v>
      </c>
      <c r="P54" s="47">
        <v>1</v>
      </c>
    </row>
    <row r="55" spans="1:16" ht="15" customHeight="1">
      <c r="A55" s="41" t="s">
        <v>44</v>
      </c>
      <c r="B55" s="42">
        <v>82</v>
      </c>
      <c r="C55" s="43">
        <v>1.61</v>
      </c>
      <c r="D55" s="253">
        <v>499</v>
      </c>
      <c r="E55" s="44">
        <v>15</v>
      </c>
      <c r="F55" s="43">
        <v>1.49</v>
      </c>
      <c r="G55" s="253">
        <v>91</v>
      </c>
      <c r="H55" s="44">
        <v>1</v>
      </c>
      <c r="I55" s="43">
        <v>0.41</v>
      </c>
      <c r="J55" s="253">
        <v>7</v>
      </c>
      <c r="K55" s="44">
        <v>2</v>
      </c>
      <c r="L55" s="43">
        <v>0.52</v>
      </c>
      <c r="M55" s="253">
        <v>10</v>
      </c>
      <c r="N55" s="42">
        <v>1</v>
      </c>
      <c r="O55" s="43">
        <v>0.34</v>
      </c>
      <c r="P55" s="45">
        <v>3</v>
      </c>
    </row>
    <row r="56" spans="1:16" ht="15" customHeight="1">
      <c r="A56" s="36" t="s">
        <v>45</v>
      </c>
      <c r="B56" s="37">
        <v>70</v>
      </c>
      <c r="C56" s="46">
        <v>1.58</v>
      </c>
      <c r="D56" s="254">
        <v>614</v>
      </c>
      <c r="E56" s="39">
        <v>22</v>
      </c>
      <c r="F56" s="46">
        <v>1.43</v>
      </c>
      <c r="G56" s="254">
        <v>185</v>
      </c>
      <c r="H56" s="39">
        <v>5</v>
      </c>
      <c r="I56" s="46">
        <v>0.73</v>
      </c>
      <c r="J56" s="254">
        <v>45</v>
      </c>
      <c r="K56" s="39">
        <v>3</v>
      </c>
      <c r="L56" s="46">
        <v>0.56000000000000005</v>
      </c>
      <c r="M56" s="254">
        <v>27</v>
      </c>
      <c r="N56" s="37">
        <v>1</v>
      </c>
      <c r="O56" s="46">
        <v>0.28999999999999998</v>
      </c>
      <c r="P56" s="47">
        <v>6</v>
      </c>
    </row>
    <row r="57" spans="1:16" ht="15" customHeight="1">
      <c r="A57" s="41" t="s">
        <v>46</v>
      </c>
      <c r="B57" s="42">
        <v>63</v>
      </c>
      <c r="C57" s="43">
        <v>2.37</v>
      </c>
      <c r="D57" s="253">
        <v>291</v>
      </c>
      <c r="E57" s="44">
        <v>28</v>
      </c>
      <c r="F57" s="43">
        <v>2.2000000000000002</v>
      </c>
      <c r="G57" s="253">
        <v>128</v>
      </c>
      <c r="H57" s="44">
        <v>5</v>
      </c>
      <c r="I57" s="43">
        <v>1.1299999999999999</v>
      </c>
      <c r="J57" s="253">
        <v>18</v>
      </c>
      <c r="K57" s="44">
        <v>4</v>
      </c>
      <c r="L57" s="43">
        <v>0.91</v>
      </c>
      <c r="M57" s="253">
        <v>19</v>
      </c>
      <c r="N57" s="42">
        <v>0</v>
      </c>
      <c r="O57" s="43">
        <v>0.3</v>
      </c>
      <c r="P57" s="45">
        <v>2</v>
      </c>
    </row>
    <row r="58" spans="1:16" ht="15" customHeight="1">
      <c r="A58" s="36" t="s">
        <v>47</v>
      </c>
      <c r="B58" s="37">
        <v>70</v>
      </c>
      <c r="C58" s="46">
        <v>1.42</v>
      </c>
      <c r="D58" s="254">
        <v>768</v>
      </c>
      <c r="E58" s="39">
        <v>24</v>
      </c>
      <c r="F58" s="46">
        <v>1.33</v>
      </c>
      <c r="G58" s="254">
        <v>269</v>
      </c>
      <c r="H58" s="39">
        <v>4</v>
      </c>
      <c r="I58" s="46">
        <v>0.57000000000000006</v>
      </c>
      <c r="J58" s="254">
        <v>44</v>
      </c>
      <c r="K58" s="39">
        <v>1</v>
      </c>
      <c r="L58" s="46">
        <v>0.27</v>
      </c>
      <c r="M58" s="254">
        <v>10</v>
      </c>
      <c r="N58" s="37">
        <v>1</v>
      </c>
      <c r="O58" s="46">
        <v>0.27</v>
      </c>
      <c r="P58" s="47">
        <v>10</v>
      </c>
    </row>
    <row r="59" spans="1:16" ht="15" customHeight="1">
      <c r="A59" s="41" t="s">
        <v>48</v>
      </c>
      <c r="B59" s="42">
        <v>64</v>
      </c>
      <c r="C59" s="43">
        <v>1.04</v>
      </c>
      <c r="D59" s="253">
        <v>1444</v>
      </c>
      <c r="E59" s="44">
        <v>23</v>
      </c>
      <c r="F59" s="43">
        <v>0.91</v>
      </c>
      <c r="G59" s="253">
        <v>510</v>
      </c>
      <c r="H59" s="44">
        <v>10</v>
      </c>
      <c r="I59" s="43">
        <v>0.64</v>
      </c>
      <c r="J59" s="253">
        <v>215</v>
      </c>
      <c r="K59" s="44">
        <v>3</v>
      </c>
      <c r="L59" s="43">
        <v>0.35</v>
      </c>
      <c r="M59" s="253">
        <v>56</v>
      </c>
      <c r="N59" s="42">
        <v>1</v>
      </c>
      <c r="O59" s="43">
        <v>0.24</v>
      </c>
      <c r="P59" s="45">
        <v>20</v>
      </c>
    </row>
    <row r="60" spans="1:16" ht="15" customHeight="1">
      <c r="A60" s="36" t="s">
        <v>49</v>
      </c>
      <c r="B60" s="37">
        <v>53</v>
      </c>
      <c r="C60" s="46">
        <v>1.88</v>
      </c>
      <c r="D60" s="254">
        <v>384</v>
      </c>
      <c r="E60" s="37">
        <v>26</v>
      </c>
      <c r="F60" s="46">
        <v>1.66</v>
      </c>
      <c r="G60" s="254">
        <v>189</v>
      </c>
      <c r="H60" s="39">
        <v>14</v>
      </c>
      <c r="I60" s="46">
        <v>1.32</v>
      </c>
      <c r="J60" s="254">
        <v>98</v>
      </c>
      <c r="K60" s="39">
        <v>6</v>
      </c>
      <c r="L60" s="46">
        <v>0.87</v>
      </c>
      <c r="M60" s="254">
        <v>41</v>
      </c>
      <c r="N60" s="37">
        <v>1</v>
      </c>
      <c r="O60" s="46">
        <v>0.45</v>
      </c>
      <c r="P60" s="47">
        <v>11</v>
      </c>
    </row>
    <row r="61" spans="1:16" ht="15" customHeight="1">
      <c r="A61" s="41" t="s">
        <v>50</v>
      </c>
      <c r="B61" s="42">
        <v>49</v>
      </c>
      <c r="C61" s="43">
        <v>2.52</v>
      </c>
      <c r="D61" s="253">
        <v>209</v>
      </c>
      <c r="E61" s="42">
        <v>29</v>
      </c>
      <c r="F61" s="43">
        <v>2.2599999999999998</v>
      </c>
      <c r="G61" s="253">
        <v>122</v>
      </c>
      <c r="H61" s="42">
        <v>17</v>
      </c>
      <c r="I61" s="43">
        <v>1.82</v>
      </c>
      <c r="J61" s="253">
        <v>73</v>
      </c>
      <c r="K61" s="44">
        <v>5</v>
      </c>
      <c r="L61" s="43">
        <v>1.1200000000000001</v>
      </c>
      <c r="M61" s="253">
        <v>19</v>
      </c>
      <c r="N61" s="42">
        <v>2</v>
      </c>
      <c r="O61" s="43">
        <v>0.57999999999999996</v>
      </c>
      <c r="P61" s="45">
        <v>7</v>
      </c>
    </row>
    <row r="62" spans="1:16" ht="15" customHeight="1">
      <c r="A62" s="36" t="s">
        <v>51</v>
      </c>
      <c r="B62" s="37">
        <v>71</v>
      </c>
      <c r="C62" s="46">
        <v>1.52</v>
      </c>
      <c r="D62" s="254">
        <v>633</v>
      </c>
      <c r="E62" s="37">
        <v>22</v>
      </c>
      <c r="F62" s="46">
        <v>1.39</v>
      </c>
      <c r="G62" s="254">
        <v>201</v>
      </c>
      <c r="H62" s="39">
        <v>4</v>
      </c>
      <c r="I62" s="46">
        <v>0.68</v>
      </c>
      <c r="J62" s="254">
        <v>42</v>
      </c>
      <c r="K62" s="39">
        <v>2</v>
      </c>
      <c r="L62" s="46">
        <v>0.49</v>
      </c>
      <c r="M62" s="254">
        <v>19</v>
      </c>
      <c r="N62" s="37">
        <v>0</v>
      </c>
      <c r="O62" s="46">
        <v>0.16</v>
      </c>
      <c r="P62" s="47">
        <v>2</v>
      </c>
    </row>
    <row r="63" spans="1:16" ht="15" customHeight="1">
      <c r="A63" s="41" t="s">
        <v>52</v>
      </c>
      <c r="B63" s="42">
        <v>63</v>
      </c>
      <c r="C63" s="43">
        <v>2.0699999999999998</v>
      </c>
      <c r="D63" s="253">
        <v>351</v>
      </c>
      <c r="E63" s="44">
        <v>28</v>
      </c>
      <c r="F63" s="43">
        <v>1.92</v>
      </c>
      <c r="G63" s="253">
        <v>155</v>
      </c>
      <c r="H63" s="44">
        <v>5</v>
      </c>
      <c r="I63" s="43">
        <v>0.91</v>
      </c>
      <c r="J63" s="253">
        <v>27</v>
      </c>
      <c r="K63" s="44">
        <v>3</v>
      </c>
      <c r="L63" s="43">
        <v>0.77</v>
      </c>
      <c r="M63" s="253">
        <v>18</v>
      </c>
      <c r="N63" s="42">
        <v>2</v>
      </c>
      <c r="O63" s="43">
        <v>0.57000000000000006</v>
      </c>
      <c r="P63" s="45">
        <v>9</v>
      </c>
    </row>
    <row r="64" spans="1:16" ht="15" customHeight="1">
      <c r="A64" s="36" t="s">
        <v>53</v>
      </c>
      <c r="B64" s="37">
        <v>80</v>
      </c>
      <c r="C64" s="46">
        <v>1.89</v>
      </c>
      <c r="D64" s="254">
        <v>411</v>
      </c>
      <c r="E64" s="37">
        <v>15</v>
      </c>
      <c r="F64" s="46">
        <v>1.68</v>
      </c>
      <c r="G64" s="254">
        <v>76</v>
      </c>
      <c r="H64" s="39">
        <v>2</v>
      </c>
      <c r="I64" s="46">
        <v>0.63</v>
      </c>
      <c r="J64" s="254">
        <v>10</v>
      </c>
      <c r="K64" s="39">
        <v>2</v>
      </c>
      <c r="L64" s="46">
        <v>0.73</v>
      </c>
      <c r="M64" s="254">
        <v>7</v>
      </c>
      <c r="N64" s="37">
        <v>1</v>
      </c>
      <c r="O64" s="46">
        <v>0.5</v>
      </c>
      <c r="P64" s="47">
        <v>5</v>
      </c>
    </row>
    <row r="65" spans="1:16" ht="15" customHeight="1" thickBot="1">
      <c r="A65" s="41" t="s">
        <v>54</v>
      </c>
      <c r="B65" s="42">
        <v>72</v>
      </c>
      <c r="C65" s="43">
        <v>2.0499999999999998</v>
      </c>
      <c r="D65" s="253">
        <v>356</v>
      </c>
      <c r="E65" s="44">
        <v>24</v>
      </c>
      <c r="F65" s="43">
        <v>1.94</v>
      </c>
      <c r="G65" s="253">
        <v>116</v>
      </c>
      <c r="H65" s="44">
        <v>2</v>
      </c>
      <c r="I65" s="43">
        <v>0.61</v>
      </c>
      <c r="J65" s="253">
        <v>9</v>
      </c>
      <c r="K65" s="44">
        <v>2</v>
      </c>
      <c r="L65" s="43">
        <v>0.68</v>
      </c>
      <c r="M65" s="253">
        <v>12</v>
      </c>
      <c r="N65" s="42">
        <v>0</v>
      </c>
      <c r="O65" s="43" t="s">
        <v>62</v>
      </c>
      <c r="P65" s="45">
        <v>0</v>
      </c>
    </row>
    <row r="66" spans="1:16" ht="15" customHeight="1">
      <c r="A66" s="48" t="s">
        <v>55</v>
      </c>
      <c r="B66" s="49">
        <v>70</v>
      </c>
      <c r="C66" s="50">
        <v>0.47</v>
      </c>
      <c r="D66" s="255">
        <v>7511</v>
      </c>
      <c r="E66" s="51">
        <v>21</v>
      </c>
      <c r="F66" s="50">
        <v>0.41</v>
      </c>
      <c r="G66" s="255">
        <v>2223</v>
      </c>
      <c r="H66" s="49">
        <v>6</v>
      </c>
      <c r="I66" s="50">
        <v>0.25</v>
      </c>
      <c r="J66" s="255">
        <v>708</v>
      </c>
      <c r="K66" s="49">
        <v>2</v>
      </c>
      <c r="L66" s="50">
        <v>0.15</v>
      </c>
      <c r="M66" s="255">
        <v>268</v>
      </c>
      <c r="N66" s="49">
        <v>1</v>
      </c>
      <c r="O66" s="50">
        <v>0.09</v>
      </c>
      <c r="P66" s="52">
        <v>80</v>
      </c>
    </row>
    <row r="67" spans="1:16" ht="15" customHeight="1">
      <c r="A67" s="53" t="s">
        <v>56</v>
      </c>
      <c r="B67" s="54">
        <v>69</v>
      </c>
      <c r="C67" s="55">
        <v>0.82000000000000006</v>
      </c>
      <c r="D67" s="256">
        <v>2481</v>
      </c>
      <c r="E67" s="56">
        <v>24</v>
      </c>
      <c r="F67" s="55">
        <v>0.76</v>
      </c>
      <c r="G67" s="256">
        <v>883</v>
      </c>
      <c r="H67" s="56">
        <v>4</v>
      </c>
      <c r="I67" s="55">
        <v>0.33</v>
      </c>
      <c r="J67" s="256">
        <v>135</v>
      </c>
      <c r="K67" s="56">
        <v>3</v>
      </c>
      <c r="L67" s="55">
        <v>0.28999999999999998</v>
      </c>
      <c r="M67" s="256">
        <v>104</v>
      </c>
      <c r="N67" s="54">
        <v>0</v>
      </c>
      <c r="O67" s="55">
        <v>0.11</v>
      </c>
      <c r="P67" s="57">
        <v>16</v>
      </c>
    </row>
    <row r="68" spans="1:16" ht="15" customHeight="1" thickBot="1">
      <c r="A68" s="53" t="s">
        <v>57</v>
      </c>
      <c r="B68" s="54">
        <v>70</v>
      </c>
      <c r="C68" s="58">
        <v>0.41</v>
      </c>
      <c r="D68" s="257">
        <v>9992</v>
      </c>
      <c r="E68" s="56">
        <v>21</v>
      </c>
      <c r="F68" s="58">
        <v>0.36</v>
      </c>
      <c r="G68" s="257">
        <v>3106</v>
      </c>
      <c r="H68" s="54">
        <v>6</v>
      </c>
      <c r="I68" s="58">
        <v>0.21</v>
      </c>
      <c r="J68" s="257">
        <v>843</v>
      </c>
      <c r="K68" s="56">
        <v>2</v>
      </c>
      <c r="L68" s="58">
        <v>0.13</v>
      </c>
      <c r="M68" s="257">
        <v>372</v>
      </c>
      <c r="N68" s="54">
        <v>1</v>
      </c>
      <c r="O68" s="58">
        <v>7.0000000000000007E-2</v>
      </c>
      <c r="P68" s="59">
        <v>96</v>
      </c>
    </row>
    <row r="69" spans="1:16" ht="15" customHeight="1" thickBot="1">
      <c r="A69" s="1260" t="s">
        <v>60</v>
      </c>
      <c r="B69" s="1259"/>
      <c r="C69" s="1259"/>
      <c r="D69" s="1259"/>
      <c r="E69" s="1259"/>
      <c r="F69" s="1259"/>
      <c r="G69" s="1259"/>
      <c r="H69" s="1259"/>
      <c r="I69" s="1259"/>
      <c r="J69" s="1259"/>
      <c r="K69" s="1259"/>
      <c r="L69" s="1259"/>
      <c r="M69" s="1259"/>
      <c r="N69" s="1259"/>
      <c r="O69" s="1259"/>
      <c r="P69" s="1261"/>
    </row>
    <row r="70" spans="1:16" ht="15" customHeight="1">
      <c r="A70" s="36" t="s">
        <v>39</v>
      </c>
      <c r="B70" s="39">
        <v>77</v>
      </c>
      <c r="C70" s="38">
        <v>1.02</v>
      </c>
      <c r="D70" s="252">
        <v>1360</v>
      </c>
      <c r="E70" s="39">
        <v>13</v>
      </c>
      <c r="F70" s="38">
        <v>0.81</v>
      </c>
      <c r="G70" s="252">
        <v>227</v>
      </c>
      <c r="H70" s="39">
        <v>8</v>
      </c>
      <c r="I70" s="38">
        <v>0.65</v>
      </c>
      <c r="J70" s="252">
        <v>154</v>
      </c>
      <c r="K70" s="39">
        <v>2</v>
      </c>
      <c r="L70" s="38">
        <v>0.35</v>
      </c>
      <c r="M70" s="252">
        <v>40</v>
      </c>
      <c r="N70" s="37">
        <v>0</v>
      </c>
      <c r="O70" s="38">
        <v>0.05</v>
      </c>
      <c r="P70" s="40">
        <v>1</v>
      </c>
    </row>
    <row r="71" spans="1:16" ht="15" customHeight="1">
      <c r="A71" s="41" t="s">
        <v>40</v>
      </c>
      <c r="B71" s="44">
        <v>80</v>
      </c>
      <c r="C71" s="43">
        <v>0.9</v>
      </c>
      <c r="D71" s="253">
        <v>1656</v>
      </c>
      <c r="E71" s="44">
        <v>11</v>
      </c>
      <c r="F71" s="43">
        <v>0.72</v>
      </c>
      <c r="G71" s="253">
        <v>232</v>
      </c>
      <c r="H71" s="44">
        <v>7</v>
      </c>
      <c r="I71" s="43">
        <v>0.56000000000000005</v>
      </c>
      <c r="J71" s="253">
        <v>136</v>
      </c>
      <c r="K71" s="44">
        <v>2</v>
      </c>
      <c r="L71" s="43">
        <v>0.3</v>
      </c>
      <c r="M71" s="253">
        <v>43</v>
      </c>
      <c r="N71" s="42">
        <v>0</v>
      </c>
      <c r="O71" s="43">
        <v>0.04</v>
      </c>
      <c r="P71" s="45">
        <v>1</v>
      </c>
    </row>
    <row r="72" spans="1:16" ht="15" customHeight="1">
      <c r="A72" s="36" t="s">
        <v>41</v>
      </c>
      <c r="B72" s="39">
        <v>46</v>
      </c>
      <c r="C72" s="46">
        <v>2.21</v>
      </c>
      <c r="D72" s="254">
        <v>302</v>
      </c>
      <c r="E72" s="39">
        <v>14</v>
      </c>
      <c r="F72" s="46">
        <v>1.61</v>
      </c>
      <c r="G72" s="254">
        <v>90</v>
      </c>
      <c r="H72" s="39">
        <v>33</v>
      </c>
      <c r="I72" s="46">
        <v>2.0699999999999998</v>
      </c>
      <c r="J72" s="254">
        <v>223</v>
      </c>
      <c r="K72" s="39">
        <v>6</v>
      </c>
      <c r="L72" s="46">
        <v>1.04</v>
      </c>
      <c r="M72" s="254">
        <v>37</v>
      </c>
      <c r="N72" s="39">
        <v>0</v>
      </c>
      <c r="O72" s="46">
        <v>0.35</v>
      </c>
      <c r="P72" s="47">
        <v>1</v>
      </c>
    </row>
    <row r="73" spans="1:16" ht="15" customHeight="1">
      <c r="A73" s="41" t="s">
        <v>42</v>
      </c>
      <c r="B73" s="44">
        <v>49</v>
      </c>
      <c r="C73" s="43">
        <v>2.17</v>
      </c>
      <c r="D73" s="253">
        <v>270</v>
      </c>
      <c r="E73" s="44">
        <v>15</v>
      </c>
      <c r="F73" s="43">
        <v>1.54</v>
      </c>
      <c r="G73" s="253">
        <v>84</v>
      </c>
      <c r="H73" s="44">
        <v>28</v>
      </c>
      <c r="I73" s="43">
        <v>1.97</v>
      </c>
      <c r="J73" s="253">
        <v>159</v>
      </c>
      <c r="K73" s="44">
        <v>8</v>
      </c>
      <c r="L73" s="43">
        <v>1.17</v>
      </c>
      <c r="M73" s="253">
        <v>41</v>
      </c>
      <c r="N73" s="42">
        <v>0</v>
      </c>
      <c r="O73" s="43">
        <v>0.25</v>
      </c>
      <c r="P73" s="45">
        <v>1</v>
      </c>
    </row>
    <row r="74" spans="1:16" ht="15" customHeight="1">
      <c r="A74" s="36" t="s">
        <v>43</v>
      </c>
      <c r="B74" s="39">
        <v>67</v>
      </c>
      <c r="C74" s="46">
        <v>2.37</v>
      </c>
      <c r="D74" s="254">
        <v>290</v>
      </c>
      <c r="E74" s="39">
        <v>13</v>
      </c>
      <c r="F74" s="46">
        <v>1.66</v>
      </c>
      <c r="G74" s="254">
        <v>63</v>
      </c>
      <c r="H74" s="39">
        <v>17</v>
      </c>
      <c r="I74" s="46">
        <v>1.87</v>
      </c>
      <c r="J74" s="254">
        <v>79</v>
      </c>
      <c r="K74" s="39">
        <v>3</v>
      </c>
      <c r="L74" s="46">
        <v>0.93</v>
      </c>
      <c r="M74" s="254">
        <v>11</v>
      </c>
      <c r="N74" s="39">
        <v>0</v>
      </c>
      <c r="O74" s="46" t="s">
        <v>62</v>
      </c>
      <c r="P74" s="47">
        <v>0</v>
      </c>
    </row>
    <row r="75" spans="1:16" ht="15" customHeight="1">
      <c r="A75" s="41" t="s">
        <v>44</v>
      </c>
      <c r="B75" s="44">
        <v>66</v>
      </c>
      <c r="C75" s="43">
        <v>1.99</v>
      </c>
      <c r="D75" s="253">
        <v>399</v>
      </c>
      <c r="E75" s="44">
        <v>12</v>
      </c>
      <c r="F75" s="43">
        <v>1.37</v>
      </c>
      <c r="G75" s="253">
        <v>78</v>
      </c>
      <c r="H75" s="44">
        <v>17</v>
      </c>
      <c r="I75" s="43">
        <v>1.58</v>
      </c>
      <c r="J75" s="253">
        <v>102</v>
      </c>
      <c r="K75" s="44">
        <v>5</v>
      </c>
      <c r="L75" s="43">
        <v>0.86</v>
      </c>
      <c r="M75" s="253">
        <v>29</v>
      </c>
      <c r="N75" s="44">
        <v>0</v>
      </c>
      <c r="O75" s="43">
        <v>0.24</v>
      </c>
      <c r="P75" s="45">
        <v>2</v>
      </c>
    </row>
    <row r="76" spans="1:16" ht="15" customHeight="1">
      <c r="A76" s="36" t="s">
        <v>45</v>
      </c>
      <c r="B76" s="39">
        <v>68</v>
      </c>
      <c r="C76" s="46">
        <v>1.6</v>
      </c>
      <c r="D76" s="254">
        <v>598</v>
      </c>
      <c r="E76" s="39">
        <v>17</v>
      </c>
      <c r="F76" s="46">
        <v>1.32</v>
      </c>
      <c r="G76" s="254">
        <v>148</v>
      </c>
      <c r="H76" s="37">
        <v>11</v>
      </c>
      <c r="I76" s="46">
        <v>1.0900000000000001</v>
      </c>
      <c r="J76" s="254">
        <v>102</v>
      </c>
      <c r="K76" s="39">
        <v>3</v>
      </c>
      <c r="L76" s="46">
        <v>0.54</v>
      </c>
      <c r="M76" s="254">
        <v>31</v>
      </c>
      <c r="N76" s="37">
        <v>0</v>
      </c>
      <c r="O76" s="46" t="s">
        <v>62</v>
      </c>
      <c r="P76" s="47">
        <v>0</v>
      </c>
    </row>
    <row r="77" spans="1:16" ht="15" customHeight="1">
      <c r="A77" s="41" t="s">
        <v>46</v>
      </c>
      <c r="B77" s="44">
        <v>50</v>
      </c>
      <c r="C77" s="43">
        <v>2.4300000000000002</v>
      </c>
      <c r="D77" s="253">
        <v>233</v>
      </c>
      <c r="E77" s="44">
        <v>15</v>
      </c>
      <c r="F77" s="43">
        <v>1.79</v>
      </c>
      <c r="G77" s="253">
        <v>68</v>
      </c>
      <c r="H77" s="44">
        <v>26</v>
      </c>
      <c r="I77" s="43">
        <v>2.17</v>
      </c>
      <c r="J77" s="253">
        <v>113</v>
      </c>
      <c r="K77" s="44">
        <v>9</v>
      </c>
      <c r="L77" s="43">
        <v>1.28</v>
      </c>
      <c r="M77" s="253">
        <v>44</v>
      </c>
      <c r="N77" s="42">
        <v>0</v>
      </c>
      <c r="O77" s="43" t="s">
        <v>62</v>
      </c>
      <c r="P77" s="45">
        <v>0</v>
      </c>
    </row>
    <row r="78" spans="1:16" ht="15" customHeight="1">
      <c r="A78" s="36" t="s">
        <v>47</v>
      </c>
      <c r="B78" s="39">
        <v>69</v>
      </c>
      <c r="C78" s="46">
        <v>1.43</v>
      </c>
      <c r="D78" s="254">
        <v>755</v>
      </c>
      <c r="E78" s="39">
        <v>15</v>
      </c>
      <c r="F78" s="46">
        <v>1.1299999999999999</v>
      </c>
      <c r="G78" s="254">
        <v>167</v>
      </c>
      <c r="H78" s="39">
        <v>12</v>
      </c>
      <c r="I78" s="46">
        <v>1.01</v>
      </c>
      <c r="J78" s="254">
        <v>140</v>
      </c>
      <c r="K78" s="39">
        <v>3</v>
      </c>
      <c r="L78" s="46">
        <v>0.49</v>
      </c>
      <c r="M78" s="254">
        <v>37</v>
      </c>
      <c r="N78" s="37">
        <v>0</v>
      </c>
      <c r="O78" s="46">
        <v>0.1</v>
      </c>
      <c r="P78" s="47">
        <v>2</v>
      </c>
    </row>
    <row r="79" spans="1:16" ht="15" customHeight="1">
      <c r="A79" s="41" t="s">
        <v>48</v>
      </c>
      <c r="B79" s="44">
        <v>72</v>
      </c>
      <c r="C79" s="43">
        <v>0.97</v>
      </c>
      <c r="D79" s="253">
        <v>1629</v>
      </c>
      <c r="E79" s="44">
        <v>16</v>
      </c>
      <c r="F79" s="43">
        <v>0.79</v>
      </c>
      <c r="G79" s="253">
        <v>345</v>
      </c>
      <c r="H79" s="44">
        <v>10</v>
      </c>
      <c r="I79" s="43">
        <v>0.65</v>
      </c>
      <c r="J79" s="253">
        <v>229</v>
      </c>
      <c r="K79" s="44">
        <v>2</v>
      </c>
      <c r="L79" s="43">
        <v>0.3</v>
      </c>
      <c r="M79" s="253">
        <v>44</v>
      </c>
      <c r="N79" s="42">
        <v>0</v>
      </c>
      <c r="O79" s="43" t="s">
        <v>62</v>
      </c>
      <c r="P79" s="45">
        <v>0</v>
      </c>
    </row>
    <row r="80" spans="1:16" ht="15" customHeight="1">
      <c r="A80" s="36" t="s">
        <v>49</v>
      </c>
      <c r="B80" s="39">
        <v>77</v>
      </c>
      <c r="C80" s="46">
        <v>1.59</v>
      </c>
      <c r="D80" s="254">
        <v>555</v>
      </c>
      <c r="E80" s="39">
        <v>15</v>
      </c>
      <c r="F80" s="46">
        <v>1.33</v>
      </c>
      <c r="G80" s="254">
        <v>104</v>
      </c>
      <c r="H80" s="39">
        <v>7</v>
      </c>
      <c r="I80" s="46">
        <v>0.94000000000000006</v>
      </c>
      <c r="J80" s="254">
        <v>48</v>
      </c>
      <c r="K80" s="39">
        <v>2</v>
      </c>
      <c r="L80" s="46">
        <v>0.48</v>
      </c>
      <c r="M80" s="254">
        <v>13</v>
      </c>
      <c r="N80" s="39">
        <v>0</v>
      </c>
      <c r="O80" s="46">
        <v>0.18</v>
      </c>
      <c r="P80" s="47">
        <v>2</v>
      </c>
    </row>
    <row r="81" spans="1:17" ht="15" customHeight="1">
      <c r="A81" s="41" t="s">
        <v>50</v>
      </c>
      <c r="B81" s="44">
        <v>69</v>
      </c>
      <c r="C81" s="43">
        <v>2.3199999999999998</v>
      </c>
      <c r="D81" s="253">
        <v>297</v>
      </c>
      <c r="E81" s="44">
        <v>16</v>
      </c>
      <c r="F81" s="43">
        <v>1.83</v>
      </c>
      <c r="G81" s="253">
        <v>66</v>
      </c>
      <c r="H81" s="44">
        <v>13</v>
      </c>
      <c r="I81" s="43">
        <v>1.69</v>
      </c>
      <c r="J81" s="253">
        <v>55</v>
      </c>
      <c r="K81" s="44">
        <v>2</v>
      </c>
      <c r="L81" s="43">
        <v>0.65</v>
      </c>
      <c r="M81" s="253">
        <v>11</v>
      </c>
      <c r="N81" s="42">
        <v>0</v>
      </c>
      <c r="O81" s="43">
        <v>0.27</v>
      </c>
      <c r="P81" s="45">
        <v>1</v>
      </c>
    </row>
    <row r="82" spans="1:17" ht="15" customHeight="1">
      <c r="A82" s="36" t="s">
        <v>51</v>
      </c>
      <c r="B82" s="39">
        <v>58</v>
      </c>
      <c r="C82" s="46">
        <v>1.68</v>
      </c>
      <c r="D82" s="254">
        <v>517</v>
      </c>
      <c r="E82" s="39">
        <v>16</v>
      </c>
      <c r="F82" s="46">
        <v>1.24</v>
      </c>
      <c r="G82" s="254">
        <v>143</v>
      </c>
      <c r="H82" s="39">
        <v>21</v>
      </c>
      <c r="I82" s="46">
        <v>1.39</v>
      </c>
      <c r="J82" s="254">
        <v>190</v>
      </c>
      <c r="K82" s="39">
        <v>5</v>
      </c>
      <c r="L82" s="46">
        <v>0.75</v>
      </c>
      <c r="M82" s="254">
        <v>45</v>
      </c>
      <c r="N82" s="37">
        <v>0</v>
      </c>
      <c r="O82" s="46" t="s">
        <v>62</v>
      </c>
      <c r="P82" s="47">
        <v>0</v>
      </c>
    </row>
    <row r="83" spans="1:17" ht="15" customHeight="1">
      <c r="A83" s="41" t="s">
        <v>52</v>
      </c>
      <c r="B83" s="44">
        <v>47</v>
      </c>
      <c r="C83" s="43">
        <v>2.14</v>
      </c>
      <c r="D83" s="253">
        <v>262</v>
      </c>
      <c r="E83" s="44">
        <v>20</v>
      </c>
      <c r="F83" s="43">
        <v>1.73</v>
      </c>
      <c r="G83" s="253">
        <v>108</v>
      </c>
      <c r="H83" s="44">
        <v>26</v>
      </c>
      <c r="I83" s="43">
        <v>1.86</v>
      </c>
      <c r="J83" s="253">
        <v>146</v>
      </c>
      <c r="K83" s="44">
        <v>8</v>
      </c>
      <c r="L83" s="43">
        <v>1.1599999999999999</v>
      </c>
      <c r="M83" s="253">
        <v>42</v>
      </c>
      <c r="N83" s="42">
        <v>0</v>
      </c>
      <c r="O83" s="43">
        <v>0.2</v>
      </c>
      <c r="P83" s="45">
        <v>1</v>
      </c>
    </row>
    <row r="84" spans="1:17" ht="15" customHeight="1">
      <c r="A84" s="36" t="s">
        <v>53</v>
      </c>
      <c r="B84" s="39">
        <v>70</v>
      </c>
      <c r="C84" s="46">
        <v>2.14</v>
      </c>
      <c r="D84" s="254">
        <v>360</v>
      </c>
      <c r="E84" s="39">
        <v>13</v>
      </c>
      <c r="F84" s="46">
        <v>1.54</v>
      </c>
      <c r="G84" s="254">
        <v>66</v>
      </c>
      <c r="H84" s="39">
        <v>15</v>
      </c>
      <c r="I84" s="46">
        <v>1.65</v>
      </c>
      <c r="J84" s="254">
        <v>72</v>
      </c>
      <c r="K84" s="39">
        <v>3</v>
      </c>
      <c r="L84" s="46">
        <v>0.82000000000000006</v>
      </c>
      <c r="M84" s="254">
        <v>11</v>
      </c>
      <c r="N84" s="39">
        <v>0</v>
      </c>
      <c r="O84" s="46" t="s">
        <v>62</v>
      </c>
      <c r="P84" s="47">
        <v>0</v>
      </c>
    </row>
    <row r="85" spans="1:17" ht="15" customHeight="1" thickBot="1">
      <c r="A85" s="41" t="s">
        <v>54</v>
      </c>
      <c r="B85" s="44">
        <v>57</v>
      </c>
      <c r="C85" s="43">
        <v>2.25</v>
      </c>
      <c r="D85" s="253">
        <v>279</v>
      </c>
      <c r="E85" s="44">
        <v>17</v>
      </c>
      <c r="F85" s="43">
        <v>1.71</v>
      </c>
      <c r="G85" s="253">
        <v>82</v>
      </c>
      <c r="H85" s="44">
        <v>21</v>
      </c>
      <c r="I85" s="43">
        <v>1.83</v>
      </c>
      <c r="J85" s="253">
        <v>104</v>
      </c>
      <c r="K85" s="44">
        <v>5</v>
      </c>
      <c r="L85" s="43">
        <v>1</v>
      </c>
      <c r="M85" s="253">
        <v>29</v>
      </c>
      <c r="N85" s="44">
        <v>0</v>
      </c>
      <c r="O85" s="43">
        <v>0.17</v>
      </c>
      <c r="P85" s="45">
        <v>1</v>
      </c>
    </row>
    <row r="86" spans="1:17" ht="15" customHeight="1">
      <c r="A86" s="48" t="s">
        <v>55</v>
      </c>
      <c r="B86" s="51">
        <v>74</v>
      </c>
      <c r="C86" s="50">
        <v>0.45</v>
      </c>
      <c r="D86" s="255">
        <v>7899</v>
      </c>
      <c r="E86" s="51">
        <v>14</v>
      </c>
      <c r="F86" s="50">
        <v>0.36</v>
      </c>
      <c r="G86" s="255">
        <v>1496</v>
      </c>
      <c r="H86" s="51">
        <v>10</v>
      </c>
      <c r="I86" s="50">
        <v>0.3</v>
      </c>
      <c r="J86" s="255">
        <v>1117</v>
      </c>
      <c r="K86" s="51">
        <v>2</v>
      </c>
      <c r="L86" s="50">
        <v>0.15</v>
      </c>
      <c r="M86" s="255">
        <v>270</v>
      </c>
      <c r="N86" s="49">
        <v>0</v>
      </c>
      <c r="O86" s="50">
        <v>0.02</v>
      </c>
      <c r="P86" s="52">
        <v>9</v>
      </c>
    </row>
    <row r="87" spans="1:17" ht="15" customHeight="1">
      <c r="A87" s="53" t="s">
        <v>56</v>
      </c>
      <c r="B87" s="56">
        <v>51</v>
      </c>
      <c r="C87" s="55">
        <v>0.89</v>
      </c>
      <c r="D87" s="256">
        <v>1863</v>
      </c>
      <c r="E87" s="56">
        <v>16</v>
      </c>
      <c r="F87" s="55">
        <v>0.66</v>
      </c>
      <c r="G87" s="256">
        <v>575</v>
      </c>
      <c r="H87" s="56">
        <v>26</v>
      </c>
      <c r="I87" s="55">
        <v>0.79</v>
      </c>
      <c r="J87" s="256">
        <v>935</v>
      </c>
      <c r="K87" s="56">
        <v>6</v>
      </c>
      <c r="L87" s="55">
        <v>0.43</v>
      </c>
      <c r="M87" s="256">
        <v>238</v>
      </c>
      <c r="N87" s="54">
        <v>0</v>
      </c>
      <c r="O87" s="55">
        <v>0.1</v>
      </c>
      <c r="P87" s="57">
        <v>4</v>
      </c>
    </row>
    <row r="88" spans="1:17" ht="15" customHeight="1" thickBot="1">
      <c r="A88" s="53" t="s">
        <v>57</v>
      </c>
      <c r="B88" s="56">
        <v>69</v>
      </c>
      <c r="C88" s="58">
        <v>0.41</v>
      </c>
      <c r="D88" s="257">
        <v>9762</v>
      </c>
      <c r="E88" s="54">
        <v>14</v>
      </c>
      <c r="F88" s="58">
        <v>0.31</v>
      </c>
      <c r="G88" s="257">
        <v>2071</v>
      </c>
      <c r="H88" s="54">
        <v>13</v>
      </c>
      <c r="I88" s="58">
        <v>0.28999999999999998</v>
      </c>
      <c r="J88" s="257">
        <v>2052</v>
      </c>
      <c r="K88" s="56">
        <v>3</v>
      </c>
      <c r="L88" s="58">
        <v>0.15</v>
      </c>
      <c r="M88" s="257">
        <v>508</v>
      </c>
      <c r="N88" s="54">
        <v>0</v>
      </c>
      <c r="O88" s="58">
        <v>0.03</v>
      </c>
      <c r="P88" s="59">
        <v>13</v>
      </c>
    </row>
    <row r="89" spans="1:17" ht="15" customHeight="1" thickBot="1">
      <c r="A89" s="1260" t="s">
        <v>61</v>
      </c>
      <c r="B89" s="1259"/>
      <c r="C89" s="1259"/>
      <c r="D89" s="1259"/>
      <c r="E89" s="1259"/>
      <c r="F89" s="1259"/>
      <c r="G89" s="1259"/>
      <c r="H89" s="1259"/>
      <c r="I89" s="1259"/>
      <c r="J89" s="1259"/>
      <c r="K89" s="1259"/>
      <c r="L89" s="1259"/>
      <c r="M89" s="1259"/>
      <c r="N89" s="1259"/>
      <c r="O89" s="1259"/>
      <c r="P89" s="1259"/>
      <c r="Q89" s="28"/>
    </row>
    <row r="90" spans="1:17" ht="15" customHeight="1">
      <c r="A90" s="36" t="s">
        <v>39</v>
      </c>
      <c r="B90" s="37">
        <v>30</v>
      </c>
      <c r="C90" s="38">
        <v>1.1200000000000001</v>
      </c>
      <c r="D90" s="252">
        <v>551</v>
      </c>
      <c r="E90" s="39">
        <v>13</v>
      </c>
      <c r="F90" s="38">
        <v>0.83000000000000007</v>
      </c>
      <c r="G90" s="252">
        <v>235</v>
      </c>
      <c r="H90" s="37">
        <v>40</v>
      </c>
      <c r="I90" s="38">
        <v>1.2</v>
      </c>
      <c r="J90" s="252">
        <v>707</v>
      </c>
      <c r="K90" s="39">
        <v>16</v>
      </c>
      <c r="L90" s="38">
        <v>0.9</v>
      </c>
      <c r="M90" s="252">
        <v>289</v>
      </c>
      <c r="N90" s="39" t="s">
        <v>62</v>
      </c>
      <c r="O90" s="38" t="s">
        <v>62</v>
      </c>
      <c r="P90" s="38" t="s">
        <v>62</v>
      </c>
    </row>
    <row r="91" spans="1:17" ht="15" customHeight="1">
      <c r="A91" s="41" t="s">
        <v>40</v>
      </c>
      <c r="B91" s="42">
        <v>38</v>
      </c>
      <c r="C91" s="43">
        <v>1.08</v>
      </c>
      <c r="D91" s="253">
        <v>785</v>
      </c>
      <c r="E91" s="44">
        <v>16</v>
      </c>
      <c r="F91" s="43">
        <v>0.83000000000000007</v>
      </c>
      <c r="G91" s="253">
        <v>331</v>
      </c>
      <c r="H91" s="44">
        <v>30</v>
      </c>
      <c r="I91" s="43">
        <v>1.03</v>
      </c>
      <c r="J91" s="253">
        <v>620</v>
      </c>
      <c r="K91" s="44">
        <v>16</v>
      </c>
      <c r="L91" s="43">
        <v>0.81</v>
      </c>
      <c r="M91" s="253">
        <v>323</v>
      </c>
      <c r="N91" s="44" t="s">
        <v>62</v>
      </c>
      <c r="O91" s="43" t="s">
        <v>62</v>
      </c>
      <c r="P91" s="43" t="s">
        <v>62</v>
      </c>
    </row>
    <row r="92" spans="1:17" ht="15" customHeight="1">
      <c r="A92" s="36" t="s">
        <v>41</v>
      </c>
      <c r="B92" s="37">
        <v>25</v>
      </c>
      <c r="C92" s="46">
        <v>1.96</v>
      </c>
      <c r="D92" s="254">
        <v>155</v>
      </c>
      <c r="E92" s="39">
        <v>15</v>
      </c>
      <c r="F92" s="46">
        <v>1.56</v>
      </c>
      <c r="G92" s="254">
        <v>104</v>
      </c>
      <c r="H92" s="39">
        <v>41</v>
      </c>
      <c r="I92" s="46">
        <v>2.1800000000000002</v>
      </c>
      <c r="J92" s="254">
        <v>280</v>
      </c>
      <c r="K92" s="39">
        <v>18</v>
      </c>
      <c r="L92" s="46">
        <v>1.76</v>
      </c>
      <c r="M92" s="254">
        <v>113</v>
      </c>
      <c r="N92" s="39" t="s">
        <v>62</v>
      </c>
      <c r="O92" s="46" t="s">
        <v>62</v>
      </c>
      <c r="P92" s="46" t="s">
        <v>62</v>
      </c>
    </row>
    <row r="93" spans="1:17" ht="15" customHeight="1">
      <c r="A93" s="41" t="s">
        <v>42</v>
      </c>
      <c r="B93" s="42">
        <v>22</v>
      </c>
      <c r="C93" s="43">
        <v>1.77</v>
      </c>
      <c r="D93" s="253">
        <v>121</v>
      </c>
      <c r="E93" s="44">
        <v>15</v>
      </c>
      <c r="F93" s="43">
        <v>1.55</v>
      </c>
      <c r="G93" s="253">
        <v>84</v>
      </c>
      <c r="H93" s="42">
        <v>45</v>
      </c>
      <c r="I93" s="43">
        <v>2.17</v>
      </c>
      <c r="J93" s="253">
        <v>248</v>
      </c>
      <c r="K93" s="44">
        <v>19</v>
      </c>
      <c r="L93" s="43">
        <v>1.71</v>
      </c>
      <c r="M93" s="253">
        <v>101</v>
      </c>
      <c r="N93" s="44" t="s">
        <v>62</v>
      </c>
      <c r="O93" s="43" t="s">
        <v>62</v>
      </c>
      <c r="P93" s="43" t="s">
        <v>62</v>
      </c>
    </row>
    <row r="94" spans="1:17" ht="15" customHeight="1">
      <c r="A94" s="36" t="s">
        <v>43</v>
      </c>
      <c r="B94" s="39">
        <v>22</v>
      </c>
      <c r="C94" s="46">
        <v>2.1</v>
      </c>
      <c r="D94" s="254">
        <v>98</v>
      </c>
      <c r="E94" s="39">
        <v>15</v>
      </c>
      <c r="F94" s="46">
        <v>1.82</v>
      </c>
      <c r="G94" s="254">
        <v>67</v>
      </c>
      <c r="H94" s="39">
        <v>42</v>
      </c>
      <c r="I94" s="46">
        <v>2.52</v>
      </c>
      <c r="J94" s="254">
        <v>182</v>
      </c>
      <c r="K94" s="39">
        <v>21</v>
      </c>
      <c r="L94" s="46">
        <v>2.0299999999999998</v>
      </c>
      <c r="M94" s="254">
        <v>95</v>
      </c>
      <c r="N94" s="39" t="s">
        <v>62</v>
      </c>
      <c r="O94" s="46" t="s">
        <v>62</v>
      </c>
      <c r="P94" s="46" t="s">
        <v>62</v>
      </c>
    </row>
    <row r="95" spans="1:17" ht="15" customHeight="1">
      <c r="A95" s="41" t="s">
        <v>44</v>
      </c>
      <c r="B95" s="44">
        <v>31</v>
      </c>
      <c r="C95" s="43">
        <v>1.95</v>
      </c>
      <c r="D95" s="253">
        <v>186</v>
      </c>
      <c r="E95" s="44">
        <v>20</v>
      </c>
      <c r="F95" s="43">
        <v>1.67</v>
      </c>
      <c r="G95" s="253">
        <v>120</v>
      </c>
      <c r="H95" s="44">
        <v>29</v>
      </c>
      <c r="I95" s="43">
        <v>1.91</v>
      </c>
      <c r="J95" s="253">
        <v>175</v>
      </c>
      <c r="K95" s="44">
        <v>21</v>
      </c>
      <c r="L95" s="43">
        <v>1.7</v>
      </c>
      <c r="M95" s="253">
        <v>127</v>
      </c>
      <c r="N95" s="44" t="s">
        <v>62</v>
      </c>
      <c r="O95" s="43" t="s">
        <v>62</v>
      </c>
      <c r="P95" s="43" t="s">
        <v>62</v>
      </c>
    </row>
    <row r="96" spans="1:17" ht="15" customHeight="1">
      <c r="A96" s="36" t="s">
        <v>45</v>
      </c>
      <c r="B96" s="37">
        <v>24</v>
      </c>
      <c r="C96" s="46">
        <v>1.47</v>
      </c>
      <c r="D96" s="254">
        <v>215</v>
      </c>
      <c r="E96" s="39">
        <v>14</v>
      </c>
      <c r="F96" s="46">
        <v>1.19</v>
      </c>
      <c r="G96" s="254">
        <v>126</v>
      </c>
      <c r="H96" s="39">
        <v>44</v>
      </c>
      <c r="I96" s="46">
        <v>1.72</v>
      </c>
      <c r="J96" s="254">
        <v>379</v>
      </c>
      <c r="K96" s="39">
        <v>18</v>
      </c>
      <c r="L96" s="46">
        <v>1.33</v>
      </c>
      <c r="M96" s="254">
        <v>158</v>
      </c>
      <c r="N96" s="39" t="s">
        <v>62</v>
      </c>
      <c r="O96" s="46" t="s">
        <v>62</v>
      </c>
      <c r="P96" s="46" t="s">
        <v>62</v>
      </c>
    </row>
    <row r="97" spans="1:16" ht="15" customHeight="1">
      <c r="A97" s="41" t="s">
        <v>46</v>
      </c>
      <c r="B97" s="44">
        <v>22</v>
      </c>
      <c r="C97" s="43">
        <v>1.99</v>
      </c>
      <c r="D97" s="253">
        <v>104</v>
      </c>
      <c r="E97" s="42">
        <v>15</v>
      </c>
      <c r="F97" s="43">
        <v>1.74</v>
      </c>
      <c r="G97" s="253">
        <v>65</v>
      </c>
      <c r="H97" s="44">
        <v>42</v>
      </c>
      <c r="I97" s="43">
        <v>2.4</v>
      </c>
      <c r="J97" s="253">
        <v>189</v>
      </c>
      <c r="K97" s="44">
        <v>22</v>
      </c>
      <c r="L97" s="43">
        <v>1.97</v>
      </c>
      <c r="M97" s="253">
        <v>100</v>
      </c>
      <c r="N97" s="44" t="s">
        <v>62</v>
      </c>
      <c r="O97" s="43" t="s">
        <v>62</v>
      </c>
      <c r="P97" s="43" t="s">
        <v>62</v>
      </c>
    </row>
    <row r="98" spans="1:16" ht="15" customHeight="1">
      <c r="A98" s="36" t="s">
        <v>47</v>
      </c>
      <c r="B98" s="37">
        <v>28</v>
      </c>
      <c r="C98" s="46">
        <v>1.42</v>
      </c>
      <c r="D98" s="254">
        <v>303</v>
      </c>
      <c r="E98" s="39">
        <v>13</v>
      </c>
      <c r="F98" s="46">
        <v>1.03</v>
      </c>
      <c r="G98" s="254">
        <v>148</v>
      </c>
      <c r="H98" s="39">
        <v>40</v>
      </c>
      <c r="I98" s="46">
        <v>1.53</v>
      </c>
      <c r="J98" s="254">
        <v>433</v>
      </c>
      <c r="K98" s="39">
        <v>19</v>
      </c>
      <c r="L98" s="46">
        <v>1.2</v>
      </c>
      <c r="M98" s="254">
        <v>214</v>
      </c>
      <c r="N98" s="39" t="s">
        <v>62</v>
      </c>
      <c r="O98" s="46" t="s">
        <v>62</v>
      </c>
      <c r="P98" s="46" t="s">
        <v>62</v>
      </c>
    </row>
    <row r="99" spans="1:16" ht="15" customHeight="1">
      <c r="A99" s="41" t="s">
        <v>48</v>
      </c>
      <c r="B99" s="42">
        <v>32</v>
      </c>
      <c r="C99" s="43">
        <v>1.02</v>
      </c>
      <c r="D99" s="253">
        <v>719</v>
      </c>
      <c r="E99" s="44">
        <v>14</v>
      </c>
      <c r="F99" s="43">
        <v>0.76</v>
      </c>
      <c r="G99" s="253">
        <v>305</v>
      </c>
      <c r="H99" s="44">
        <v>37</v>
      </c>
      <c r="I99" s="43">
        <v>1.05</v>
      </c>
      <c r="J99" s="253">
        <v>839</v>
      </c>
      <c r="K99" s="44">
        <v>17</v>
      </c>
      <c r="L99" s="43">
        <v>0.82000000000000006</v>
      </c>
      <c r="M99" s="253">
        <v>373</v>
      </c>
      <c r="N99" s="44" t="s">
        <v>62</v>
      </c>
      <c r="O99" s="43" t="s">
        <v>62</v>
      </c>
      <c r="P99" s="43" t="s">
        <v>62</v>
      </c>
    </row>
    <row r="100" spans="1:16" ht="15" customHeight="1">
      <c r="A100" s="36" t="s">
        <v>49</v>
      </c>
      <c r="B100" s="37">
        <v>27</v>
      </c>
      <c r="C100" s="46">
        <v>1.66</v>
      </c>
      <c r="D100" s="254">
        <v>195</v>
      </c>
      <c r="E100" s="39">
        <v>13</v>
      </c>
      <c r="F100" s="46">
        <v>1.3</v>
      </c>
      <c r="G100" s="254">
        <v>94</v>
      </c>
      <c r="H100" s="39">
        <v>45</v>
      </c>
      <c r="I100" s="46">
        <v>1.88</v>
      </c>
      <c r="J100" s="254">
        <v>328</v>
      </c>
      <c r="K100" s="39">
        <v>14</v>
      </c>
      <c r="L100" s="46">
        <v>1.32</v>
      </c>
      <c r="M100" s="254">
        <v>104</v>
      </c>
      <c r="N100" s="39" t="s">
        <v>62</v>
      </c>
      <c r="O100" s="46" t="s">
        <v>62</v>
      </c>
      <c r="P100" s="46" t="s">
        <v>62</v>
      </c>
    </row>
    <row r="101" spans="1:16" ht="15" customHeight="1">
      <c r="A101" s="41" t="s">
        <v>50</v>
      </c>
      <c r="B101" s="44">
        <v>24</v>
      </c>
      <c r="C101" s="43">
        <v>2.12</v>
      </c>
      <c r="D101" s="253">
        <v>109</v>
      </c>
      <c r="E101" s="44">
        <v>11</v>
      </c>
      <c r="F101" s="43">
        <v>1.56</v>
      </c>
      <c r="G101" s="253">
        <v>50</v>
      </c>
      <c r="H101" s="44">
        <v>47</v>
      </c>
      <c r="I101" s="43">
        <v>2.52</v>
      </c>
      <c r="J101" s="253">
        <v>199</v>
      </c>
      <c r="K101" s="44">
        <v>17</v>
      </c>
      <c r="L101" s="43">
        <v>1.94</v>
      </c>
      <c r="M101" s="253">
        <v>73</v>
      </c>
      <c r="N101" s="44" t="s">
        <v>62</v>
      </c>
      <c r="O101" s="43" t="s">
        <v>62</v>
      </c>
      <c r="P101" s="43" t="s">
        <v>62</v>
      </c>
    </row>
    <row r="102" spans="1:16" ht="15" customHeight="1">
      <c r="A102" s="36" t="s">
        <v>51</v>
      </c>
      <c r="B102" s="39">
        <v>25</v>
      </c>
      <c r="C102" s="46">
        <v>1.49</v>
      </c>
      <c r="D102" s="254">
        <v>225</v>
      </c>
      <c r="E102" s="39">
        <v>14</v>
      </c>
      <c r="F102" s="46">
        <v>1.18</v>
      </c>
      <c r="G102" s="254">
        <v>129</v>
      </c>
      <c r="H102" s="39">
        <v>44</v>
      </c>
      <c r="I102" s="46">
        <v>1.69</v>
      </c>
      <c r="J102" s="254">
        <v>391</v>
      </c>
      <c r="K102" s="39">
        <v>17</v>
      </c>
      <c r="L102" s="46">
        <v>1.27</v>
      </c>
      <c r="M102" s="254">
        <v>149</v>
      </c>
      <c r="N102" s="39" t="s">
        <v>62</v>
      </c>
      <c r="O102" s="46" t="s">
        <v>62</v>
      </c>
      <c r="P102" s="46" t="s">
        <v>62</v>
      </c>
    </row>
    <row r="103" spans="1:16" ht="15" customHeight="1">
      <c r="A103" s="41" t="s">
        <v>52</v>
      </c>
      <c r="B103" s="44">
        <v>20</v>
      </c>
      <c r="C103" s="43">
        <v>1.72</v>
      </c>
      <c r="D103" s="253">
        <v>116</v>
      </c>
      <c r="E103" s="44">
        <v>16</v>
      </c>
      <c r="F103" s="43">
        <v>1.6</v>
      </c>
      <c r="G103" s="253">
        <v>87</v>
      </c>
      <c r="H103" s="44">
        <v>48</v>
      </c>
      <c r="I103" s="43">
        <v>2.14</v>
      </c>
      <c r="J103" s="253">
        <v>266</v>
      </c>
      <c r="K103" s="44">
        <v>16</v>
      </c>
      <c r="L103" s="43">
        <v>1.57</v>
      </c>
      <c r="M103" s="253">
        <v>89</v>
      </c>
      <c r="N103" s="44" t="s">
        <v>62</v>
      </c>
      <c r="O103" s="43" t="s">
        <v>62</v>
      </c>
      <c r="P103" s="43" t="s">
        <v>62</v>
      </c>
    </row>
    <row r="104" spans="1:16" ht="15" customHeight="1">
      <c r="A104" s="36" t="s">
        <v>53</v>
      </c>
      <c r="B104" s="39">
        <v>23</v>
      </c>
      <c r="C104" s="46">
        <v>1.94</v>
      </c>
      <c r="D104" s="254">
        <v>119</v>
      </c>
      <c r="E104" s="39">
        <v>11</v>
      </c>
      <c r="F104" s="46">
        <v>1.45</v>
      </c>
      <c r="G104" s="254">
        <v>57</v>
      </c>
      <c r="H104" s="39">
        <v>42</v>
      </c>
      <c r="I104" s="46">
        <v>2.2799999999999998</v>
      </c>
      <c r="J104" s="254">
        <v>213</v>
      </c>
      <c r="K104" s="39">
        <v>24</v>
      </c>
      <c r="L104" s="46">
        <v>2</v>
      </c>
      <c r="M104" s="254">
        <v>118</v>
      </c>
      <c r="N104" s="39" t="s">
        <v>62</v>
      </c>
      <c r="O104" s="46" t="s">
        <v>62</v>
      </c>
      <c r="P104" s="46" t="s">
        <v>62</v>
      </c>
    </row>
    <row r="105" spans="1:16" ht="15" customHeight="1" thickBot="1">
      <c r="A105" s="41" t="s">
        <v>54</v>
      </c>
      <c r="B105" s="44">
        <v>25</v>
      </c>
      <c r="C105" s="43">
        <v>2</v>
      </c>
      <c r="D105" s="253">
        <v>122</v>
      </c>
      <c r="E105" s="44">
        <v>12</v>
      </c>
      <c r="F105" s="43">
        <v>1.48</v>
      </c>
      <c r="G105" s="253">
        <v>60</v>
      </c>
      <c r="H105" s="44">
        <v>47</v>
      </c>
      <c r="I105" s="43">
        <v>2.2799999999999998</v>
      </c>
      <c r="J105" s="253">
        <v>232</v>
      </c>
      <c r="K105" s="44">
        <v>16</v>
      </c>
      <c r="L105" s="43">
        <v>1.66</v>
      </c>
      <c r="M105" s="253">
        <v>78</v>
      </c>
      <c r="N105" s="44" t="s">
        <v>62</v>
      </c>
      <c r="O105" s="43" t="s">
        <v>62</v>
      </c>
      <c r="P105" s="43" t="s">
        <v>62</v>
      </c>
    </row>
    <row r="106" spans="1:16" ht="15" customHeight="1">
      <c r="A106" s="48" t="s">
        <v>55</v>
      </c>
      <c r="B106" s="49">
        <v>31</v>
      </c>
      <c r="C106" s="50">
        <v>0.47</v>
      </c>
      <c r="D106" s="255">
        <v>3280</v>
      </c>
      <c r="E106" s="49">
        <v>14</v>
      </c>
      <c r="F106" s="50">
        <v>0.36</v>
      </c>
      <c r="G106" s="255">
        <v>1533</v>
      </c>
      <c r="H106" s="49">
        <v>38</v>
      </c>
      <c r="I106" s="50">
        <v>0.49</v>
      </c>
      <c r="J106" s="255">
        <v>4075</v>
      </c>
      <c r="K106" s="51">
        <v>17</v>
      </c>
      <c r="L106" s="50">
        <v>0.38</v>
      </c>
      <c r="M106" s="255">
        <v>1874</v>
      </c>
      <c r="N106" s="51" t="s">
        <v>62</v>
      </c>
      <c r="O106" s="50" t="s">
        <v>62</v>
      </c>
      <c r="P106" s="50" t="s">
        <v>62</v>
      </c>
    </row>
    <row r="107" spans="1:16" ht="15" customHeight="1">
      <c r="A107" s="53" t="s">
        <v>56</v>
      </c>
      <c r="B107" s="54">
        <v>24</v>
      </c>
      <c r="C107" s="55">
        <v>0.77</v>
      </c>
      <c r="D107" s="256">
        <v>843</v>
      </c>
      <c r="E107" s="56">
        <v>15</v>
      </c>
      <c r="F107" s="55">
        <v>0.63</v>
      </c>
      <c r="G107" s="256">
        <v>529</v>
      </c>
      <c r="H107" s="54">
        <v>44</v>
      </c>
      <c r="I107" s="55">
        <v>0.88</v>
      </c>
      <c r="J107" s="256">
        <v>1606</v>
      </c>
      <c r="K107" s="56">
        <v>18</v>
      </c>
      <c r="L107" s="55">
        <v>0.69000000000000006</v>
      </c>
      <c r="M107" s="256">
        <v>630</v>
      </c>
      <c r="N107" s="56" t="s">
        <v>62</v>
      </c>
      <c r="O107" s="55" t="s">
        <v>62</v>
      </c>
      <c r="P107" s="55" t="s">
        <v>62</v>
      </c>
    </row>
    <row r="108" spans="1:16" ht="15" customHeight="1" thickBot="1">
      <c r="A108" s="53" t="s">
        <v>57</v>
      </c>
      <c r="B108" s="54">
        <v>29</v>
      </c>
      <c r="C108" s="58">
        <v>0.41</v>
      </c>
      <c r="D108" s="257">
        <v>4123</v>
      </c>
      <c r="E108" s="54">
        <v>14</v>
      </c>
      <c r="F108" s="58">
        <v>0.31</v>
      </c>
      <c r="G108" s="257">
        <v>2062</v>
      </c>
      <c r="H108" s="54">
        <v>39</v>
      </c>
      <c r="I108" s="58">
        <v>0.43</v>
      </c>
      <c r="J108" s="257">
        <v>5681</v>
      </c>
      <c r="K108" s="56">
        <v>17</v>
      </c>
      <c r="L108" s="58">
        <v>0.34</v>
      </c>
      <c r="M108" s="257">
        <v>2504</v>
      </c>
      <c r="N108" s="56" t="s">
        <v>62</v>
      </c>
      <c r="O108" s="58" t="s">
        <v>62</v>
      </c>
      <c r="P108" s="58" t="s">
        <v>62</v>
      </c>
    </row>
    <row r="109" spans="1:16" ht="15" customHeight="1" thickBot="1">
      <c r="A109" s="1260" t="s">
        <v>63</v>
      </c>
      <c r="B109" s="1259"/>
      <c r="C109" s="1259"/>
      <c r="D109" s="1259"/>
      <c r="E109" s="1259"/>
      <c r="F109" s="1259"/>
      <c r="G109" s="1259"/>
      <c r="H109" s="1259"/>
      <c r="I109" s="1259"/>
      <c r="J109" s="1259"/>
      <c r="K109" s="1259"/>
      <c r="L109" s="1259"/>
      <c r="M109" s="1259"/>
      <c r="N109" s="1259"/>
      <c r="O109" s="1259"/>
      <c r="P109" s="1261"/>
    </row>
    <row r="110" spans="1:16" ht="15" customHeight="1">
      <c r="A110" s="36" t="s">
        <v>39</v>
      </c>
      <c r="B110" s="37">
        <v>65</v>
      </c>
      <c r="C110" s="38">
        <v>1.17</v>
      </c>
      <c r="D110" s="252">
        <v>1151</v>
      </c>
      <c r="E110" s="39">
        <v>22</v>
      </c>
      <c r="F110" s="38">
        <v>1.01</v>
      </c>
      <c r="G110" s="252">
        <v>395</v>
      </c>
      <c r="H110" s="37">
        <v>12</v>
      </c>
      <c r="I110" s="38">
        <v>0.79</v>
      </c>
      <c r="J110" s="252">
        <v>216</v>
      </c>
      <c r="K110" s="39">
        <v>1</v>
      </c>
      <c r="L110" s="38">
        <v>0.28000000000000003</v>
      </c>
      <c r="M110" s="252">
        <v>21</v>
      </c>
      <c r="N110" s="37">
        <v>0</v>
      </c>
      <c r="O110" s="38">
        <v>0.04</v>
      </c>
      <c r="P110" s="40">
        <v>1</v>
      </c>
    </row>
    <row r="111" spans="1:16" ht="15" customHeight="1">
      <c r="A111" s="41" t="s">
        <v>40</v>
      </c>
      <c r="B111" s="42">
        <v>79</v>
      </c>
      <c r="C111" s="43">
        <v>0.91</v>
      </c>
      <c r="D111" s="253">
        <v>1638</v>
      </c>
      <c r="E111" s="44">
        <v>15</v>
      </c>
      <c r="F111" s="43">
        <v>0.8</v>
      </c>
      <c r="G111" s="253">
        <v>317</v>
      </c>
      <c r="H111" s="42">
        <v>5</v>
      </c>
      <c r="I111" s="43">
        <v>0.47</v>
      </c>
      <c r="J111" s="253">
        <v>95</v>
      </c>
      <c r="K111" s="44">
        <v>1</v>
      </c>
      <c r="L111" s="43">
        <v>0.2</v>
      </c>
      <c r="M111" s="253">
        <v>17</v>
      </c>
      <c r="N111" s="42">
        <v>0</v>
      </c>
      <c r="O111" s="43">
        <v>0.06</v>
      </c>
      <c r="P111" s="45">
        <v>2</v>
      </c>
    </row>
    <row r="112" spans="1:16" ht="15" customHeight="1">
      <c r="A112" s="36" t="s">
        <v>41</v>
      </c>
      <c r="B112" s="39">
        <v>66</v>
      </c>
      <c r="C112" s="46">
        <v>2.14</v>
      </c>
      <c r="D112" s="254">
        <v>445</v>
      </c>
      <c r="E112" s="39">
        <v>27</v>
      </c>
      <c r="F112" s="46">
        <v>2.0099999999999998</v>
      </c>
      <c r="G112" s="254">
        <v>168</v>
      </c>
      <c r="H112" s="39">
        <v>6</v>
      </c>
      <c r="I112" s="46">
        <v>1.1000000000000001</v>
      </c>
      <c r="J112" s="254">
        <v>39</v>
      </c>
      <c r="K112" s="39">
        <v>1</v>
      </c>
      <c r="L112" s="46">
        <v>0.46</v>
      </c>
      <c r="M112" s="254">
        <v>4</v>
      </c>
      <c r="N112" s="37">
        <v>0</v>
      </c>
      <c r="O112" s="46" t="s">
        <v>62</v>
      </c>
      <c r="P112" s="47">
        <v>0</v>
      </c>
    </row>
    <row r="113" spans="1:16" ht="15" customHeight="1">
      <c r="A113" s="41" t="s">
        <v>42</v>
      </c>
      <c r="B113" s="44">
        <v>66</v>
      </c>
      <c r="C113" s="43">
        <v>2.0499999999999998</v>
      </c>
      <c r="D113" s="253">
        <v>366</v>
      </c>
      <c r="E113" s="44">
        <v>23</v>
      </c>
      <c r="F113" s="43">
        <v>1.82</v>
      </c>
      <c r="G113" s="253">
        <v>129</v>
      </c>
      <c r="H113" s="44">
        <v>10</v>
      </c>
      <c r="I113" s="43">
        <v>1.31</v>
      </c>
      <c r="J113" s="253">
        <v>54</v>
      </c>
      <c r="K113" s="44">
        <v>1</v>
      </c>
      <c r="L113" s="43">
        <v>0.43</v>
      </c>
      <c r="M113" s="253">
        <v>6</v>
      </c>
      <c r="N113" s="42">
        <v>0</v>
      </c>
      <c r="O113" s="43" t="s">
        <v>62</v>
      </c>
      <c r="P113" s="45">
        <v>0</v>
      </c>
    </row>
    <row r="114" spans="1:16" ht="15" customHeight="1">
      <c r="A114" s="36" t="s">
        <v>43</v>
      </c>
      <c r="B114" s="37">
        <v>66</v>
      </c>
      <c r="C114" s="46">
        <v>2.38</v>
      </c>
      <c r="D114" s="254">
        <v>290</v>
      </c>
      <c r="E114" s="39">
        <v>22</v>
      </c>
      <c r="F114" s="46">
        <v>2.08</v>
      </c>
      <c r="G114" s="254">
        <v>102</v>
      </c>
      <c r="H114" s="39">
        <v>10</v>
      </c>
      <c r="I114" s="46">
        <v>1.54</v>
      </c>
      <c r="J114" s="254">
        <v>46</v>
      </c>
      <c r="K114" s="39">
        <v>1</v>
      </c>
      <c r="L114" s="46">
        <v>0.51</v>
      </c>
      <c r="M114" s="254">
        <v>5</v>
      </c>
      <c r="N114" s="37">
        <v>0</v>
      </c>
      <c r="O114" s="46" t="s">
        <v>62</v>
      </c>
      <c r="P114" s="47">
        <v>0</v>
      </c>
    </row>
    <row r="115" spans="1:16" ht="15" customHeight="1">
      <c r="A115" s="41" t="s">
        <v>44</v>
      </c>
      <c r="B115" s="42">
        <v>70</v>
      </c>
      <c r="C115" s="43">
        <v>1.92</v>
      </c>
      <c r="D115" s="253">
        <v>425</v>
      </c>
      <c r="E115" s="42">
        <v>20</v>
      </c>
      <c r="F115" s="43">
        <v>1.69</v>
      </c>
      <c r="G115" s="253">
        <v>123</v>
      </c>
      <c r="H115" s="44">
        <v>8</v>
      </c>
      <c r="I115" s="43">
        <v>1.1299999999999999</v>
      </c>
      <c r="J115" s="253">
        <v>49</v>
      </c>
      <c r="K115" s="44">
        <v>2</v>
      </c>
      <c r="L115" s="43">
        <v>0.5</v>
      </c>
      <c r="M115" s="253">
        <v>11</v>
      </c>
      <c r="N115" s="42">
        <v>0</v>
      </c>
      <c r="O115" s="43">
        <v>0.2</v>
      </c>
      <c r="P115" s="45">
        <v>2</v>
      </c>
    </row>
    <row r="116" spans="1:16" ht="15" customHeight="1">
      <c r="A116" s="36" t="s">
        <v>45</v>
      </c>
      <c r="B116" s="37">
        <v>59</v>
      </c>
      <c r="C116" s="46">
        <v>1.7</v>
      </c>
      <c r="D116" s="254">
        <v>523</v>
      </c>
      <c r="E116" s="39">
        <v>25</v>
      </c>
      <c r="F116" s="46">
        <v>1.5</v>
      </c>
      <c r="G116" s="254">
        <v>219</v>
      </c>
      <c r="H116" s="39">
        <v>14</v>
      </c>
      <c r="I116" s="46">
        <v>1.21</v>
      </c>
      <c r="J116" s="254">
        <v>122</v>
      </c>
      <c r="K116" s="39">
        <v>2</v>
      </c>
      <c r="L116" s="46">
        <v>0.41</v>
      </c>
      <c r="M116" s="254">
        <v>16</v>
      </c>
      <c r="N116" s="37">
        <v>0</v>
      </c>
      <c r="O116" s="46" t="s">
        <v>62</v>
      </c>
      <c r="P116" s="47">
        <v>0</v>
      </c>
    </row>
    <row r="117" spans="1:16" ht="15" customHeight="1">
      <c r="A117" s="41" t="s">
        <v>46</v>
      </c>
      <c r="B117" s="44">
        <v>66</v>
      </c>
      <c r="C117" s="43">
        <v>2.3199999999999998</v>
      </c>
      <c r="D117" s="253">
        <v>306</v>
      </c>
      <c r="E117" s="44">
        <v>26</v>
      </c>
      <c r="F117" s="43">
        <v>2.16</v>
      </c>
      <c r="G117" s="253">
        <v>119</v>
      </c>
      <c r="H117" s="44">
        <v>7</v>
      </c>
      <c r="I117" s="43">
        <v>1.23</v>
      </c>
      <c r="J117" s="253">
        <v>30</v>
      </c>
      <c r="K117" s="44">
        <v>1</v>
      </c>
      <c r="L117" s="43">
        <v>0.51</v>
      </c>
      <c r="M117" s="253">
        <v>5</v>
      </c>
      <c r="N117" s="42">
        <v>0</v>
      </c>
      <c r="O117" s="43" t="s">
        <v>62</v>
      </c>
      <c r="P117" s="45">
        <v>0</v>
      </c>
    </row>
    <row r="118" spans="1:16" ht="15" customHeight="1">
      <c r="A118" s="36" t="s">
        <v>47</v>
      </c>
      <c r="B118" s="37">
        <v>66</v>
      </c>
      <c r="C118" s="46">
        <v>1.46</v>
      </c>
      <c r="D118" s="254">
        <v>726</v>
      </c>
      <c r="E118" s="39">
        <v>21</v>
      </c>
      <c r="F118" s="46">
        <v>1.25</v>
      </c>
      <c r="G118" s="254">
        <v>239</v>
      </c>
      <c r="H118" s="37">
        <v>11</v>
      </c>
      <c r="I118" s="46">
        <v>0.97</v>
      </c>
      <c r="J118" s="254">
        <v>121</v>
      </c>
      <c r="K118" s="39">
        <v>2</v>
      </c>
      <c r="L118" s="46">
        <v>0.39</v>
      </c>
      <c r="M118" s="254">
        <v>17</v>
      </c>
      <c r="N118" s="37">
        <v>0</v>
      </c>
      <c r="O118" s="46" t="s">
        <v>62</v>
      </c>
      <c r="P118" s="47">
        <v>0</v>
      </c>
    </row>
    <row r="119" spans="1:16" ht="15" customHeight="1">
      <c r="A119" s="41" t="s">
        <v>48</v>
      </c>
      <c r="B119" s="42">
        <v>65</v>
      </c>
      <c r="C119" s="43">
        <v>1.04</v>
      </c>
      <c r="D119" s="253">
        <v>1470</v>
      </c>
      <c r="E119" s="44">
        <v>23</v>
      </c>
      <c r="F119" s="43">
        <v>0.91</v>
      </c>
      <c r="G119" s="253">
        <v>501</v>
      </c>
      <c r="H119" s="44">
        <v>11</v>
      </c>
      <c r="I119" s="43">
        <v>0.68</v>
      </c>
      <c r="J119" s="253">
        <v>242</v>
      </c>
      <c r="K119" s="42">
        <v>1</v>
      </c>
      <c r="L119" s="43">
        <v>0.26</v>
      </c>
      <c r="M119" s="253">
        <v>31</v>
      </c>
      <c r="N119" s="42">
        <v>0</v>
      </c>
      <c r="O119" s="43">
        <v>0.03</v>
      </c>
      <c r="P119" s="45">
        <v>1</v>
      </c>
    </row>
    <row r="120" spans="1:16" ht="15" customHeight="1">
      <c r="A120" s="36" t="s">
        <v>49</v>
      </c>
      <c r="B120" s="37">
        <v>63</v>
      </c>
      <c r="C120" s="46">
        <v>1.82</v>
      </c>
      <c r="D120" s="254">
        <v>454</v>
      </c>
      <c r="E120" s="39">
        <v>23</v>
      </c>
      <c r="F120" s="46">
        <v>1.59</v>
      </c>
      <c r="G120" s="254">
        <v>169</v>
      </c>
      <c r="H120" s="37">
        <v>12</v>
      </c>
      <c r="I120" s="46">
        <v>1.25</v>
      </c>
      <c r="J120" s="254">
        <v>83</v>
      </c>
      <c r="K120" s="39">
        <v>2</v>
      </c>
      <c r="L120" s="46">
        <v>0.47</v>
      </c>
      <c r="M120" s="254">
        <v>14</v>
      </c>
      <c r="N120" s="37">
        <v>0</v>
      </c>
      <c r="O120" s="46" t="s">
        <v>62</v>
      </c>
      <c r="P120" s="47">
        <v>0</v>
      </c>
    </row>
    <row r="121" spans="1:16" ht="15" customHeight="1">
      <c r="A121" s="41" t="s">
        <v>50</v>
      </c>
      <c r="B121" s="44">
        <v>63</v>
      </c>
      <c r="C121" s="43">
        <v>2.48</v>
      </c>
      <c r="D121" s="253">
        <v>276</v>
      </c>
      <c r="E121" s="44">
        <v>22</v>
      </c>
      <c r="F121" s="43">
        <v>2.12</v>
      </c>
      <c r="G121" s="253">
        <v>91</v>
      </c>
      <c r="H121" s="44">
        <v>13</v>
      </c>
      <c r="I121" s="43">
        <v>1.69</v>
      </c>
      <c r="J121" s="253">
        <v>55</v>
      </c>
      <c r="K121" s="44">
        <v>3</v>
      </c>
      <c r="L121" s="43">
        <v>1.08</v>
      </c>
      <c r="M121" s="253">
        <v>9</v>
      </c>
      <c r="N121" s="42">
        <v>0</v>
      </c>
      <c r="O121" s="43" t="s">
        <v>62</v>
      </c>
      <c r="P121" s="45">
        <v>0</v>
      </c>
    </row>
    <row r="122" spans="1:16" ht="15" customHeight="1">
      <c r="A122" s="36" t="s">
        <v>51</v>
      </c>
      <c r="B122" s="37">
        <v>72</v>
      </c>
      <c r="C122" s="46">
        <v>1.52</v>
      </c>
      <c r="D122" s="254">
        <v>643</v>
      </c>
      <c r="E122" s="39">
        <v>22</v>
      </c>
      <c r="F122" s="46">
        <v>1.39</v>
      </c>
      <c r="G122" s="254">
        <v>199</v>
      </c>
      <c r="H122" s="39">
        <v>6</v>
      </c>
      <c r="I122" s="46">
        <v>0.8</v>
      </c>
      <c r="J122" s="254">
        <v>51</v>
      </c>
      <c r="K122" s="37">
        <v>0</v>
      </c>
      <c r="L122" s="46">
        <v>0.22</v>
      </c>
      <c r="M122" s="254">
        <v>4</v>
      </c>
      <c r="N122" s="37">
        <v>0</v>
      </c>
      <c r="O122" s="46" t="s">
        <v>62</v>
      </c>
      <c r="P122" s="47">
        <v>0</v>
      </c>
    </row>
    <row r="123" spans="1:16" ht="15" customHeight="1">
      <c r="A123" s="41" t="s">
        <v>52</v>
      </c>
      <c r="B123" s="42">
        <v>61</v>
      </c>
      <c r="C123" s="43">
        <v>2.1</v>
      </c>
      <c r="D123" s="253">
        <v>344</v>
      </c>
      <c r="E123" s="44">
        <v>26</v>
      </c>
      <c r="F123" s="43">
        <v>1.89</v>
      </c>
      <c r="G123" s="253">
        <v>145</v>
      </c>
      <c r="H123" s="42">
        <v>11</v>
      </c>
      <c r="I123" s="43">
        <v>1.35</v>
      </c>
      <c r="J123" s="253">
        <v>60</v>
      </c>
      <c r="K123" s="44">
        <v>2</v>
      </c>
      <c r="L123" s="43">
        <v>0.55000000000000004</v>
      </c>
      <c r="M123" s="253">
        <v>9</v>
      </c>
      <c r="N123" s="42">
        <v>0</v>
      </c>
      <c r="O123" s="43">
        <v>0.27</v>
      </c>
      <c r="P123" s="45">
        <v>2</v>
      </c>
    </row>
    <row r="124" spans="1:16" ht="15" customHeight="1">
      <c r="A124" s="36" t="s">
        <v>53</v>
      </c>
      <c r="B124" s="37">
        <v>74</v>
      </c>
      <c r="C124" s="46">
        <v>2.06</v>
      </c>
      <c r="D124" s="254">
        <v>378</v>
      </c>
      <c r="E124" s="39">
        <v>19</v>
      </c>
      <c r="F124" s="46">
        <v>1.85</v>
      </c>
      <c r="G124" s="254">
        <v>92</v>
      </c>
      <c r="H124" s="39">
        <v>6</v>
      </c>
      <c r="I124" s="46">
        <v>1.1200000000000001</v>
      </c>
      <c r="J124" s="254">
        <v>33</v>
      </c>
      <c r="K124" s="39">
        <v>1</v>
      </c>
      <c r="L124" s="46">
        <v>0.45</v>
      </c>
      <c r="M124" s="254">
        <v>4</v>
      </c>
      <c r="N124" s="37">
        <v>0</v>
      </c>
      <c r="O124" s="46">
        <v>0.17</v>
      </c>
      <c r="P124" s="47">
        <v>1</v>
      </c>
    </row>
    <row r="125" spans="1:16" ht="15" customHeight="1" thickBot="1">
      <c r="A125" s="41" t="s">
        <v>54</v>
      </c>
      <c r="B125" s="42">
        <v>69</v>
      </c>
      <c r="C125" s="43">
        <v>2.11</v>
      </c>
      <c r="D125" s="253">
        <v>342</v>
      </c>
      <c r="E125" s="44">
        <v>20</v>
      </c>
      <c r="F125" s="43">
        <v>1.81</v>
      </c>
      <c r="G125" s="253">
        <v>96</v>
      </c>
      <c r="H125" s="44">
        <v>10</v>
      </c>
      <c r="I125" s="43">
        <v>1.38</v>
      </c>
      <c r="J125" s="253">
        <v>51</v>
      </c>
      <c r="K125" s="44">
        <v>1</v>
      </c>
      <c r="L125" s="43">
        <v>0.48</v>
      </c>
      <c r="M125" s="253">
        <v>5</v>
      </c>
      <c r="N125" s="42">
        <v>0</v>
      </c>
      <c r="O125" s="43">
        <v>0.2</v>
      </c>
      <c r="P125" s="45">
        <v>1</v>
      </c>
    </row>
    <row r="126" spans="1:16" ht="15" customHeight="1">
      <c r="A126" s="48" t="s">
        <v>55</v>
      </c>
      <c r="B126" s="49">
        <v>68</v>
      </c>
      <c r="C126" s="50">
        <v>0.48</v>
      </c>
      <c r="D126" s="255">
        <v>7331</v>
      </c>
      <c r="E126" s="49">
        <v>21</v>
      </c>
      <c r="F126" s="50">
        <v>0.41</v>
      </c>
      <c r="G126" s="255">
        <v>2248</v>
      </c>
      <c r="H126" s="49">
        <v>10</v>
      </c>
      <c r="I126" s="50">
        <v>0.31</v>
      </c>
      <c r="J126" s="255">
        <v>1062</v>
      </c>
      <c r="K126" s="49">
        <v>1</v>
      </c>
      <c r="L126" s="50">
        <v>0.12</v>
      </c>
      <c r="M126" s="255">
        <v>145</v>
      </c>
      <c r="N126" s="49">
        <v>0</v>
      </c>
      <c r="O126" s="50">
        <v>0.02</v>
      </c>
      <c r="P126" s="52">
        <v>7</v>
      </c>
    </row>
    <row r="127" spans="1:16" ht="15" customHeight="1">
      <c r="A127" s="53" t="s">
        <v>56</v>
      </c>
      <c r="B127" s="54">
        <v>67</v>
      </c>
      <c r="C127" s="55">
        <v>0.84</v>
      </c>
      <c r="D127" s="256">
        <v>2446</v>
      </c>
      <c r="E127" s="56">
        <v>24</v>
      </c>
      <c r="F127" s="55">
        <v>0.77</v>
      </c>
      <c r="G127" s="256">
        <v>856</v>
      </c>
      <c r="H127" s="54">
        <v>8</v>
      </c>
      <c r="I127" s="55">
        <v>0.48</v>
      </c>
      <c r="J127" s="256">
        <v>285</v>
      </c>
      <c r="K127" s="56">
        <v>1</v>
      </c>
      <c r="L127" s="55">
        <v>0.17</v>
      </c>
      <c r="M127" s="256">
        <v>33</v>
      </c>
      <c r="N127" s="54">
        <v>0</v>
      </c>
      <c r="O127" s="55">
        <v>0.04</v>
      </c>
      <c r="P127" s="57">
        <v>3</v>
      </c>
    </row>
    <row r="128" spans="1:16" ht="15" customHeight="1" thickBot="1">
      <c r="A128" s="53" t="s">
        <v>57</v>
      </c>
      <c r="B128" s="54">
        <v>68</v>
      </c>
      <c r="C128" s="58">
        <v>0.42</v>
      </c>
      <c r="D128" s="257">
        <v>9777</v>
      </c>
      <c r="E128" s="54">
        <v>21</v>
      </c>
      <c r="F128" s="58">
        <v>0.37</v>
      </c>
      <c r="G128" s="257">
        <v>3104</v>
      </c>
      <c r="H128" s="54">
        <v>9</v>
      </c>
      <c r="I128" s="58">
        <v>0.26</v>
      </c>
      <c r="J128" s="257">
        <v>1347</v>
      </c>
      <c r="K128" s="54">
        <v>1</v>
      </c>
      <c r="L128" s="58">
        <v>0.1</v>
      </c>
      <c r="M128" s="257">
        <v>178</v>
      </c>
      <c r="N128" s="54">
        <v>0</v>
      </c>
      <c r="O128" s="58">
        <v>0.02</v>
      </c>
      <c r="P128" s="59">
        <v>10</v>
      </c>
    </row>
    <row r="129" spans="1:17" ht="15" customHeight="1" thickBot="1">
      <c r="A129" s="1260" t="s">
        <v>64</v>
      </c>
      <c r="B129" s="1259"/>
      <c r="C129" s="1259"/>
      <c r="D129" s="1259"/>
      <c r="E129" s="1259"/>
      <c r="F129" s="1259"/>
      <c r="G129" s="1259"/>
      <c r="H129" s="1259"/>
      <c r="I129" s="1259"/>
      <c r="J129" s="1259"/>
      <c r="K129" s="1259"/>
      <c r="L129" s="1259"/>
      <c r="M129" s="1259"/>
      <c r="N129" s="1259"/>
      <c r="O129" s="1259"/>
      <c r="P129" s="1259"/>
      <c r="Q129" s="28"/>
    </row>
    <row r="130" spans="1:17" ht="15" customHeight="1">
      <c r="A130" s="36" t="s">
        <v>39</v>
      </c>
      <c r="B130" s="39">
        <v>68</v>
      </c>
      <c r="C130" s="38">
        <v>1.1399999999999999</v>
      </c>
      <c r="D130" s="252">
        <v>1209</v>
      </c>
      <c r="E130" s="37">
        <v>12</v>
      </c>
      <c r="F130" s="38">
        <v>0.79</v>
      </c>
      <c r="G130" s="252">
        <v>209</v>
      </c>
      <c r="H130" s="37">
        <v>18</v>
      </c>
      <c r="I130" s="38">
        <v>0.94000000000000006</v>
      </c>
      <c r="J130" s="252">
        <v>319</v>
      </c>
      <c r="K130" s="39">
        <v>2</v>
      </c>
      <c r="L130" s="38">
        <v>0.36</v>
      </c>
      <c r="M130" s="252">
        <v>45</v>
      </c>
      <c r="N130" s="39" t="s">
        <v>62</v>
      </c>
      <c r="O130" s="38" t="s">
        <v>62</v>
      </c>
      <c r="P130" s="38" t="s">
        <v>62</v>
      </c>
    </row>
    <row r="131" spans="1:17" ht="15" customHeight="1">
      <c r="A131" s="41" t="s">
        <v>40</v>
      </c>
      <c r="B131" s="42">
        <v>71</v>
      </c>
      <c r="C131" s="43">
        <v>1.01</v>
      </c>
      <c r="D131" s="253">
        <v>1475</v>
      </c>
      <c r="E131" s="44">
        <v>11</v>
      </c>
      <c r="F131" s="43">
        <v>0.69000000000000006</v>
      </c>
      <c r="G131" s="253">
        <v>222</v>
      </c>
      <c r="H131" s="42">
        <v>16</v>
      </c>
      <c r="I131" s="43">
        <v>0.82000000000000006</v>
      </c>
      <c r="J131" s="253">
        <v>324</v>
      </c>
      <c r="K131" s="44">
        <v>2</v>
      </c>
      <c r="L131" s="43">
        <v>0.32</v>
      </c>
      <c r="M131" s="253">
        <v>46</v>
      </c>
      <c r="N131" s="44" t="s">
        <v>62</v>
      </c>
      <c r="O131" s="43" t="s">
        <v>62</v>
      </c>
      <c r="P131" s="43" t="s">
        <v>62</v>
      </c>
    </row>
    <row r="132" spans="1:17" ht="15" customHeight="1">
      <c r="A132" s="36" t="s">
        <v>41</v>
      </c>
      <c r="B132" s="37">
        <v>59</v>
      </c>
      <c r="C132" s="46">
        <v>2.1800000000000002</v>
      </c>
      <c r="D132" s="254">
        <v>387</v>
      </c>
      <c r="E132" s="39">
        <v>18</v>
      </c>
      <c r="F132" s="46">
        <v>1.66</v>
      </c>
      <c r="G132" s="254">
        <v>121</v>
      </c>
      <c r="H132" s="37">
        <v>20</v>
      </c>
      <c r="I132" s="46">
        <v>1.77</v>
      </c>
      <c r="J132" s="254">
        <v>128</v>
      </c>
      <c r="K132" s="39">
        <v>3</v>
      </c>
      <c r="L132" s="46">
        <v>0.87</v>
      </c>
      <c r="M132" s="254">
        <v>18</v>
      </c>
      <c r="N132" s="39" t="s">
        <v>62</v>
      </c>
      <c r="O132" s="46" t="s">
        <v>62</v>
      </c>
      <c r="P132" s="46" t="s">
        <v>62</v>
      </c>
    </row>
    <row r="133" spans="1:17" ht="15" customHeight="1">
      <c r="A133" s="41" t="s">
        <v>42</v>
      </c>
      <c r="B133" s="44">
        <v>47</v>
      </c>
      <c r="C133" s="43">
        <v>2.17</v>
      </c>
      <c r="D133" s="253">
        <v>263</v>
      </c>
      <c r="E133" s="44">
        <v>15</v>
      </c>
      <c r="F133" s="43">
        <v>1.54</v>
      </c>
      <c r="G133" s="253">
        <v>86</v>
      </c>
      <c r="H133" s="44">
        <v>34</v>
      </c>
      <c r="I133" s="43">
        <v>2.06</v>
      </c>
      <c r="J133" s="253">
        <v>184</v>
      </c>
      <c r="K133" s="44">
        <v>4</v>
      </c>
      <c r="L133" s="43">
        <v>0.9</v>
      </c>
      <c r="M133" s="253">
        <v>23</v>
      </c>
      <c r="N133" s="44" t="s">
        <v>62</v>
      </c>
      <c r="O133" s="43" t="s">
        <v>62</v>
      </c>
      <c r="P133" s="43" t="s">
        <v>62</v>
      </c>
    </row>
    <row r="134" spans="1:17" ht="15" customHeight="1">
      <c r="A134" s="36" t="s">
        <v>43</v>
      </c>
      <c r="B134" s="39">
        <v>57</v>
      </c>
      <c r="C134" s="46">
        <v>2.52</v>
      </c>
      <c r="D134" s="254">
        <v>257</v>
      </c>
      <c r="E134" s="39">
        <v>13</v>
      </c>
      <c r="F134" s="46">
        <v>1.68</v>
      </c>
      <c r="G134" s="254">
        <v>59</v>
      </c>
      <c r="H134" s="39">
        <v>24</v>
      </c>
      <c r="I134" s="46">
        <v>2.1800000000000002</v>
      </c>
      <c r="J134" s="254">
        <v>105</v>
      </c>
      <c r="K134" s="37">
        <v>6</v>
      </c>
      <c r="L134" s="46">
        <v>1.27</v>
      </c>
      <c r="M134" s="254">
        <v>23</v>
      </c>
      <c r="N134" s="39" t="s">
        <v>62</v>
      </c>
      <c r="O134" s="46" t="s">
        <v>62</v>
      </c>
      <c r="P134" s="46" t="s">
        <v>62</v>
      </c>
    </row>
    <row r="135" spans="1:17" ht="15" customHeight="1">
      <c r="A135" s="41" t="s">
        <v>44</v>
      </c>
      <c r="B135" s="44">
        <v>73</v>
      </c>
      <c r="C135" s="43">
        <v>1.87</v>
      </c>
      <c r="D135" s="253">
        <v>447</v>
      </c>
      <c r="E135" s="44">
        <v>14</v>
      </c>
      <c r="F135" s="43">
        <v>1.49</v>
      </c>
      <c r="G135" s="253">
        <v>89</v>
      </c>
      <c r="H135" s="44">
        <v>10</v>
      </c>
      <c r="I135" s="43">
        <v>1.25</v>
      </c>
      <c r="J135" s="253">
        <v>59</v>
      </c>
      <c r="K135" s="42">
        <v>2</v>
      </c>
      <c r="L135" s="43">
        <v>0.66</v>
      </c>
      <c r="M135" s="253">
        <v>14</v>
      </c>
      <c r="N135" s="44" t="s">
        <v>62</v>
      </c>
      <c r="O135" s="43" t="s">
        <v>62</v>
      </c>
      <c r="P135" s="43" t="s">
        <v>62</v>
      </c>
    </row>
    <row r="136" spans="1:17" ht="15" customHeight="1">
      <c r="A136" s="36" t="s">
        <v>45</v>
      </c>
      <c r="B136" s="39">
        <v>66</v>
      </c>
      <c r="C136" s="46">
        <v>1.63</v>
      </c>
      <c r="D136" s="254">
        <v>580</v>
      </c>
      <c r="E136" s="39">
        <v>14</v>
      </c>
      <c r="F136" s="46">
        <v>1.22</v>
      </c>
      <c r="G136" s="254">
        <v>124</v>
      </c>
      <c r="H136" s="39">
        <v>18</v>
      </c>
      <c r="I136" s="46">
        <v>1.31</v>
      </c>
      <c r="J136" s="254">
        <v>154</v>
      </c>
      <c r="K136" s="39">
        <v>2</v>
      </c>
      <c r="L136" s="46">
        <v>0.39</v>
      </c>
      <c r="M136" s="254">
        <v>19</v>
      </c>
      <c r="N136" s="39" t="s">
        <v>62</v>
      </c>
      <c r="O136" s="46" t="s">
        <v>62</v>
      </c>
      <c r="P136" s="46" t="s">
        <v>62</v>
      </c>
    </row>
    <row r="137" spans="1:17" ht="15" customHeight="1">
      <c r="A137" s="41" t="s">
        <v>46</v>
      </c>
      <c r="B137" s="44">
        <v>45</v>
      </c>
      <c r="C137" s="43">
        <v>2.41</v>
      </c>
      <c r="D137" s="253">
        <v>209</v>
      </c>
      <c r="E137" s="44">
        <v>14</v>
      </c>
      <c r="F137" s="43">
        <v>1.75</v>
      </c>
      <c r="G137" s="253">
        <v>60</v>
      </c>
      <c r="H137" s="44">
        <v>34</v>
      </c>
      <c r="I137" s="43">
        <v>2.29</v>
      </c>
      <c r="J137" s="253">
        <v>154</v>
      </c>
      <c r="K137" s="44">
        <v>7</v>
      </c>
      <c r="L137" s="43">
        <v>1.24</v>
      </c>
      <c r="M137" s="253">
        <v>35</v>
      </c>
      <c r="N137" s="44" t="s">
        <v>62</v>
      </c>
      <c r="O137" s="43" t="s">
        <v>62</v>
      </c>
      <c r="P137" s="43" t="s">
        <v>62</v>
      </c>
    </row>
    <row r="138" spans="1:17" ht="15" customHeight="1">
      <c r="A138" s="36" t="s">
        <v>47</v>
      </c>
      <c r="B138" s="39">
        <v>63</v>
      </c>
      <c r="C138" s="46">
        <v>1.5</v>
      </c>
      <c r="D138" s="254">
        <v>683</v>
      </c>
      <c r="E138" s="39">
        <v>14</v>
      </c>
      <c r="F138" s="46">
        <v>1.07</v>
      </c>
      <c r="G138" s="254">
        <v>155</v>
      </c>
      <c r="H138" s="39">
        <v>21</v>
      </c>
      <c r="I138" s="46">
        <v>1.26</v>
      </c>
      <c r="J138" s="254">
        <v>231</v>
      </c>
      <c r="K138" s="39">
        <v>3</v>
      </c>
      <c r="L138" s="46">
        <v>0.5</v>
      </c>
      <c r="M138" s="254">
        <v>30</v>
      </c>
      <c r="N138" s="39" t="s">
        <v>62</v>
      </c>
      <c r="O138" s="46" t="s">
        <v>62</v>
      </c>
      <c r="P138" s="46" t="s">
        <v>62</v>
      </c>
    </row>
    <row r="139" spans="1:17" ht="15" customHeight="1">
      <c r="A139" s="41" t="s">
        <v>48</v>
      </c>
      <c r="B139" s="44">
        <v>70</v>
      </c>
      <c r="C139" s="43">
        <v>1</v>
      </c>
      <c r="D139" s="253">
        <v>1580</v>
      </c>
      <c r="E139" s="44">
        <v>13</v>
      </c>
      <c r="F139" s="43">
        <v>0.74</v>
      </c>
      <c r="G139" s="253">
        <v>294</v>
      </c>
      <c r="H139" s="42">
        <v>15</v>
      </c>
      <c r="I139" s="43">
        <v>0.78</v>
      </c>
      <c r="J139" s="253">
        <v>339</v>
      </c>
      <c r="K139" s="44">
        <v>2</v>
      </c>
      <c r="L139" s="43">
        <v>0.28000000000000003</v>
      </c>
      <c r="M139" s="253">
        <v>36</v>
      </c>
      <c r="N139" s="44" t="s">
        <v>62</v>
      </c>
      <c r="O139" s="43" t="s">
        <v>62</v>
      </c>
      <c r="P139" s="43" t="s">
        <v>62</v>
      </c>
    </row>
    <row r="140" spans="1:17" ht="15" customHeight="1">
      <c r="A140" s="36" t="s">
        <v>49</v>
      </c>
      <c r="B140" s="39">
        <v>71</v>
      </c>
      <c r="C140" s="46">
        <v>1.71</v>
      </c>
      <c r="D140" s="254">
        <v>515</v>
      </c>
      <c r="E140" s="37">
        <v>12</v>
      </c>
      <c r="F140" s="46">
        <v>1.22</v>
      </c>
      <c r="G140" s="254">
        <v>84</v>
      </c>
      <c r="H140" s="39">
        <v>15</v>
      </c>
      <c r="I140" s="46">
        <v>1.36</v>
      </c>
      <c r="J140" s="254">
        <v>108</v>
      </c>
      <c r="K140" s="39">
        <v>2</v>
      </c>
      <c r="L140" s="46">
        <v>0.51</v>
      </c>
      <c r="M140" s="254">
        <v>14</v>
      </c>
      <c r="N140" s="39" t="s">
        <v>62</v>
      </c>
      <c r="O140" s="46" t="s">
        <v>62</v>
      </c>
      <c r="P140" s="46" t="s">
        <v>62</v>
      </c>
    </row>
    <row r="141" spans="1:17" ht="15" customHeight="1">
      <c r="A141" s="41" t="s">
        <v>50</v>
      </c>
      <c r="B141" s="42">
        <v>62</v>
      </c>
      <c r="C141" s="43">
        <v>2.4700000000000002</v>
      </c>
      <c r="D141" s="253">
        <v>272</v>
      </c>
      <c r="E141" s="44">
        <v>13</v>
      </c>
      <c r="F141" s="43">
        <v>1.72</v>
      </c>
      <c r="G141" s="253">
        <v>58</v>
      </c>
      <c r="H141" s="44">
        <v>21</v>
      </c>
      <c r="I141" s="43">
        <v>2.0699999999999998</v>
      </c>
      <c r="J141" s="253">
        <v>89</v>
      </c>
      <c r="K141" s="44">
        <v>4</v>
      </c>
      <c r="L141" s="43">
        <v>1.06</v>
      </c>
      <c r="M141" s="253">
        <v>13</v>
      </c>
      <c r="N141" s="44" t="s">
        <v>62</v>
      </c>
      <c r="O141" s="43" t="s">
        <v>62</v>
      </c>
      <c r="P141" s="43" t="s">
        <v>62</v>
      </c>
    </row>
    <row r="142" spans="1:17" ht="15" customHeight="1">
      <c r="A142" s="36" t="s">
        <v>51</v>
      </c>
      <c r="B142" s="39">
        <v>58</v>
      </c>
      <c r="C142" s="46">
        <v>1.68</v>
      </c>
      <c r="D142" s="254">
        <v>523</v>
      </c>
      <c r="E142" s="39">
        <v>13</v>
      </c>
      <c r="F142" s="46">
        <v>1.1200000000000001</v>
      </c>
      <c r="G142" s="254">
        <v>112</v>
      </c>
      <c r="H142" s="39">
        <v>25</v>
      </c>
      <c r="I142" s="46">
        <v>1.46</v>
      </c>
      <c r="J142" s="254">
        <v>221</v>
      </c>
      <c r="K142" s="39">
        <v>5</v>
      </c>
      <c r="L142" s="46">
        <v>0.74</v>
      </c>
      <c r="M142" s="254">
        <v>39</v>
      </c>
      <c r="N142" s="39" t="s">
        <v>62</v>
      </c>
      <c r="O142" s="46" t="s">
        <v>62</v>
      </c>
      <c r="P142" s="46" t="s">
        <v>62</v>
      </c>
    </row>
    <row r="143" spans="1:17" ht="15" customHeight="1">
      <c r="A143" s="41" t="s">
        <v>52</v>
      </c>
      <c r="B143" s="44">
        <v>40</v>
      </c>
      <c r="C143" s="43">
        <v>2.1</v>
      </c>
      <c r="D143" s="253">
        <v>228</v>
      </c>
      <c r="E143" s="42">
        <v>16</v>
      </c>
      <c r="F143" s="43">
        <v>1.57</v>
      </c>
      <c r="G143" s="253">
        <v>84</v>
      </c>
      <c r="H143" s="44">
        <v>39</v>
      </c>
      <c r="I143" s="43">
        <v>2.09</v>
      </c>
      <c r="J143" s="253">
        <v>218</v>
      </c>
      <c r="K143" s="44">
        <v>5</v>
      </c>
      <c r="L143" s="43">
        <v>0.98</v>
      </c>
      <c r="M143" s="253">
        <v>28</v>
      </c>
      <c r="N143" s="44" t="s">
        <v>62</v>
      </c>
      <c r="O143" s="43" t="s">
        <v>62</v>
      </c>
      <c r="P143" s="43" t="s">
        <v>62</v>
      </c>
    </row>
    <row r="144" spans="1:17" ht="15" customHeight="1">
      <c r="A144" s="36" t="s">
        <v>53</v>
      </c>
      <c r="B144" s="39">
        <v>66</v>
      </c>
      <c r="C144" s="46">
        <v>2.2000000000000002</v>
      </c>
      <c r="D144" s="254">
        <v>335</v>
      </c>
      <c r="E144" s="39">
        <v>14</v>
      </c>
      <c r="F144" s="46">
        <v>1.62</v>
      </c>
      <c r="G144" s="254">
        <v>68</v>
      </c>
      <c r="H144" s="39">
        <v>17</v>
      </c>
      <c r="I144" s="46">
        <v>1.73</v>
      </c>
      <c r="J144" s="254">
        <v>91</v>
      </c>
      <c r="K144" s="39">
        <v>3</v>
      </c>
      <c r="L144" s="46">
        <v>0.82000000000000006</v>
      </c>
      <c r="M144" s="254">
        <v>15</v>
      </c>
      <c r="N144" s="39" t="s">
        <v>62</v>
      </c>
      <c r="O144" s="46" t="s">
        <v>62</v>
      </c>
      <c r="P144" s="46" t="s">
        <v>62</v>
      </c>
    </row>
    <row r="145" spans="1:17" ht="15" customHeight="1" thickBot="1">
      <c r="A145" s="41" t="s">
        <v>54</v>
      </c>
      <c r="B145" s="44">
        <v>54</v>
      </c>
      <c r="C145" s="43">
        <v>2.27</v>
      </c>
      <c r="D145" s="253">
        <v>268</v>
      </c>
      <c r="E145" s="42">
        <v>11</v>
      </c>
      <c r="F145" s="43">
        <v>1.47</v>
      </c>
      <c r="G145" s="253">
        <v>55</v>
      </c>
      <c r="H145" s="42">
        <v>31</v>
      </c>
      <c r="I145" s="43">
        <v>2.1</v>
      </c>
      <c r="J145" s="253">
        <v>152</v>
      </c>
      <c r="K145" s="44">
        <v>4</v>
      </c>
      <c r="L145" s="43">
        <v>0.85</v>
      </c>
      <c r="M145" s="253">
        <v>20</v>
      </c>
      <c r="N145" s="44" t="s">
        <v>62</v>
      </c>
      <c r="O145" s="43" t="s">
        <v>62</v>
      </c>
      <c r="P145" s="43" t="s">
        <v>62</v>
      </c>
    </row>
    <row r="146" spans="1:17" ht="15" customHeight="1">
      <c r="A146" s="48" t="s">
        <v>55</v>
      </c>
      <c r="B146" s="49">
        <v>68</v>
      </c>
      <c r="C146" s="50">
        <v>0.47</v>
      </c>
      <c r="D146" s="255">
        <v>7353</v>
      </c>
      <c r="E146" s="51">
        <v>13</v>
      </c>
      <c r="F146" s="50">
        <v>0.34</v>
      </c>
      <c r="G146" s="255">
        <v>1362</v>
      </c>
      <c r="H146" s="49">
        <v>17</v>
      </c>
      <c r="I146" s="50">
        <v>0.38</v>
      </c>
      <c r="J146" s="255">
        <v>1819</v>
      </c>
      <c r="K146" s="51">
        <v>2</v>
      </c>
      <c r="L146" s="50">
        <v>0.15</v>
      </c>
      <c r="M146" s="255">
        <v>255</v>
      </c>
      <c r="N146" s="51" t="s">
        <v>62</v>
      </c>
      <c r="O146" s="50" t="s">
        <v>62</v>
      </c>
      <c r="P146" s="50" t="s">
        <v>62</v>
      </c>
    </row>
    <row r="147" spans="1:17" ht="15" customHeight="1">
      <c r="A147" s="53" t="s">
        <v>56</v>
      </c>
      <c r="B147" s="54">
        <v>53</v>
      </c>
      <c r="C147" s="55">
        <v>0.89</v>
      </c>
      <c r="D147" s="256">
        <v>1878</v>
      </c>
      <c r="E147" s="56">
        <v>15</v>
      </c>
      <c r="F147" s="55">
        <v>0.63</v>
      </c>
      <c r="G147" s="256">
        <v>518</v>
      </c>
      <c r="H147" s="54">
        <v>28</v>
      </c>
      <c r="I147" s="55">
        <v>0.79</v>
      </c>
      <c r="J147" s="256">
        <v>1057</v>
      </c>
      <c r="K147" s="56">
        <v>5</v>
      </c>
      <c r="L147" s="55">
        <v>0.38</v>
      </c>
      <c r="M147" s="256">
        <v>163</v>
      </c>
      <c r="N147" s="56" t="s">
        <v>62</v>
      </c>
      <c r="O147" s="55" t="s">
        <v>62</v>
      </c>
      <c r="P147" s="55" t="s">
        <v>62</v>
      </c>
    </row>
    <row r="148" spans="1:17" ht="15" customHeight="1" thickBot="1">
      <c r="A148" s="53" t="s">
        <v>57</v>
      </c>
      <c r="B148" s="54">
        <v>65</v>
      </c>
      <c r="C148" s="58">
        <v>0.42</v>
      </c>
      <c r="D148" s="257">
        <v>9231</v>
      </c>
      <c r="E148" s="56">
        <v>13</v>
      </c>
      <c r="F148" s="58">
        <v>0.3</v>
      </c>
      <c r="G148" s="257">
        <v>1880</v>
      </c>
      <c r="H148" s="54">
        <v>19</v>
      </c>
      <c r="I148" s="58">
        <v>0.35</v>
      </c>
      <c r="J148" s="257">
        <v>2876</v>
      </c>
      <c r="K148" s="56">
        <v>3</v>
      </c>
      <c r="L148" s="58">
        <v>0.14000000000000001</v>
      </c>
      <c r="M148" s="257">
        <v>418</v>
      </c>
      <c r="N148" s="56" t="s">
        <v>62</v>
      </c>
      <c r="O148" s="58" t="s">
        <v>62</v>
      </c>
      <c r="P148" s="58" t="s">
        <v>62</v>
      </c>
    </row>
    <row r="149" spans="1:17" ht="15" customHeight="1" thickBot="1">
      <c r="A149" s="1268" t="s">
        <v>66</v>
      </c>
      <c r="B149" s="1259"/>
      <c r="C149" s="1259"/>
      <c r="D149" s="1259"/>
      <c r="E149" s="1259"/>
      <c r="F149" s="1259"/>
      <c r="G149" s="1259"/>
      <c r="H149" s="1259"/>
      <c r="I149" s="1259"/>
      <c r="J149" s="1259"/>
      <c r="K149" s="1259"/>
      <c r="L149" s="1259"/>
      <c r="M149" s="1259"/>
      <c r="N149" s="1259"/>
      <c r="O149" s="1259"/>
      <c r="P149" s="1259"/>
      <c r="Q149" s="28"/>
    </row>
    <row r="150" spans="1:17" ht="15" customHeight="1">
      <c r="A150" s="36" t="s">
        <v>39</v>
      </c>
      <c r="B150" s="37">
        <v>49</v>
      </c>
      <c r="C150" s="38">
        <v>1.22</v>
      </c>
      <c r="D150" s="252">
        <v>855</v>
      </c>
      <c r="E150" s="39">
        <v>5</v>
      </c>
      <c r="F150" s="38">
        <v>0.56000000000000005</v>
      </c>
      <c r="G150" s="252">
        <v>96</v>
      </c>
      <c r="H150" s="37">
        <v>42</v>
      </c>
      <c r="I150" s="38">
        <v>1.21</v>
      </c>
      <c r="J150" s="252">
        <v>761</v>
      </c>
      <c r="K150" s="37">
        <v>4</v>
      </c>
      <c r="L150" s="38">
        <v>0.45</v>
      </c>
      <c r="M150" s="252">
        <v>71</v>
      </c>
      <c r="N150" s="39" t="s">
        <v>62</v>
      </c>
      <c r="O150" s="38" t="s">
        <v>62</v>
      </c>
      <c r="P150" s="38" t="s">
        <v>62</v>
      </c>
    </row>
    <row r="151" spans="1:17" ht="15" customHeight="1">
      <c r="A151" s="41" t="s">
        <v>40</v>
      </c>
      <c r="B151" s="42">
        <v>42</v>
      </c>
      <c r="C151" s="43">
        <v>1.1000000000000001</v>
      </c>
      <c r="D151" s="253">
        <v>870</v>
      </c>
      <c r="E151" s="44">
        <v>4</v>
      </c>
      <c r="F151" s="43">
        <v>0.46</v>
      </c>
      <c r="G151" s="253">
        <v>91</v>
      </c>
      <c r="H151" s="42">
        <v>48</v>
      </c>
      <c r="I151" s="43">
        <v>1.1200000000000001</v>
      </c>
      <c r="J151" s="253">
        <v>993</v>
      </c>
      <c r="K151" s="44">
        <v>5</v>
      </c>
      <c r="L151" s="43">
        <v>0.5</v>
      </c>
      <c r="M151" s="253">
        <v>113</v>
      </c>
      <c r="N151" s="44" t="s">
        <v>62</v>
      </c>
      <c r="O151" s="43" t="s">
        <v>62</v>
      </c>
      <c r="P151" s="43" t="s">
        <v>62</v>
      </c>
    </row>
    <row r="152" spans="1:17" ht="15" customHeight="1">
      <c r="A152" s="36" t="s">
        <v>41</v>
      </c>
      <c r="B152" s="37">
        <v>24</v>
      </c>
      <c r="C152" s="46">
        <v>1.93</v>
      </c>
      <c r="D152" s="254">
        <v>154</v>
      </c>
      <c r="E152" s="39">
        <v>5</v>
      </c>
      <c r="F152" s="46">
        <v>1</v>
      </c>
      <c r="G152" s="254">
        <v>35</v>
      </c>
      <c r="H152" s="37">
        <v>61</v>
      </c>
      <c r="I152" s="46">
        <v>2.1800000000000002</v>
      </c>
      <c r="J152" s="254">
        <v>410</v>
      </c>
      <c r="K152" s="39">
        <v>9</v>
      </c>
      <c r="L152" s="46">
        <v>1.3</v>
      </c>
      <c r="M152" s="254">
        <v>55</v>
      </c>
      <c r="N152" s="39" t="s">
        <v>62</v>
      </c>
      <c r="O152" s="46" t="s">
        <v>62</v>
      </c>
      <c r="P152" s="46" t="s">
        <v>62</v>
      </c>
    </row>
    <row r="153" spans="1:17" ht="15" customHeight="1">
      <c r="A153" s="41" t="s">
        <v>42</v>
      </c>
      <c r="B153" s="44">
        <v>20</v>
      </c>
      <c r="C153" s="43">
        <v>1.73</v>
      </c>
      <c r="D153" s="253">
        <v>111</v>
      </c>
      <c r="E153" s="44">
        <v>4</v>
      </c>
      <c r="F153" s="43">
        <v>0.9</v>
      </c>
      <c r="G153" s="253">
        <v>21</v>
      </c>
      <c r="H153" s="44">
        <v>69</v>
      </c>
      <c r="I153" s="43">
        <v>2.0099999999999998</v>
      </c>
      <c r="J153" s="253">
        <v>386</v>
      </c>
      <c r="K153" s="44">
        <v>7</v>
      </c>
      <c r="L153" s="43">
        <v>1.07</v>
      </c>
      <c r="M153" s="253">
        <v>37</v>
      </c>
      <c r="N153" s="44" t="s">
        <v>62</v>
      </c>
      <c r="O153" s="43" t="s">
        <v>62</v>
      </c>
      <c r="P153" s="43" t="s">
        <v>62</v>
      </c>
    </row>
    <row r="154" spans="1:17" ht="15" customHeight="1">
      <c r="A154" s="36" t="s">
        <v>43</v>
      </c>
      <c r="B154" s="37">
        <v>31</v>
      </c>
      <c r="C154" s="46">
        <v>2.36</v>
      </c>
      <c r="D154" s="254">
        <v>134</v>
      </c>
      <c r="E154" s="39">
        <v>6</v>
      </c>
      <c r="F154" s="46">
        <v>1.2</v>
      </c>
      <c r="G154" s="254">
        <v>27</v>
      </c>
      <c r="H154" s="37">
        <v>57</v>
      </c>
      <c r="I154" s="46">
        <v>2.52</v>
      </c>
      <c r="J154" s="254">
        <v>250</v>
      </c>
      <c r="K154" s="39">
        <v>6</v>
      </c>
      <c r="L154" s="46">
        <v>1.17</v>
      </c>
      <c r="M154" s="254">
        <v>31</v>
      </c>
      <c r="N154" s="39" t="s">
        <v>62</v>
      </c>
      <c r="O154" s="46" t="s">
        <v>62</v>
      </c>
      <c r="P154" s="46" t="s">
        <v>62</v>
      </c>
    </row>
    <row r="155" spans="1:17" ht="15" customHeight="1">
      <c r="A155" s="41" t="s">
        <v>44</v>
      </c>
      <c r="B155" s="42">
        <v>25</v>
      </c>
      <c r="C155" s="43">
        <v>1.83</v>
      </c>
      <c r="D155" s="253">
        <v>148</v>
      </c>
      <c r="E155" s="44">
        <v>4</v>
      </c>
      <c r="F155" s="43">
        <v>0.87</v>
      </c>
      <c r="G155" s="253">
        <v>25</v>
      </c>
      <c r="H155" s="42">
        <v>63</v>
      </c>
      <c r="I155" s="43">
        <v>2.04</v>
      </c>
      <c r="J155" s="253">
        <v>388</v>
      </c>
      <c r="K155" s="44">
        <v>8</v>
      </c>
      <c r="L155" s="43">
        <v>1.1399999999999999</v>
      </c>
      <c r="M155" s="253">
        <v>48</v>
      </c>
      <c r="N155" s="44" t="s">
        <v>62</v>
      </c>
      <c r="O155" s="43" t="s">
        <v>62</v>
      </c>
      <c r="P155" s="43" t="s">
        <v>62</v>
      </c>
    </row>
    <row r="156" spans="1:17" ht="15" customHeight="1">
      <c r="A156" s="36" t="s">
        <v>45</v>
      </c>
      <c r="B156" s="37">
        <v>29</v>
      </c>
      <c r="C156" s="46">
        <v>1.57</v>
      </c>
      <c r="D156" s="254">
        <v>263</v>
      </c>
      <c r="E156" s="39">
        <v>5</v>
      </c>
      <c r="F156" s="46">
        <v>0.78</v>
      </c>
      <c r="G156" s="254">
        <v>45</v>
      </c>
      <c r="H156" s="37">
        <v>59</v>
      </c>
      <c r="I156" s="46">
        <v>1.7</v>
      </c>
      <c r="J156" s="254">
        <v>511</v>
      </c>
      <c r="K156" s="39">
        <v>7</v>
      </c>
      <c r="L156" s="46">
        <v>0.85</v>
      </c>
      <c r="M156" s="254">
        <v>60</v>
      </c>
      <c r="N156" s="39" t="s">
        <v>62</v>
      </c>
      <c r="O156" s="46" t="s">
        <v>62</v>
      </c>
      <c r="P156" s="46" t="s">
        <v>62</v>
      </c>
    </row>
    <row r="157" spans="1:17" ht="15" customHeight="1">
      <c r="A157" s="41" t="s">
        <v>46</v>
      </c>
      <c r="B157" s="44">
        <v>16</v>
      </c>
      <c r="C157" s="43">
        <v>1.74</v>
      </c>
      <c r="D157" s="253">
        <v>73</v>
      </c>
      <c r="E157" s="44">
        <v>3</v>
      </c>
      <c r="F157" s="43">
        <v>0.85</v>
      </c>
      <c r="G157" s="253">
        <v>12</v>
      </c>
      <c r="H157" s="44">
        <v>70</v>
      </c>
      <c r="I157" s="43">
        <v>2.2200000000000002</v>
      </c>
      <c r="J157" s="253">
        <v>318</v>
      </c>
      <c r="K157" s="44">
        <v>12</v>
      </c>
      <c r="L157" s="43">
        <v>1.54</v>
      </c>
      <c r="M157" s="253">
        <v>55</v>
      </c>
      <c r="N157" s="44" t="s">
        <v>62</v>
      </c>
      <c r="O157" s="43" t="s">
        <v>62</v>
      </c>
      <c r="P157" s="43" t="s">
        <v>62</v>
      </c>
    </row>
    <row r="158" spans="1:17" ht="15" customHeight="1">
      <c r="A158" s="36" t="s">
        <v>47</v>
      </c>
      <c r="B158" s="37">
        <v>41</v>
      </c>
      <c r="C158" s="46">
        <v>1.54</v>
      </c>
      <c r="D158" s="254">
        <v>445</v>
      </c>
      <c r="E158" s="39">
        <v>4</v>
      </c>
      <c r="F158" s="46">
        <v>0.56000000000000005</v>
      </c>
      <c r="G158" s="254">
        <v>42</v>
      </c>
      <c r="H158" s="37">
        <v>50</v>
      </c>
      <c r="I158" s="46">
        <v>1.56</v>
      </c>
      <c r="J158" s="254">
        <v>554</v>
      </c>
      <c r="K158" s="37">
        <v>5</v>
      </c>
      <c r="L158" s="46">
        <v>0.67</v>
      </c>
      <c r="M158" s="254">
        <v>59</v>
      </c>
      <c r="N158" s="39" t="s">
        <v>62</v>
      </c>
      <c r="O158" s="46" t="s">
        <v>62</v>
      </c>
      <c r="P158" s="46" t="s">
        <v>62</v>
      </c>
    </row>
    <row r="159" spans="1:17" ht="15" customHeight="1">
      <c r="A159" s="41" t="s">
        <v>48</v>
      </c>
      <c r="B159" s="42">
        <v>45</v>
      </c>
      <c r="C159" s="43">
        <v>1.08</v>
      </c>
      <c r="D159" s="253">
        <v>1012</v>
      </c>
      <c r="E159" s="44">
        <v>7</v>
      </c>
      <c r="F159" s="43">
        <v>0.55000000000000004</v>
      </c>
      <c r="G159" s="253">
        <v>148</v>
      </c>
      <c r="H159" s="42">
        <v>43</v>
      </c>
      <c r="I159" s="43">
        <v>1.07</v>
      </c>
      <c r="J159" s="253">
        <v>966</v>
      </c>
      <c r="K159" s="42">
        <v>5</v>
      </c>
      <c r="L159" s="43">
        <v>0.49</v>
      </c>
      <c r="M159" s="253">
        <v>121</v>
      </c>
      <c r="N159" s="44" t="s">
        <v>62</v>
      </c>
      <c r="O159" s="43" t="s">
        <v>62</v>
      </c>
      <c r="P159" s="43" t="s">
        <v>62</v>
      </c>
    </row>
    <row r="160" spans="1:17" ht="15" customHeight="1">
      <c r="A160" s="36" t="s">
        <v>49</v>
      </c>
      <c r="B160" s="37">
        <v>49</v>
      </c>
      <c r="C160" s="46">
        <v>1.88</v>
      </c>
      <c r="D160" s="254">
        <v>352</v>
      </c>
      <c r="E160" s="39">
        <v>6</v>
      </c>
      <c r="F160" s="46">
        <v>0.92</v>
      </c>
      <c r="G160" s="254">
        <v>46</v>
      </c>
      <c r="H160" s="37">
        <v>40</v>
      </c>
      <c r="I160" s="46">
        <v>1.85</v>
      </c>
      <c r="J160" s="254">
        <v>290</v>
      </c>
      <c r="K160" s="39">
        <v>5</v>
      </c>
      <c r="L160" s="46">
        <v>0.79</v>
      </c>
      <c r="M160" s="254">
        <v>34</v>
      </c>
      <c r="N160" s="39" t="s">
        <v>62</v>
      </c>
      <c r="O160" s="46" t="s">
        <v>62</v>
      </c>
      <c r="P160" s="46" t="s">
        <v>62</v>
      </c>
    </row>
    <row r="161" spans="1:74" ht="15" customHeight="1">
      <c r="A161" s="41" t="s">
        <v>50</v>
      </c>
      <c r="B161" s="44">
        <v>37</v>
      </c>
      <c r="C161" s="43">
        <v>2.42</v>
      </c>
      <c r="D161" s="253">
        <v>160</v>
      </c>
      <c r="E161" s="44">
        <v>7</v>
      </c>
      <c r="F161" s="43">
        <v>1.21</v>
      </c>
      <c r="G161" s="253">
        <v>30</v>
      </c>
      <c r="H161" s="42">
        <v>51</v>
      </c>
      <c r="I161" s="43">
        <v>2.52</v>
      </c>
      <c r="J161" s="253">
        <v>219</v>
      </c>
      <c r="K161" s="44">
        <v>6</v>
      </c>
      <c r="L161" s="43">
        <v>1.23</v>
      </c>
      <c r="M161" s="253">
        <v>23</v>
      </c>
      <c r="N161" s="44" t="s">
        <v>62</v>
      </c>
      <c r="O161" s="43" t="s">
        <v>62</v>
      </c>
      <c r="P161" s="43" t="s">
        <v>62</v>
      </c>
    </row>
    <row r="162" spans="1:74" ht="15" customHeight="1">
      <c r="A162" s="36" t="s">
        <v>51</v>
      </c>
      <c r="B162" s="37">
        <v>23</v>
      </c>
      <c r="C162" s="46">
        <v>1.41</v>
      </c>
      <c r="D162" s="254">
        <v>206</v>
      </c>
      <c r="E162" s="39">
        <v>2</v>
      </c>
      <c r="F162" s="46">
        <v>0.49</v>
      </c>
      <c r="G162" s="254">
        <v>22</v>
      </c>
      <c r="H162" s="37">
        <v>65</v>
      </c>
      <c r="I162" s="46">
        <v>1.62</v>
      </c>
      <c r="J162" s="254">
        <v>584</v>
      </c>
      <c r="K162" s="39">
        <v>10</v>
      </c>
      <c r="L162" s="46">
        <v>1.06</v>
      </c>
      <c r="M162" s="254">
        <v>85</v>
      </c>
      <c r="N162" s="39" t="s">
        <v>62</v>
      </c>
      <c r="O162" s="46" t="s">
        <v>62</v>
      </c>
      <c r="P162" s="46" t="s">
        <v>62</v>
      </c>
    </row>
    <row r="163" spans="1:74" ht="15" customHeight="1">
      <c r="A163" s="41" t="s">
        <v>52</v>
      </c>
      <c r="B163" s="42">
        <v>29</v>
      </c>
      <c r="C163" s="43">
        <v>1.93</v>
      </c>
      <c r="D163" s="253">
        <v>161</v>
      </c>
      <c r="E163" s="44">
        <v>6</v>
      </c>
      <c r="F163" s="43">
        <v>1.06</v>
      </c>
      <c r="G163" s="253">
        <v>36</v>
      </c>
      <c r="H163" s="42">
        <v>57</v>
      </c>
      <c r="I163" s="43">
        <v>2.12</v>
      </c>
      <c r="J163" s="253">
        <v>319</v>
      </c>
      <c r="K163" s="44">
        <v>8</v>
      </c>
      <c r="L163" s="43">
        <v>1.2</v>
      </c>
      <c r="M163" s="253">
        <v>43</v>
      </c>
      <c r="N163" s="44" t="s">
        <v>62</v>
      </c>
      <c r="O163" s="43" t="s">
        <v>62</v>
      </c>
      <c r="P163" s="43" t="s">
        <v>62</v>
      </c>
    </row>
    <row r="164" spans="1:74" ht="15" customHeight="1">
      <c r="A164" s="36" t="s">
        <v>53</v>
      </c>
      <c r="B164" s="37">
        <v>33</v>
      </c>
      <c r="C164" s="46">
        <v>2.17</v>
      </c>
      <c r="D164" s="254">
        <v>167</v>
      </c>
      <c r="E164" s="39">
        <v>3</v>
      </c>
      <c r="F164" s="46">
        <v>0.72</v>
      </c>
      <c r="G164" s="254">
        <v>16</v>
      </c>
      <c r="H164" s="37">
        <v>56</v>
      </c>
      <c r="I164" s="46">
        <v>2.29</v>
      </c>
      <c r="J164" s="254">
        <v>285</v>
      </c>
      <c r="K164" s="39">
        <v>8</v>
      </c>
      <c r="L164" s="46">
        <v>1.29</v>
      </c>
      <c r="M164" s="254">
        <v>41</v>
      </c>
      <c r="N164" s="39" t="s">
        <v>62</v>
      </c>
      <c r="O164" s="46" t="s">
        <v>62</v>
      </c>
      <c r="P164" s="46" t="s">
        <v>62</v>
      </c>
    </row>
    <row r="165" spans="1:74" ht="15" customHeight="1" thickBot="1">
      <c r="A165" s="41" t="s">
        <v>54</v>
      </c>
      <c r="B165" s="42">
        <v>29</v>
      </c>
      <c r="C165" s="43">
        <v>2.08</v>
      </c>
      <c r="D165" s="253">
        <v>138</v>
      </c>
      <c r="E165" s="44">
        <v>4</v>
      </c>
      <c r="F165" s="43">
        <v>0.87</v>
      </c>
      <c r="G165" s="253">
        <v>19</v>
      </c>
      <c r="H165" s="42">
        <v>59</v>
      </c>
      <c r="I165" s="43">
        <v>2.2400000000000002</v>
      </c>
      <c r="J165" s="253">
        <v>295</v>
      </c>
      <c r="K165" s="44">
        <v>8</v>
      </c>
      <c r="L165" s="43">
        <v>1.23</v>
      </c>
      <c r="M165" s="253">
        <v>43</v>
      </c>
      <c r="N165" s="44" t="s">
        <v>62</v>
      </c>
      <c r="O165" s="43" t="s">
        <v>62</v>
      </c>
      <c r="P165" s="43" t="s">
        <v>62</v>
      </c>
    </row>
    <row r="166" spans="1:74" ht="15" customHeight="1">
      <c r="A166" s="48" t="s">
        <v>55</v>
      </c>
      <c r="B166" s="49">
        <v>42</v>
      </c>
      <c r="C166" s="50">
        <v>0.5</v>
      </c>
      <c r="D166" s="255">
        <v>4406</v>
      </c>
      <c r="E166" s="51">
        <v>5</v>
      </c>
      <c r="F166" s="50">
        <v>0.23</v>
      </c>
      <c r="G166" s="255">
        <v>566</v>
      </c>
      <c r="H166" s="49">
        <v>47</v>
      </c>
      <c r="I166" s="50">
        <v>0.51</v>
      </c>
      <c r="J166" s="255">
        <v>5217</v>
      </c>
      <c r="K166" s="49">
        <v>5</v>
      </c>
      <c r="L166" s="50">
        <v>0.23</v>
      </c>
      <c r="M166" s="255">
        <v>601</v>
      </c>
      <c r="N166" s="51" t="s">
        <v>62</v>
      </c>
      <c r="O166" s="50" t="s">
        <v>62</v>
      </c>
      <c r="P166" s="50" t="s">
        <v>62</v>
      </c>
    </row>
    <row r="167" spans="1:74" ht="15" customHeight="1">
      <c r="A167" s="53" t="s">
        <v>56</v>
      </c>
      <c r="B167" s="54">
        <v>23</v>
      </c>
      <c r="C167" s="55">
        <v>0.76</v>
      </c>
      <c r="D167" s="256">
        <v>843</v>
      </c>
      <c r="E167" s="56">
        <v>4</v>
      </c>
      <c r="F167" s="55">
        <v>0.36</v>
      </c>
      <c r="G167" s="256">
        <v>145</v>
      </c>
      <c r="H167" s="54">
        <v>63</v>
      </c>
      <c r="I167" s="55">
        <v>0.86</v>
      </c>
      <c r="J167" s="256">
        <v>2312</v>
      </c>
      <c r="K167" s="56">
        <v>9</v>
      </c>
      <c r="L167" s="55">
        <v>0.52</v>
      </c>
      <c r="M167" s="256">
        <v>318</v>
      </c>
      <c r="N167" s="56" t="s">
        <v>62</v>
      </c>
      <c r="O167" s="55" t="s">
        <v>62</v>
      </c>
      <c r="P167" s="55" t="s">
        <v>62</v>
      </c>
    </row>
    <row r="168" spans="1:74" ht="15" customHeight="1">
      <c r="A168" s="60" t="s">
        <v>57</v>
      </c>
      <c r="B168" s="61">
        <v>38</v>
      </c>
      <c r="C168" s="62">
        <v>0.43</v>
      </c>
      <c r="D168" s="258">
        <v>5249</v>
      </c>
      <c r="E168" s="63">
        <v>5</v>
      </c>
      <c r="F168" s="62">
        <v>0.2</v>
      </c>
      <c r="G168" s="258">
        <v>711</v>
      </c>
      <c r="H168" s="64">
        <v>51</v>
      </c>
      <c r="I168" s="62">
        <v>0.44</v>
      </c>
      <c r="J168" s="258">
        <v>7529</v>
      </c>
      <c r="K168" s="64">
        <v>6</v>
      </c>
      <c r="L168" s="62">
        <v>0.21</v>
      </c>
      <c r="M168" s="258">
        <v>919</v>
      </c>
      <c r="N168" s="65" t="s">
        <v>62</v>
      </c>
      <c r="O168" s="62" t="s">
        <v>62</v>
      </c>
      <c r="P168" s="62" t="s">
        <v>62</v>
      </c>
    </row>
    <row r="169" spans="1:74">
      <c r="A169" s="1244" t="s">
        <v>67</v>
      </c>
      <c r="B169" s="1244"/>
      <c r="C169" s="1244"/>
      <c r="D169" s="1244"/>
      <c r="E169" s="1244"/>
      <c r="F169" s="1244"/>
      <c r="G169" s="1244"/>
      <c r="H169" s="1244"/>
      <c r="I169" s="1244"/>
      <c r="J169" s="1244"/>
      <c r="K169" s="1244"/>
      <c r="L169" s="1244"/>
      <c r="M169" s="1244"/>
      <c r="N169" s="1244"/>
      <c r="O169" s="1244"/>
      <c r="P169" s="1244"/>
    </row>
    <row r="170" spans="1:74" ht="24.65" customHeight="1">
      <c r="A170" s="1245" t="s">
        <v>175</v>
      </c>
      <c r="B170" s="1245"/>
      <c r="C170" s="1245"/>
      <c r="D170" s="1245"/>
      <c r="E170" s="1245"/>
      <c r="F170" s="1245"/>
      <c r="G170" s="1245"/>
      <c r="H170" s="1245"/>
      <c r="I170" s="1245"/>
      <c r="J170" s="1245"/>
      <c r="K170" s="1245"/>
      <c r="L170" s="1245"/>
      <c r="M170" s="1245"/>
      <c r="N170" s="1245"/>
      <c r="O170" s="1245"/>
      <c r="P170" s="1245"/>
    </row>
    <row r="171" spans="1:74">
      <c r="A171" s="1246" t="s">
        <v>154</v>
      </c>
      <c r="B171" s="1246"/>
      <c r="C171" s="1246"/>
      <c r="D171" s="1246"/>
      <c r="E171" s="1246"/>
      <c r="F171" s="1246"/>
      <c r="G171" s="1246"/>
      <c r="H171" s="1246"/>
      <c r="I171" s="1246"/>
      <c r="J171" s="1246"/>
      <c r="K171" s="1246"/>
      <c r="L171" s="1246"/>
      <c r="M171" s="1246"/>
      <c r="N171" s="1246"/>
      <c r="O171" s="1246"/>
      <c r="P171" s="1246"/>
    </row>
    <row r="173" spans="1:74" ht="23.25" customHeight="1">
      <c r="A173" s="1044">
        <v>2022</v>
      </c>
      <c r="B173" s="1247"/>
      <c r="C173" s="1247"/>
      <c r="D173" s="1247"/>
      <c r="E173" s="1247"/>
      <c r="F173" s="1247"/>
      <c r="G173" s="1247"/>
      <c r="H173" s="1247"/>
      <c r="I173" s="1247"/>
      <c r="J173" s="1247"/>
      <c r="K173" s="1247"/>
      <c r="L173" s="1247"/>
      <c r="M173" s="1247"/>
      <c r="N173" s="1247"/>
      <c r="O173" s="1247"/>
      <c r="P173" s="1247"/>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6"/>
      <c r="AY173" s="6"/>
      <c r="AZ173" s="6"/>
      <c r="BA173" s="6"/>
      <c r="BB173" s="6"/>
      <c r="BC173" s="6"/>
      <c r="BD173" s="6"/>
      <c r="BE173" s="6"/>
      <c r="BF173" s="6"/>
      <c r="BG173" s="6"/>
      <c r="BH173" s="6"/>
      <c r="BI173" s="6"/>
      <c r="BJ173" s="6"/>
      <c r="BK173" s="6"/>
      <c r="BL173" s="6"/>
      <c r="BM173" s="6"/>
      <c r="BN173" s="6"/>
      <c r="BO173" s="6"/>
      <c r="BP173" s="6"/>
      <c r="BQ173" s="6"/>
      <c r="BR173" s="6"/>
      <c r="BS173" s="6"/>
      <c r="BT173" s="6"/>
      <c r="BU173" s="6"/>
      <c r="BV173" s="6"/>
    </row>
    <row r="174" spans="1:74" ht="14.25" customHeight="1"/>
    <row r="175" spans="1:74" ht="15.75" customHeight="1">
      <c r="A175" s="29" t="s">
        <v>176</v>
      </c>
      <c r="B175" s="2"/>
      <c r="C175" s="2"/>
      <c r="E175" s="2"/>
      <c r="F175" s="2"/>
      <c r="H175" s="2"/>
      <c r="I175" s="2"/>
      <c r="J175" s="259"/>
      <c r="K175" s="8"/>
      <c r="L175" s="22"/>
      <c r="M175" s="259"/>
      <c r="N175" s="8"/>
      <c r="O175" s="8"/>
      <c r="P175" s="8"/>
    </row>
    <row r="176" spans="1:74" ht="47.25" customHeight="1" thickBot="1">
      <c r="A176" s="1248" t="s">
        <v>28</v>
      </c>
      <c r="B176" s="1251" t="s">
        <v>29</v>
      </c>
      <c r="C176" s="1252"/>
      <c r="D176" s="1253"/>
      <c r="E176" s="1251" t="s">
        <v>30</v>
      </c>
      <c r="F176" s="1252"/>
      <c r="G176" s="1253"/>
      <c r="H176" s="1251" t="s">
        <v>31</v>
      </c>
      <c r="I176" s="1252"/>
      <c r="J176" s="1253"/>
      <c r="K176" s="1251" t="s">
        <v>32</v>
      </c>
      <c r="L176" s="1252"/>
      <c r="M176" s="1253"/>
      <c r="N176" s="1251" t="s">
        <v>33</v>
      </c>
      <c r="O176" s="1252"/>
      <c r="P176" s="1254"/>
    </row>
    <row r="177" spans="1:17" ht="15" customHeight="1" thickBot="1">
      <c r="A177" s="1249"/>
      <c r="B177" s="30" t="s">
        <v>34</v>
      </c>
      <c r="C177" s="31" t="s">
        <v>35</v>
      </c>
      <c r="D177" s="251" t="s">
        <v>36</v>
      </c>
      <c r="E177" s="32" t="s">
        <v>34</v>
      </c>
      <c r="F177" s="31" t="s">
        <v>35</v>
      </c>
      <c r="G177" s="251" t="s">
        <v>36</v>
      </c>
      <c r="H177" s="32" t="s">
        <v>34</v>
      </c>
      <c r="I177" s="33" t="s">
        <v>35</v>
      </c>
      <c r="J177" s="268" t="s">
        <v>36</v>
      </c>
      <c r="K177" s="32" t="s">
        <v>34</v>
      </c>
      <c r="L177" s="31" t="s">
        <v>35</v>
      </c>
      <c r="M177" s="251" t="s">
        <v>36</v>
      </c>
      <c r="N177" s="34" t="s">
        <v>34</v>
      </c>
      <c r="O177" s="35" t="s">
        <v>35</v>
      </c>
      <c r="P177" s="34" t="s">
        <v>36</v>
      </c>
    </row>
    <row r="178" spans="1:17" ht="15" customHeight="1" thickBot="1">
      <c r="A178" s="1250"/>
      <c r="B178" s="1255" t="s">
        <v>37</v>
      </c>
      <c r="C178" s="1256"/>
      <c r="D178" s="1256"/>
      <c r="E178" s="1256"/>
      <c r="F178" s="1256"/>
      <c r="G178" s="1256"/>
      <c r="H178" s="1256"/>
      <c r="I178" s="1256"/>
      <c r="J178" s="1256"/>
      <c r="K178" s="1256"/>
      <c r="L178" s="1256"/>
      <c r="M178" s="1256"/>
      <c r="N178" s="1256"/>
      <c r="O178" s="1256"/>
      <c r="P178" s="1257"/>
    </row>
    <row r="179" spans="1:17" ht="15" customHeight="1" thickBot="1">
      <c r="A179" s="1258" t="s">
        <v>38</v>
      </c>
      <c r="B179" s="1259"/>
      <c r="C179" s="1259"/>
      <c r="D179" s="1259"/>
      <c r="E179" s="1259"/>
      <c r="F179" s="1259"/>
      <c r="G179" s="1259"/>
      <c r="H179" s="1259"/>
      <c r="I179" s="1259"/>
      <c r="J179" s="1259"/>
      <c r="K179" s="1259"/>
      <c r="L179" s="1259"/>
      <c r="M179" s="1259"/>
      <c r="N179" s="1259"/>
      <c r="O179" s="1259"/>
      <c r="P179" s="1259"/>
      <c r="Q179" s="28"/>
    </row>
    <row r="180" spans="1:17" ht="15" customHeight="1">
      <c r="A180" s="36" t="s">
        <v>39</v>
      </c>
      <c r="B180" s="39">
        <v>56</v>
      </c>
      <c r="C180" s="38">
        <v>1.21</v>
      </c>
      <c r="D180" s="252">
        <v>998</v>
      </c>
      <c r="E180" s="39" t="s">
        <v>68</v>
      </c>
      <c r="F180" s="38">
        <v>1.1499999999999999</v>
      </c>
      <c r="G180" s="252">
        <v>586</v>
      </c>
      <c r="H180" s="39">
        <v>2</v>
      </c>
      <c r="I180" s="38">
        <v>0.31</v>
      </c>
      <c r="J180" s="252">
        <v>27</v>
      </c>
      <c r="K180" s="39">
        <v>3</v>
      </c>
      <c r="L180" s="38">
        <v>0.39</v>
      </c>
      <c r="M180" s="252">
        <v>54</v>
      </c>
      <c r="N180" s="39" t="s">
        <v>69</v>
      </c>
      <c r="O180" s="38">
        <v>0.6</v>
      </c>
      <c r="P180" s="40">
        <v>122</v>
      </c>
    </row>
    <row r="181" spans="1:17" ht="15" customHeight="1">
      <c r="A181" s="41" t="s">
        <v>40</v>
      </c>
      <c r="B181" s="44">
        <v>58</v>
      </c>
      <c r="C181" s="43">
        <v>1.0900000000000001</v>
      </c>
      <c r="D181" s="253">
        <v>1209</v>
      </c>
      <c r="E181" s="44" t="s">
        <v>70</v>
      </c>
      <c r="F181" s="43">
        <v>1</v>
      </c>
      <c r="G181" s="253">
        <v>601</v>
      </c>
      <c r="H181" s="44">
        <v>3</v>
      </c>
      <c r="I181" s="43">
        <v>0.4</v>
      </c>
      <c r="J181" s="253">
        <v>71</v>
      </c>
      <c r="K181" s="44">
        <v>4</v>
      </c>
      <c r="L181" s="43">
        <v>0.4</v>
      </c>
      <c r="M181" s="253">
        <v>83</v>
      </c>
      <c r="N181" s="44" t="s">
        <v>71</v>
      </c>
      <c r="O181" s="43">
        <v>0.54</v>
      </c>
      <c r="P181" s="45">
        <v>131</v>
      </c>
    </row>
    <row r="182" spans="1:17" ht="15" customHeight="1">
      <c r="A182" s="36" t="s">
        <v>41</v>
      </c>
      <c r="B182" s="39">
        <v>40</v>
      </c>
      <c r="C182" s="46">
        <v>2.34</v>
      </c>
      <c r="D182" s="254">
        <v>268</v>
      </c>
      <c r="E182" s="39" t="s">
        <v>72</v>
      </c>
      <c r="F182" s="46">
        <v>2.39</v>
      </c>
      <c r="G182" s="254">
        <v>273</v>
      </c>
      <c r="H182" s="39">
        <v>2</v>
      </c>
      <c r="I182" s="46">
        <v>0.62</v>
      </c>
      <c r="J182" s="254">
        <v>13</v>
      </c>
      <c r="K182" s="39">
        <v>4</v>
      </c>
      <c r="L182" s="46">
        <v>0.81</v>
      </c>
      <c r="M182" s="254">
        <v>23</v>
      </c>
      <c r="N182" s="39" t="s">
        <v>73</v>
      </c>
      <c r="O182" s="46">
        <v>1.49</v>
      </c>
      <c r="P182" s="47">
        <v>93</v>
      </c>
    </row>
    <row r="183" spans="1:17" ht="15" customHeight="1">
      <c r="A183" s="41" t="s">
        <v>42</v>
      </c>
      <c r="B183" s="44">
        <v>48</v>
      </c>
      <c r="C183" s="43">
        <v>2.0699999999999998</v>
      </c>
      <c r="D183" s="253">
        <v>304</v>
      </c>
      <c r="E183" s="44" t="s">
        <v>74</v>
      </c>
      <c r="F183" s="43">
        <v>1.95</v>
      </c>
      <c r="G183" s="253">
        <v>218</v>
      </c>
      <c r="H183" s="44">
        <v>3</v>
      </c>
      <c r="I183" s="43">
        <v>0.67</v>
      </c>
      <c r="J183" s="253">
        <v>17</v>
      </c>
      <c r="K183" s="44">
        <v>2</v>
      </c>
      <c r="L183" s="43">
        <v>0.57000000000000006</v>
      </c>
      <c r="M183" s="253">
        <v>10</v>
      </c>
      <c r="N183" s="44" t="s">
        <v>75</v>
      </c>
      <c r="O183" s="43">
        <v>1.42</v>
      </c>
      <c r="P183" s="45">
        <v>87</v>
      </c>
    </row>
    <row r="184" spans="1:17" ht="15" customHeight="1">
      <c r="A184" s="36" t="s">
        <v>43</v>
      </c>
      <c r="B184" s="39">
        <v>54</v>
      </c>
      <c r="C184" s="46">
        <v>2.5</v>
      </c>
      <c r="D184" s="254">
        <v>250</v>
      </c>
      <c r="E184" s="39">
        <v>29</v>
      </c>
      <c r="F184" s="46">
        <v>2.2799999999999998</v>
      </c>
      <c r="G184" s="254">
        <v>135</v>
      </c>
      <c r="H184" s="39">
        <v>4</v>
      </c>
      <c r="I184" s="46">
        <v>1.03</v>
      </c>
      <c r="J184" s="254">
        <v>18</v>
      </c>
      <c r="K184" s="39">
        <v>3</v>
      </c>
      <c r="L184" s="46">
        <v>0.87</v>
      </c>
      <c r="M184" s="254">
        <v>15</v>
      </c>
      <c r="N184" s="39">
        <v>10</v>
      </c>
      <c r="O184" s="46">
        <v>1.49</v>
      </c>
      <c r="P184" s="47">
        <v>45</v>
      </c>
    </row>
    <row r="185" spans="1:17" ht="15" customHeight="1">
      <c r="A185" s="41" t="s">
        <v>44</v>
      </c>
      <c r="B185" s="44">
        <v>54</v>
      </c>
      <c r="C185" s="43">
        <v>1.86</v>
      </c>
      <c r="D185" s="253">
        <v>421</v>
      </c>
      <c r="E185" s="44" t="s">
        <v>76</v>
      </c>
      <c r="F185" s="43">
        <v>1.79</v>
      </c>
      <c r="G185" s="253">
        <v>256</v>
      </c>
      <c r="H185" s="44">
        <v>2</v>
      </c>
      <c r="I185" s="43">
        <v>0.52</v>
      </c>
      <c r="J185" s="253">
        <v>12</v>
      </c>
      <c r="K185" s="44">
        <v>3</v>
      </c>
      <c r="L185" s="43">
        <v>0.62</v>
      </c>
      <c r="M185" s="253">
        <v>17</v>
      </c>
      <c r="N185" s="44" t="s">
        <v>69</v>
      </c>
      <c r="O185" s="43">
        <v>0.93</v>
      </c>
      <c r="P185" s="45">
        <v>55</v>
      </c>
    </row>
    <row r="186" spans="1:17" ht="15" customHeight="1">
      <c r="A186" s="36" t="s">
        <v>45</v>
      </c>
      <c r="B186" s="39">
        <v>49</v>
      </c>
      <c r="C186" s="46">
        <v>1.6</v>
      </c>
      <c r="D186" s="254">
        <v>483</v>
      </c>
      <c r="E186" s="39" t="s">
        <v>77</v>
      </c>
      <c r="F186" s="46">
        <v>1.54</v>
      </c>
      <c r="G186" s="254">
        <v>363</v>
      </c>
      <c r="H186" s="39">
        <v>3</v>
      </c>
      <c r="I186" s="46">
        <v>0.53</v>
      </c>
      <c r="J186" s="254">
        <v>27</v>
      </c>
      <c r="K186" s="39">
        <v>4</v>
      </c>
      <c r="L186" s="46">
        <v>0.57999999999999996</v>
      </c>
      <c r="M186" s="254">
        <v>36</v>
      </c>
      <c r="N186" s="39" t="s">
        <v>78</v>
      </c>
      <c r="O186" s="46">
        <v>0.9</v>
      </c>
      <c r="P186" s="47">
        <v>86</v>
      </c>
    </row>
    <row r="187" spans="1:17" ht="15" customHeight="1">
      <c r="A187" s="41" t="s">
        <v>46</v>
      </c>
      <c r="B187" s="44">
        <v>41</v>
      </c>
      <c r="C187" s="43">
        <v>2.13</v>
      </c>
      <c r="D187" s="253">
        <v>233</v>
      </c>
      <c r="E187" s="44" t="s">
        <v>76</v>
      </c>
      <c r="F187" s="43">
        <v>2.11</v>
      </c>
      <c r="G187" s="253">
        <v>190</v>
      </c>
      <c r="H187" s="44">
        <v>3</v>
      </c>
      <c r="I187" s="43">
        <v>0.75</v>
      </c>
      <c r="J187" s="253">
        <v>17</v>
      </c>
      <c r="K187" s="44">
        <v>5</v>
      </c>
      <c r="L187" s="43">
        <v>0.91</v>
      </c>
      <c r="M187" s="253">
        <v>26</v>
      </c>
      <c r="N187" s="44" t="s">
        <v>79</v>
      </c>
      <c r="O187" s="43">
        <v>1.6</v>
      </c>
      <c r="P187" s="45">
        <v>91</v>
      </c>
    </row>
    <row r="188" spans="1:17" ht="15" customHeight="1">
      <c r="A188" s="36" t="s">
        <v>47</v>
      </c>
      <c r="B188" s="39">
        <v>52</v>
      </c>
      <c r="C188" s="46">
        <v>1.5</v>
      </c>
      <c r="D188" s="254">
        <v>596</v>
      </c>
      <c r="E188" s="39" t="s">
        <v>80</v>
      </c>
      <c r="F188" s="46">
        <v>1.4</v>
      </c>
      <c r="G188" s="254">
        <v>376</v>
      </c>
      <c r="H188" s="39">
        <v>4</v>
      </c>
      <c r="I188" s="46">
        <v>0.57000000000000006</v>
      </c>
      <c r="J188" s="254">
        <v>42</v>
      </c>
      <c r="K188" s="39">
        <v>3</v>
      </c>
      <c r="L188" s="46">
        <v>0.52</v>
      </c>
      <c r="M188" s="254">
        <v>42</v>
      </c>
      <c r="N188" s="39" t="s">
        <v>78</v>
      </c>
      <c r="O188" s="46">
        <v>0.86</v>
      </c>
      <c r="P188" s="47">
        <v>101</v>
      </c>
    </row>
    <row r="189" spans="1:17" ht="15" customHeight="1">
      <c r="A189" s="41" t="s">
        <v>48</v>
      </c>
      <c r="B189" s="44" t="s">
        <v>81</v>
      </c>
      <c r="C189" s="43">
        <v>1.1100000000000001</v>
      </c>
      <c r="D189" s="253">
        <v>1207</v>
      </c>
      <c r="E189" s="44" t="s">
        <v>82</v>
      </c>
      <c r="F189" s="43">
        <v>1.04</v>
      </c>
      <c r="G189" s="253">
        <v>648</v>
      </c>
      <c r="H189" s="44">
        <v>3</v>
      </c>
      <c r="I189" s="43">
        <v>0.36</v>
      </c>
      <c r="J189" s="253">
        <v>53</v>
      </c>
      <c r="K189" s="44">
        <v>2</v>
      </c>
      <c r="L189" s="43">
        <v>0.32</v>
      </c>
      <c r="M189" s="253">
        <v>48</v>
      </c>
      <c r="N189" s="44" t="s">
        <v>71</v>
      </c>
      <c r="O189" s="43">
        <v>0.55000000000000004</v>
      </c>
      <c r="P189" s="45">
        <v>135</v>
      </c>
    </row>
    <row r="190" spans="1:17" ht="15" customHeight="1">
      <c r="A190" s="36" t="s">
        <v>49</v>
      </c>
      <c r="B190" s="39">
        <v>51</v>
      </c>
      <c r="C190" s="46">
        <v>1.82</v>
      </c>
      <c r="D190" s="254">
        <v>396</v>
      </c>
      <c r="E190" s="39" t="s">
        <v>74</v>
      </c>
      <c r="F190" s="46">
        <v>1.72</v>
      </c>
      <c r="G190" s="254">
        <v>260</v>
      </c>
      <c r="H190" s="39">
        <v>3</v>
      </c>
      <c r="I190" s="46">
        <v>0.57999999999999996</v>
      </c>
      <c r="J190" s="254">
        <v>20</v>
      </c>
      <c r="K190" s="39">
        <v>3</v>
      </c>
      <c r="L190" s="46">
        <v>0.64</v>
      </c>
      <c r="M190" s="254">
        <v>29</v>
      </c>
      <c r="N190" s="39" t="s">
        <v>83</v>
      </c>
      <c r="O190" s="46">
        <v>1.0900000000000001</v>
      </c>
      <c r="P190" s="47">
        <v>76</v>
      </c>
    </row>
    <row r="191" spans="1:17" ht="15" customHeight="1">
      <c r="A191" s="41" t="s">
        <v>50</v>
      </c>
      <c r="B191" s="44">
        <v>50</v>
      </c>
      <c r="C191" s="43">
        <v>2.2400000000000002</v>
      </c>
      <c r="D191" s="253">
        <v>278</v>
      </c>
      <c r="E191" s="44" t="s">
        <v>76</v>
      </c>
      <c r="F191" s="43">
        <v>2.15</v>
      </c>
      <c r="G191" s="253">
        <v>186</v>
      </c>
      <c r="H191" s="44">
        <v>2</v>
      </c>
      <c r="I191" s="43">
        <v>0.70000000000000007</v>
      </c>
      <c r="J191" s="253">
        <v>12</v>
      </c>
      <c r="K191" s="44">
        <v>2</v>
      </c>
      <c r="L191" s="43">
        <v>0.68</v>
      </c>
      <c r="M191" s="253">
        <v>13</v>
      </c>
      <c r="N191" s="44" t="s">
        <v>83</v>
      </c>
      <c r="O191" s="43">
        <v>1.39</v>
      </c>
      <c r="P191" s="45">
        <v>54</v>
      </c>
    </row>
    <row r="192" spans="1:17" ht="15" customHeight="1">
      <c r="A192" s="36" t="s">
        <v>51</v>
      </c>
      <c r="B192" s="39">
        <v>42</v>
      </c>
      <c r="C192" s="46">
        <v>1.66</v>
      </c>
      <c r="D192" s="254">
        <v>378</v>
      </c>
      <c r="E192" s="39" t="s">
        <v>77</v>
      </c>
      <c r="F192" s="46">
        <v>1.63</v>
      </c>
      <c r="G192" s="254">
        <v>329</v>
      </c>
      <c r="H192" s="39">
        <v>3</v>
      </c>
      <c r="I192" s="46">
        <v>0.6</v>
      </c>
      <c r="J192" s="254">
        <v>29</v>
      </c>
      <c r="K192" s="39">
        <v>3</v>
      </c>
      <c r="L192" s="46">
        <v>0.64</v>
      </c>
      <c r="M192" s="254">
        <v>29</v>
      </c>
      <c r="N192" s="39" t="s">
        <v>75</v>
      </c>
      <c r="O192" s="46">
        <v>1.17</v>
      </c>
      <c r="P192" s="47">
        <v>131</v>
      </c>
    </row>
    <row r="193" spans="1:17" ht="15" customHeight="1">
      <c r="A193" s="41" t="s">
        <v>52</v>
      </c>
      <c r="B193" s="44">
        <v>42</v>
      </c>
      <c r="C193" s="43">
        <v>2.0299999999999998</v>
      </c>
      <c r="D193" s="253">
        <v>262</v>
      </c>
      <c r="E193" s="44" t="s">
        <v>76</v>
      </c>
      <c r="F193" s="43">
        <v>1.96</v>
      </c>
      <c r="G193" s="253">
        <v>219</v>
      </c>
      <c r="H193" s="44">
        <v>4</v>
      </c>
      <c r="I193" s="43">
        <v>0.85</v>
      </c>
      <c r="J193" s="253">
        <v>25</v>
      </c>
      <c r="K193" s="44">
        <v>5</v>
      </c>
      <c r="L193" s="43">
        <v>0.9</v>
      </c>
      <c r="M193" s="253">
        <v>29</v>
      </c>
      <c r="N193" s="44" t="s">
        <v>75</v>
      </c>
      <c r="O193" s="43">
        <v>1.41</v>
      </c>
      <c r="P193" s="45">
        <v>83</v>
      </c>
    </row>
    <row r="194" spans="1:17" ht="15" customHeight="1">
      <c r="A194" s="36" t="s">
        <v>53</v>
      </c>
      <c r="B194" s="39">
        <v>57</v>
      </c>
      <c r="C194" s="46">
        <v>2.2000000000000002</v>
      </c>
      <c r="D194" s="254">
        <v>314</v>
      </c>
      <c r="E194" s="39">
        <v>28</v>
      </c>
      <c r="F194" s="46">
        <v>1.98</v>
      </c>
      <c r="G194" s="254">
        <v>165</v>
      </c>
      <c r="H194" s="39">
        <v>4</v>
      </c>
      <c r="I194" s="46">
        <v>0.85</v>
      </c>
      <c r="J194" s="254">
        <v>19</v>
      </c>
      <c r="K194" s="39" t="s">
        <v>84</v>
      </c>
      <c r="L194" s="46">
        <v>0.87</v>
      </c>
      <c r="M194" s="254">
        <v>18</v>
      </c>
      <c r="N194" s="39" t="s">
        <v>85</v>
      </c>
      <c r="O194" s="46">
        <v>1.1599999999999999</v>
      </c>
      <c r="P194" s="47">
        <v>45</v>
      </c>
    </row>
    <row r="195" spans="1:17" ht="15" customHeight="1" thickBot="1">
      <c r="A195" s="41" t="s">
        <v>54</v>
      </c>
      <c r="B195" s="44">
        <v>46</v>
      </c>
      <c r="C195" s="43">
        <v>2.0699999999999998</v>
      </c>
      <c r="D195" s="253">
        <v>276</v>
      </c>
      <c r="E195" s="44">
        <v>32</v>
      </c>
      <c r="F195" s="43">
        <v>1.94</v>
      </c>
      <c r="G195" s="253">
        <v>189</v>
      </c>
      <c r="H195" s="44">
        <v>4</v>
      </c>
      <c r="I195" s="43">
        <v>0.79</v>
      </c>
      <c r="J195" s="253">
        <v>23</v>
      </c>
      <c r="K195" s="44">
        <v>4</v>
      </c>
      <c r="L195" s="43">
        <v>0.84</v>
      </c>
      <c r="M195" s="253">
        <v>25</v>
      </c>
      <c r="N195" s="44" t="s">
        <v>75</v>
      </c>
      <c r="O195" s="43">
        <v>1.42</v>
      </c>
      <c r="P195" s="45">
        <v>83</v>
      </c>
    </row>
    <row r="196" spans="1:17" ht="15" customHeight="1">
      <c r="A196" s="48" t="s">
        <v>55</v>
      </c>
      <c r="B196" s="51" t="s">
        <v>86</v>
      </c>
      <c r="C196" s="50">
        <v>0.5</v>
      </c>
      <c r="D196" s="255">
        <v>6152</v>
      </c>
      <c r="E196" s="51" t="s">
        <v>80</v>
      </c>
      <c r="F196" s="50">
        <v>0.47</v>
      </c>
      <c r="G196" s="255">
        <v>3576</v>
      </c>
      <c r="H196" s="51">
        <v>3</v>
      </c>
      <c r="I196" s="50">
        <v>0.17</v>
      </c>
      <c r="J196" s="255">
        <v>301</v>
      </c>
      <c r="K196" s="51">
        <v>3</v>
      </c>
      <c r="L196" s="50">
        <v>0.17</v>
      </c>
      <c r="M196" s="255">
        <v>355</v>
      </c>
      <c r="N196" s="51" t="s">
        <v>69</v>
      </c>
      <c r="O196" s="50">
        <v>0.26</v>
      </c>
      <c r="P196" s="52">
        <v>850</v>
      </c>
    </row>
    <row r="197" spans="1:17" ht="15" customHeight="1">
      <c r="A197" s="53" t="s">
        <v>56</v>
      </c>
      <c r="B197" s="56">
        <v>43</v>
      </c>
      <c r="C197" s="55">
        <v>0.88</v>
      </c>
      <c r="D197" s="256">
        <v>1721</v>
      </c>
      <c r="E197" s="56" t="s">
        <v>77</v>
      </c>
      <c r="F197" s="55">
        <v>0.88</v>
      </c>
      <c r="G197" s="256">
        <v>1418</v>
      </c>
      <c r="H197" s="56">
        <v>3</v>
      </c>
      <c r="I197" s="55">
        <v>0.28999999999999998</v>
      </c>
      <c r="J197" s="256">
        <v>124</v>
      </c>
      <c r="K197" s="56">
        <v>4</v>
      </c>
      <c r="L197" s="55">
        <v>0.32</v>
      </c>
      <c r="M197" s="256">
        <v>142</v>
      </c>
      <c r="N197" s="56" t="s">
        <v>75</v>
      </c>
      <c r="O197" s="55">
        <v>0.6</v>
      </c>
      <c r="P197" s="57">
        <v>568</v>
      </c>
    </row>
    <row r="198" spans="1:17" ht="15" customHeight="1" thickBot="1">
      <c r="A198" s="53" t="s">
        <v>57</v>
      </c>
      <c r="B198" s="56" t="s">
        <v>87</v>
      </c>
      <c r="C198" s="58">
        <v>0.44</v>
      </c>
      <c r="D198" s="257">
        <v>7873</v>
      </c>
      <c r="E198" s="56" t="s">
        <v>68</v>
      </c>
      <c r="F198" s="58">
        <v>0.41</v>
      </c>
      <c r="G198" s="257">
        <v>4994</v>
      </c>
      <c r="H198" s="56">
        <v>3</v>
      </c>
      <c r="I198" s="58">
        <v>0.14000000000000001</v>
      </c>
      <c r="J198" s="257">
        <v>425</v>
      </c>
      <c r="K198" s="56">
        <v>3</v>
      </c>
      <c r="L198" s="58">
        <v>0.15</v>
      </c>
      <c r="M198" s="257">
        <v>497</v>
      </c>
      <c r="N198" s="56" t="s">
        <v>78</v>
      </c>
      <c r="O198" s="58">
        <v>0.24</v>
      </c>
      <c r="P198" s="59">
        <v>1418</v>
      </c>
    </row>
    <row r="199" spans="1:17" ht="15" customHeight="1" thickBot="1">
      <c r="A199" s="1260" t="s">
        <v>58</v>
      </c>
      <c r="B199" s="1259"/>
      <c r="C199" s="1259"/>
      <c r="D199" s="1259"/>
      <c r="E199" s="1259"/>
      <c r="F199" s="1259"/>
      <c r="G199" s="1259"/>
      <c r="H199" s="1259"/>
      <c r="I199" s="1259"/>
      <c r="J199" s="1259"/>
      <c r="K199" s="1259"/>
      <c r="L199" s="1259"/>
      <c r="M199" s="1259"/>
      <c r="N199" s="1259"/>
      <c r="O199" s="1259"/>
      <c r="P199" s="1259"/>
      <c r="Q199" s="28"/>
    </row>
    <row r="200" spans="1:17" ht="15" customHeight="1">
      <c r="A200" s="36" t="s">
        <v>39</v>
      </c>
      <c r="B200" s="39">
        <v>64</v>
      </c>
      <c r="C200" s="38">
        <v>1.17</v>
      </c>
      <c r="D200" s="252">
        <v>1156</v>
      </c>
      <c r="E200" s="39" t="s">
        <v>88</v>
      </c>
      <c r="F200" s="38">
        <v>1.06</v>
      </c>
      <c r="G200" s="252">
        <v>445</v>
      </c>
      <c r="H200" s="39" t="s">
        <v>89</v>
      </c>
      <c r="I200" s="38">
        <v>0.52</v>
      </c>
      <c r="J200" s="252">
        <v>84</v>
      </c>
      <c r="K200" s="39">
        <v>0</v>
      </c>
      <c r="L200" s="38">
        <v>0.13</v>
      </c>
      <c r="M200" s="252">
        <v>5</v>
      </c>
      <c r="N200" s="39" t="s">
        <v>89</v>
      </c>
      <c r="O200" s="38">
        <v>0.54</v>
      </c>
      <c r="P200" s="40">
        <v>98</v>
      </c>
    </row>
    <row r="201" spans="1:17" ht="15" customHeight="1">
      <c r="A201" s="41" t="s">
        <v>40</v>
      </c>
      <c r="B201" s="44" t="s">
        <v>90</v>
      </c>
      <c r="C201" s="43">
        <v>0.99</v>
      </c>
      <c r="D201" s="253">
        <v>1521</v>
      </c>
      <c r="E201" s="44" t="s">
        <v>91</v>
      </c>
      <c r="F201" s="43">
        <v>0.91</v>
      </c>
      <c r="G201" s="253">
        <v>449</v>
      </c>
      <c r="H201" s="44">
        <v>3</v>
      </c>
      <c r="I201" s="43">
        <v>0.36</v>
      </c>
      <c r="J201" s="253">
        <v>55</v>
      </c>
      <c r="K201" s="44">
        <v>0</v>
      </c>
      <c r="L201" s="43">
        <v>0.11</v>
      </c>
      <c r="M201" s="253">
        <v>7</v>
      </c>
      <c r="N201" s="44" t="s">
        <v>92</v>
      </c>
      <c r="O201" s="43">
        <v>0.4</v>
      </c>
      <c r="P201" s="45">
        <v>66</v>
      </c>
    </row>
    <row r="202" spans="1:17" ht="15" customHeight="1">
      <c r="A202" s="36" t="s">
        <v>41</v>
      </c>
      <c r="B202" s="39">
        <v>62</v>
      </c>
      <c r="C202" s="46">
        <v>2.2999999999999998</v>
      </c>
      <c r="D202" s="254">
        <v>399</v>
      </c>
      <c r="E202" s="39">
        <v>27</v>
      </c>
      <c r="F202" s="46">
        <v>2.16</v>
      </c>
      <c r="G202" s="254">
        <v>186</v>
      </c>
      <c r="H202" s="39">
        <v>2</v>
      </c>
      <c r="I202" s="46">
        <v>0.63</v>
      </c>
      <c r="J202" s="254">
        <v>17</v>
      </c>
      <c r="K202" s="39">
        <v>0</v>
      </c>
      <c r="L202" s="46">
        <v>0</v>
      </c>
      <c r="M202" s="254">
        <v>1</v>
      </c>
      <c r="N202" s="39">
        <v>9</v>
      </c>
      <c r="O202" s="46">
        <v>1.1499999999999999</v>
      </c>
      <c r="P202" s="47">
        <v>69</v>
      </c>
    </row>
    <row r="203" spans="1:17" ht="15" customHeight="1">
      <c r="A203" s="41" t="s">
        <v>42</v>
      </c>
      <c r="B203" s="44">
        <v>65</v>
      </c>
      <c r="C203" s="43">
        <v>1.96</v>
      </c>
      <c r="D203" s="253">
        <v>409</v>
      </c>
      <c r="E203" s="44">
        <v>25</v>
      </c>
      <c r="F203" s="43">
        <v>1.78</v>
      </c>
      <c r="G203" s="253">
        <v>167</v>
      </c>
      <c r="H203" s="44">
        <v>4</v>
      </c>
      <c r="I203" s="43">
        <v>0.79</v>
      </c>
      <c r="J203" s="253">
        <v>22</v>
      </c>
      <c r="K203" s="44">
        <v>0</v>
      </c>
      <c r="L203" s="43">
        <v>0.24</v>
      </c>
      <c r="M203" s="253">
        <v>3</v>
      </c>
      <c r="N203" s="44" t="s">
        <v>71</v>
      </c>
      <c r="O203" s="43">
        <v>0.91</v>
      </c>
      <c r="P203" s="45">
        <v>38</v>
      </c>
    </row>
    <row r="204" spans="1:17" ht="15" customHeight="1">
      <c r="A204" s="36" t="s">
        <v>43</v>
      </c>
      <c r="B204" s="39">
        <v>66</v>
      </c>
      <c r="C204" s="46">
        <v>2.37</v>
      </c>
      <c r="D204" s="254">
        <v>308</v>
      </c>
      <c r="E204" s="39" t="s">
        <v>88</v>
      </c>
      <c r="F204" s="46">
        <v>2.14</v>
      </c>
      <c r="G204" s="254">
        <v>116</v>
      </c>
      <c r="H204" s="39">
        <v>3</v>
      </c>
      <c r="I204" s="46">
        <v>0.97</v>
      </c>
      <c r="J204" s="254">
        <v>16</v>
      </c>
      <c r="K204" s="39">
        <v>1</v>
      </c>
      <c r="L204" s="46">
        <v>0.44</v>
      </c>
      <c r="M204" s="254">
        <v>4</v>
      </c>
      <c r="N204" s="39" t="s">
        <v>89</v>
      </c>
      <c r="O204" s="46">
        <v>1.0900000000000001</v>
      </c>
      <c r="P204" s="47">
        <v>21</v>
      </c>
    </row>
    <row r="205" spans="1:17" ht="15" customHeight="1">
      <c r="A205" s="41" t="s">
        <v>44</v>
      </c>
      <c r="B205" s="44">
        <v>67</v>
      </c>
      <c r="C205" s="43">
        <v>1.75</v>
      </c>
      <c r="D205" s="253">
        <v>510</v>
      </c>
      <c r="E205" s="44">
        <v>24</v>
      </c>
      <c r="F205" s="43">
        <v>1.58</v>
      </c>
      <c r="G205" s="253">
        <v>181</v>
      </c>
      <c r="H205" s="44">
        <v>3</v>
      </c>
      <c r="I205" s="43">
        <v>0.67</v>
      </c>
      <c r="J205" s="253">
        <v>21</v>
      </c>
      <c r="K205" s="44">
        <v>0</v>
      </c>
      <c r="L205" s="43">
        <v>0.23</v>
      </c>
      <c r="M205" s="253">
        <v>3</v>
      </c>
      <c r="N205" s="44" t="s">
        <v>71</v>
      </c>
      <c r="O205" s="43">
        <v>0.83000000000000007</v>
      </c>
      <c r="P205" s="45">
        <v>46</v>
      </c>
    </row>
    <row r="206" spans="1:17" ht="15" customHeight="1">
      <c r="A206" s="36" t="s">
        <v>45</v>
      </c>
      <c r="B206" s="39">
        <v>61</v>
      </c>
      <c r="C206" s="46">
        <v>1.56</v>
      </c>
      <c r="D206" s="254">
        <v>620</v>
      </c>
      <c r="E206" s="39" t="s">
        <v>93</v>
      </c>
      <c r="F206" s="46">
        <v>1.4</v>
      </c>
      <c r="G206" s="254">
        <v>254</v>
      </c>
      <c r="H206" s="39">
        <v>4</v>
      </c>
      <c r="I206" s="46">
        <v>0.64</v>
      </c>
      <c r="J206" s="254">
        <v>38</v>
      </c>
      <c r="K206" s="39">
        <v>0</v>
      </c>
      <c r="L206" s="46">
        <v>0.18</v>
      </c>
      <c r="M206" s="254">
        <v>3</v>
      </c>
      <c r="N206" s="39" t="s">
        <v>78</v>
      </c>
      <c r="O206" s="46">
        <v>0.91</v>
      </c>
      <c r="P206" s="47">
        <v>81</v>
      </c>
    </row>
    <row r="207" spans="1:17" ht="15" customHeight="1">
      <c r="A207" s="41" t="s">
        <v>46</v>
      </c>
      <c r="B207" s="44">
        <v>66</v>
      </c>
      <c r="C207" s="43">
        <v>2.0699999999999998</v>
      </c>
      <c r="D207" s="253">
        <v>367</v>
      </c>
      <c r="E207" s="44">
        <v>25</v>
      </c>
      <c r="F207" s="43">
        <v>1.9</v>
      </c>
      <c r="G207" s="253">
        <v>135</v>
      </c>
      <c r="H207" s="44">
        <v>3</v>
      </c>
      <c r="I207" s="43">
        <v>0.74</v>
      </c>
      <c r="J207" s="253">
        <v>16</v>
      </c>
      <c r="K207" s="44">
        <v>0</v>
      </c>
      <c r="L207" s="43">
        <v>0.24</v>
      </c>
      <c r="M207" s="253">
        <v>4</v>
      </c>
      <c r="N207" s="44">
        <v>6</v>
      </c>
      <c r="O207" s="43">
        <v>1.02</v>
      </c>
      <c r="P207" s="45">
        <v>36</v>
      </c>
    </row>
    <row r="208" spans="1:17" ht="15" customHeight="1">
      <c r="A208" s="36" t="s">
        <v>47</v>
      </c>
      <c r="B208" s="39">
        <v>66</v>
      </c>
      <c r="C208" s="46">
        <v>1.42</v>
      </c>
      <c r="D208" s="254">
        <v>778</v>
      </c>
      <c r="E208" s="39" t="s">
        <v>94</v>
      </c>
      <c r="F208" s="46">
        <v>1.27</v>
      </c>
      <c r="G208" s="254">
        <v>269</v>
      </c>
      <c r="H208" s="39">
        <v>4</v>
      </c>
      <c r="I208" s="46">
        <v>0.57999999999999996</v>
      </c>
      <c r="J208" s="254">
        <v>41</v>
      </c>
      <c r="K208" s="39">
        <v>0</v>
      </c>
      <c r="L208" s="46">
        <v>0.13</v>
      </c>
      <c r="M208" s="254">
        <v>9</v>
      </c>
      <c r="N208" s="39" t="s">
        <v>71</v>
      </c>
      <c r="O208" s="46">
        <v>0.74</v>
      </c>
      <c r="P208" s="47">
        <v>69</v>
      </c>
    </row>
    <row r="209" spans="1:16" ht="15" customHeight="1">
      <c r="A209" s="41" t="s">
        <v>48</v>
      </c>
      <c r="B209" s="44" t="s">
        <v>95</v>
      </c>
      <c r="C209" s="43">
        <v>1.04</v>
      </c>
      <c r="D209" s="253">
        <v>1451</v>
      </c>
      <c r="E209" s="44" t="s">
        <v>94</v>
      </c>
      <c r="F209" s="43">
        <v>0.95000000000000007</v>
      </c>
      <c r="G209" s="253">
        <v>482</v>
      </c>
      <c r="H209" s="44" t="s">
        <v>84</v>
      </c>
      <c r="I209" s="43">
        <v>0.46</v>
      </c>
      <c r="J209" s="253">
        <v>79</v>
      </c>
      <c r="K209" s="44">
        <v>0</v>
      </c>
      <c r="L209" s="43">
        <v>0.14000000000000001</v>
      </c>
      <c r="M209" s="253">
        <v>10</v>
      </c>
      <c r="N209" s="44" t="s">
        <v>92</v>
      </c>
      <c r="O209" s="43">
        <v>0.41</v>
      </c>
      <c r="P209" s="45">
        <v>68</v>
      </c>
    </row>
    <row r="210" spans="1:16" ht="15" customHeight="1">
      <c r="A210" s="36" t="s">
        <v>49</v>
      </c>
      <c r="B210" s="39">
        <v>61</v>
      </c>
      <c r="C210" s="46">
        <v>1.77</v>
      </c>
      <c r="D210" s="254">
        <v>487</v>
      </c>
      <c r="E210" s="39" t="s">
        <v>88</v>
      </c>
      <c r="F210" s="46">
        <v>1.58</v>
      </c>
      <c r="G210" s="254">
        <v>191</v>
      </c>
      <c r="H210" s="39">
        <v>4</v>
      </c>
      <c r="I210" s="46">
        <v>0.70000000000000007</v>
      </c>
      <c r="J210" s="254">
        <v>29</v>
      </c>
      <c r="K210" s="39">
        <v>1</v>
      </c>
      <c r="L210" s="46">
        <v>0.43</v>
      </c>
      <c r="M210" s="254">
        <v>2</v>
      </c>
      <c r="N210" s="39" t="s">
        <v>78</v>
      </c>
      <c r="O210" s="46">
        <v>1.04</v>
      </c>
      <c r="P210" s="47">
        <v>69</v>
      </c>
    </row>
    <row r="211" spans="1:16" ht="15" customHeight="1">
      <c r="A211" s="41" t="s">
        <v>50</v>
      </c>
      <c r="B211" s="44">
        <v>60</v>
      </c>
      <c r="C211" s="43">
        <v>2.19</v>
      </c>
      <c r="D211" s="253">
        <v>333</v>
      </c>
      <c r="E211" s="44" t="s">
        <v>96</v>
      </c>
      <c r="F211" s="43">
        <v>1.99</v>
      </c>
      <c r="G211" s="253">
        <v>144</v>
      </c>
      <c r="H211" s="44">
        <v>5</v>
      </c>
      <c r="I211" s="43">
        <v>0.97</v>
      </c>
      <c r="J211" s="253">
        <v>24</v>
      </c>
      <c r="K211" s="44">
        <v>0</v>
      </c>
      <c r="L211" s="43">
        <v>0.34</v>
      </c>
      <c r="M211" s="253">
        <v>3</v>
      </c>
      <c r="N211" s="44" t="s">
        <v>85</v>
      </c>
      <c r="O211" s="43">
        <v>1.2</v>
      </c>
      <c r="P211" s="45">
        <v>40</v>
      </c>
    </row>
    <row r="212" spans="1:16" ht="15" customHeight="1">
      <c r="A212" s="36" t="s">
        <v>51</v>
      </c>
      <c r="B212" s="39" t="s">
        <v>97</v>
      </c>
      <c r="C212" s="46">
        <v>1.58</v>
      </c>
      <c r="D212" s="254">
        <v>601</v>
      </c>
      <c r="E212" s="39" t="s">
        <v>93</v>
      </c>
      <c r="F212" s="46">
        <v>1.48</v>
      </c>
      <c r="G212" s="254">
        <v>234</v>
      </c>
      <c r="H212" s="39">
        <v>3</v>
      </c>
      <c r="I212" s="46">
        <v>0.57000000000000006</v>
      </c>
      <c r="J212" s="254">
        <v>27</v>
      </c>
      <c r="K212" s="39">
        <v>0</v>
      </c>
      <c r="L212" s="46">
        <v>0.23</v>
      </c>
      <c r="M212" s="254">
        <v>3</v>
      </c>
      <c r="N212" s="39" t="s">
        <v>92</v>
      </c>
      <c r="O212" s="46">
        <v>0.61</v>
      </c>
      <c r="P212" s="47">
        <v>31</v>
      </c>
    </row>
    <row r="213" spans="1:16" ht="15" customHeight="1">
      <c r="A213" s="41" t="s">
        <v>52</v>
      </c>
      <c r="B213" s="44">
        <v>61</v>
      </c>
      <c r="C213" s="43">
        <v>2.0099999999999998</v>
      </c>
      <c r="D213" s="253">
        <v>375</v>
      </c>
      <c r="E213" s="44">
        <v>28</v>
      </c>
      <c r="F213" s="43">
        <v>1.85</v>
      </c>
      <c r="G213" s="253">
        <v>174</v>
      </c>
      <c r="H213" s="44">
        <v>4</v>
      </c>
      <c r="I213" s="43">
        <v>0.79</v>
      </c>
      <c r="J213" s="253">
        <v>22</v>
      </c>
      <c r="K213" s="44">
        <v>1</v>
      </c>
      <c r="L213" s="43">
        <v>0.33</v>
      </c>
      <c r="M213" s="253">
        <v>1</v>
      </c>
      <c r="N213" s="44" t="s">
        <v>69</v>
      </c>
      <c r="O213" s="43">
        <v>1.02</v>
      </c>
      <c r="P213" s="45">
        <v>46</v>
      </c>
    </row>
    <row r="214" spans="1:16" ht="15" customHeight="1">
      <c r="A214" s="36" t="s">
        <v>53</v>
      </c>
      <c r="B214" s="39">
        <v>71</v>
      </c>
      <c r="C214" s="46">
        <v>1.99</v>
      </c>
      <c r="D214" s="254">
        <v>392</v>
      </c>
      <c r="E214" s="39" t="s">
        <v>91</v>
      </c>
      <c r="F214" s="46">
        <v>1.82</v>
      </c>
      <c r="G214" s="254">
        <v>130</v>
      </c>
      <c r="H214" s="39">
        <v>2</v>
      </c>
      <c r="I214" s="46">
        <v>0.57999999999999996</v>
      </c>
      <c r="J214" s="254">
        <v>13</v>
      </c>
      <c r="K214" s="39">
        <v>0</v>
      </c>
      <c r="L214" s="46">
        <v>0.31</v>
      </c>
      <c r="M214" s="254">
        <v>3</v>
      </c>
      <c r="N214" s="39" t="s">
        <v>89</v>
      </c>
      <c r="O214" s="46">
        <v>0.89</v>
      </c>
      <c r="P214" s="47">
        <v>26</v>
      </c>
    </row>
    <row r="215" spans="1:16" ht="15" customHeight="1" thickBot="1">
      <c r="A215" s="41" t="s">
        <v>54</v>
      </c>
      <c r="B215" s="44">
        <v>67</v>
      </c>
      <c r="C215" s="43">
        <v>1.94</v>
      </c>
      <c r="D215" s="253">
        <v>402</v>
      </c>
      <c r="E215" s="44">
        <v>25</v>
      </c>
      <c r="F215" s="43">
        <v>1.79</v>
      </c>
      <c r="G215" s="253">
        <v>147</v>
      </c>
      <c r="H215" s="44">
        <v>3</v>
      </c>
      <c r="I215" s="43">
        <v>0.65</v>
      </c>
      <c r="J215" s="253">
        <v>16</v>
      </c>
      <c r="K215" s="44">
        <v>0</v>
      </c>
      <c r="L215" s="43">
        <v>0.28000000000000003</v>
      </c>
      <c r="M215" s="253">
        <v>61</v>
      </c>
      <c r="N215" s="44" t="s">
        <v>89</v>
      </c>
      <c r="O215" s="43">
        <v>0.87</v>
      </c>
      <c r="P215" s="45">
        <v>30</v>
      </c>
    </row>
    <row r="216" spans="1:16" ht="15" customHeight="1">
      <c r="A216" s="48" t="s">
        <v>55</v>
      </c>
      <c r="B216" s="51" t="s">
        <v>97</v>
      </c>
      <c r="C216" s="50">
        <v>0.47</v>
      </c>
      <c r="D216" s="255">
        <v>7556</v>
      </c>
      <c r="E216" s="51" t="s">
        <v>98</v>
      </c>
      <c r="F216" s="50">
        <v>0.43</v>
      </c>
      <c r="G216" s="255">
        <v>2661</v>
      </c>
      <c r="H216" s="51" t="s">
        <v>84</v>
      </c>
      <c r="I216" s="50">
        <v>0.19</v>
      </c>
      <c r="J216" s="255">
        <v>400</v>
      </c>
      <c r="K216" s="51" t="s">
        <v>99</v>
      </c>
      <c r="L216" s="50">
        <v>0.06</v>
      </c>
      <c r="M216" s="255">
        <v>48</v>
      </c>
      <c r="N216" s="51" t="s">
        <v>89</v>
      </c>
      <c r="O216" s="50">
        <v>0.22</v>
      </c>
      <c r="P216" s="52">
        <v>584</v>
      </c>
    </row>
    <row r="217" spans="1:16" ht="15" customHeight="1">
      <c r="A217" s="53" t="s">
        <v>56</v>
      </c>
      <c r="B217" s="56" t="s">
        <v>100</v>
      </c>
      <c r="C217" s="55">
        <v>0.85</v>
      </c>
      <c r="D217" s="256">
        <v>2553</v>
      </c>
      <c r="E217" s="56" t="s">
        <v>93</v>
      </c>
      <c r="F217" s="55">
        <v>0.79</v>
      </c>
      <c r="G217" s="256">
        <v>1043</v>
      </c>
      <c r="H217" s="56">
        <v>3</v>
      </c>
      <c r="I217" s="55">
        <v>0.28000000000000003</v>
      </c>
      <c r="J217" s="256">
        <v>120</v>
      </c>
      <c r="K217" s="56">
        <v>0</v>
      </c>
      <c r="L217" s="55">
        <v>0.09</v>
      </c>
      <c r="M217" s="256">
        <v>13</v>
      </c>
      <c r="N217" s="56" t="s">
        <v>71</v>
      </c>
      <c r="O217" s="55">
        <v>0.4</v>
      </c>
      <c r="P217" s="57">
        <v>250</v>
      </c>
    </row>
    <row r="218" spans="1:16" ht="15" customHeight="1" thickBot="1">
      <c r="A218" s="53" t="s">
        <v>57</v>
      </c>
      <c r="B218" s="56" t="s">
        <v>97</v>
      </c>
      <c r="C218" s="58">
        <v>0.41</v>
      </c>
      <c r="D218" s="257">
        <v>10109</v>
      </c>
      <c r="E218" s="56" t="s">
        <v>98</v>
      </c>
      <c r="F218" s="58">
        <v>0.38</v>
      </c>
      <c r="G218" s="257">
        <v>3704</v>
      </c>
      <c r="H218" s="56" t="s">
        <v>84</v>
      </c>
      <c r="I218" s="58">
        <v>0.16</v>
      </c>
      <c r="J218" s="257">
        <v>520</v>
      </c>
      <c r="K218" s="56" t="s">
        <v>99</v>
      </c>
      <c r="L218" s="58">
        <v>0.05</v>
      </c>
      <c r="M218" s="257">
        <v>61</v>
      </c>
      <c r="N218" s="56" t="s">
        <v>89</v>
      </c>
      <c r="O218" s="58">
        <v>0.19</v>
      </c>
      <c r="P218" s="59">
        <v>834</v>
      </c>
    </row>
    <row r="219" spans="1:16" ht="15" customHeight="1" thickBot="1">
      <c r="A219" s="1260" t="s">
        <v>59</v>
      </c>
      <c r="B219" s="1259"/>
      <c r="C219" s="1259"/>
      <c r="D219" s="1259"/>
      <c r="E219" s="1259"/>
      <c r="F219" s="1259"/>
      <c r="G219" s="1259"/>
      <c r="H219" s="1259"/>
      <c r="I219" s="1259"/>
      <c r="J219" s="1259"/>
      <c r="K219" s="1259"/>
      <c r="L219" s="1259"/>
      <c r="M219" s="1259"/>
      <c r="N219" s="1259"/>
      <c r="O219" s="1259"/>
      <c r="P219" s="1261"/>
    </row>
    <row r="220" spans="1:16" ht="15" customHeight="1">
      <c r="A220" s="36" t="s">
        <v>39</v>
      </c>
      <c r="B220" s="39" t="s">
        <v>101</v>
      </c>
      <c r="C220" s="38">
        <v>1.2</v>
      </c>
      <c r="D220" s="252">
        <v>1042</v>
      </c>
      <c r="E220" s="39" t="s">
        <v>91</v>
      </c>
      <c r="F220" s="38">
        <v>1.02</v>
      </c>
      <c r="G220" s="252">
        <v>396</v>
      </c>
      <c r="H220" s="39">
        <v>4</v>
      </c>
      <c r="I220" s="38">
        <v>0.47</v>
      </c>
      <c r="J220" s="252">
        <v>74</v>
      </c>
      <c r="K220" s="39">
        <v>2</v>
      </c>
      <c r="L220" s="38">
        <v>0.33</v>
      </c>
      <c r="M220" s="252">
        <v>41</v>
      </c>
      <c r="N220" s="39" t="s">
        <v>102</v>
      </c>
      <c r="O220" s="38">
        <v>0.8</v>
      </c>
      <c r="P220" s="40">
        <v>232</v>
      </c>
    </row>
    <row r="221" spans="1:16" ht="15" customHeight="1">
      <c r="A221" s="41" t="s">
        <v>40</v>
      </c>
      <c r="B221" s="44" t="s">
        <v>103</v>
      </c>
      <c r="C221" s="43">
        <v>1.1000000000000001</v>
      </c>
      <c r="D221" s="253">
        <v>922</v>
      </c>
      <c r="E221" s="44" t="s">
        <v>104</v>
      </c>
      <c r="F221" s="43">
        <v>0.84</v>
      </c>
      <c r="G221" s="253">
        <v>358</v>
      </c>
      <c r="H221" s="44">
        <v>9</v>
      </c>
      <c r="I221" s="43">
        <v>0.63</v>
      </c>
      <c r="J221" s="253">
        <v>184</v>
      </c>
      <c r="K221" s="44">
        <v>4</v>
      </c>
      <c r="L221" s="43">
        <v>0.4</v>
      </c>
      <c r="M221" s="253">
        <v>77</v>
      </c>
      <c r="N221" s="44" t="s">
        <v>93</v>
      </c>
      <c r="O221" s="43">
        <v>0.97</v>
      </c>
      <c r="P221" s="45">
        <v>547</v>
      </c>
    </row>
    <row r="222" spans="1:16" ht="15" customHeight="1">
      <c r="A222" s="36" t="s">
        <v>41</v>
      </c>
      <c r="B222" s="39" t="s">
        <v>105</v>
      </c>
      <c r="C222" s="46">
        <v>2.4</v>
      </c>
      <c r="D222" s="254">
        <v>333</v>
      </c>
      <c r="E222" s="39" t="s">
        <v>88</v>
      </c>
      <c r="F222" s="46">
        <v>2.1800000000000002</v>
      </c>
      <c r="G222" s="254">
        <v>156</v>
      </c>
      <c r="H222" s="39">
        <v>2</v>
      </c>
      <c r="I222" s="46">
        <v>0.65</v>
      </c>
      <c r="J222" s="254">
        <v>16</v>
      </c>
      <c r="K222" s="39">
        <v>2</v>
      </c>
      <c r="L222" s="46">
        <v>0.61</v>
      </c>
      <c r="M222" s="254">
        <v>13</v>
      </c>
      <c r="N222" s="39" t="s">
        <v>106</v>
      </c>
      <c r="O222" s="46">
        <v>1.89</v>
      </c>
      <c r="P222" s="47">
        <v>151</v>
      </c>
    </row>
    <row r="223" spans="1:16" ht="15" customHeight="1">
      <c r="A223" s="41" t="s">
        <v>42</v>
      </c>
      <c r="B223" s="44" t="s">
        <v>107</v>
      </c>
      <c r="C223" s="43">
        <v>2.0299999999999998</v>
      </c>
      <c r="D223" s="253">
        <v>265</v>
      </c>
      <c r="E223" s="44" t="s">
        <v>93</v>
      </c>
      <c r="F223" s="43">
        <v>1.8</v>
      </c>
      <c r="G223" s="253">
        <v>165</v>
      </c>
      <c r="H223" s="44">
        <v>7</v>
      </c>
      <c r="I223" s="43">
        <v>1.02</v>
      </c>
      <c r="J223" s="253">
        <v>43</v>
      </c>
      <c r="K223" s="44">
        <v>3</v>
      </c>
      <c r="L223" s="43">
        <v>0.84</v>
      </c>
      <c r="M223" s="253">
        <v>16</v>
      </c>
      <c r="N223" s="44" t="s">
        <v>94</v>
      </c>
      <c r="O223" s="43">
        <v>1.72</v>
      </c>
      <c r="P223" s="45">
        <v>150</v>
      </c>
    </row>
    <row r="224" spans="1:16" ht="15" customHeight="1">
      <c r="A224" s="36" t="s">
        <v>43</v>
      </c>
      <c r="B224" s="39" t="s">
        <v>108</v>
      </c>
      <c r="C224" s="46">
        <v>2.44</v>
      </c>
      <c r="D224" s="254">
        <v>260</v>
      </c>
      <c r="E224" s="39" t="s">
        <v>91</v>
      </c>
      <c r="F224" s="46">
        <v>1.98</v>
      </c>
      <c r="G224" s="254">
        <v>109</v>
      </c>
      <c r="H224" s="39">
        <v>5</v>
      </c>
      <c r="I224" s="46">
        <v>1.06</v>
      </c>
      <c r="J224" s="254">
        <v>22</v>
      </c>
      <c r="K224" s="39">
        <v>1</v>
      </c>
      <c r="L224" s="46">
        <v>0.51</v>
      </c>
      <c r="M224" s="254">
        <v>6</v>
      </c>
      <c r="N224" s="39" t="s">
        <v>75</v>
      </c>
      <c r="O224" s="46">
        <v>1.74</v>
      </c>
      <c r="P224" s="47">
        <v>66</v>
      </c>
    </row>
    <row r="225" spans="1:17" ht="15" customHeight="1">
      <c r="A225" s="41" t="s">
        <v>44</v>
      </c>
      <c r="B225" s="44" t="s">
        <v>109</v>
      </c>
      <c r="C225" s="43">
        <v>1.72</v>
      </c>
      <c r="D225" s="253">
        <v>533</v>
      </c>
      <c r="E225" s="44">
        <v>17</v>
      </c>
      <c r="F225" s="43">
        <v>1.41</v>
      </c>
      <c r="G225" s="253">
        <v>127</v>
      </c>
      <c r="H225" s="44">
        <v>2</v>
      </c>
      <c r="I225" s="43">
        <v>0.6</v>
      </c>
      <c r="J225" s="253">
        <v>18</v>
      </c>
      <c r="K225" s="44">
        <v>1</v>
      </c>
      <c r="L225" s="43">
        <v>0.44</v>
      </c>
      <c r="M225" s="253">
        <v>8</v>
      </c>
      <c r="N225" s="44" t="s">
        <v>83</v>
      </c>
      <c r="O225" s="43">
        <v>1.1100000000000001</v>
      </c>
      <c r="P225" s="45">
        <v>75</v>
      </c>
    </row>
    <row r="226" spans="1:17" ht="15" customHeight="1">
      <c r="A226" s="36" t="s">
        <v>45</v>
      </c>
      <c r="B226" s="39" t="s">
        <v>110</v>
      </c>
      <c r="C226" s="46">
        <v>1.6</v>
      </c>
      <c r="D226" s="254">
        <v>473</v>
      </c>
      <c r="E226" s="39" t="s">
        <v>94</v>
      </c>
      <c r="F226" s="46">
        <v>1.35</v>
      </c>
      <c r="G226" s="254">
        <v>220</v>
      </c>
      <c r="H226" s="39">
        <v>7</v>
      </c>
      <c r="I226" s="46">
        <v>0.81</v>
      </c>
      <c r="J226" s="254">
        <v>66</v>
      </c>
      <c r="K226" s="39">
        <v>4</v>
      </c>
      <c r="L226" s="46">
        <v>0.64</v>
      </c>
      <c r="M226" s="254">
        <v>44</v>
      </c>
      <c r="N226" s="39" t="s">
        <v>111</v>
      </c>
      <c r="O226" s="46">
        <v>1.26</v>
      </c>
      <c r="P226" s="47">
        <v>187</v>
      </c>
    </row>
    <row r="227" spans="1:17" ht="15" customHeight="1">
      <c r="A227" s="41" t="s">
        <v>46</v>
      </c>
      <c r="B227" s="44" t="s">
        <v>112</v>
      </c>
      <c r="C227" s="43">
        <v>2.15</v>
      </c>
      <c r="D227" s="253">
        <v>216</v>
      </c>
      <c r="E227" s="44" t="s">
        <v>98</v>
      </c>
      <c r="F227" s="43">
        <v>1.86</v>
      </c>
      <c r="G227" s="253">
        <v>135</v>
      </c>
      <c r="H227" s="44">
        <v>5</v>
      </c>
      <c r="I227" s="43">
        <v>0.92</v>
      </c>
      <c r="J227" s="253">
        <v>29</v>
      </c>
      <c r="K227" s="44">
        <v>3</v>
      </c>
      <c r="L227" s="43">
        <v>0.78</v>
      </c>
      <c r="M227" s="253">
        <v>19</v>
      </c>
      <c r="N227" s="44" t="s">
        <v>113</v>
      </c>
      <c r="O227" s="43">
        <v>1.93</v>
      </c>
      <c r="P227" s="45">
        <v>158</v>
      </c>
    </row>
    <row r="228" spans="1:17" ht="15" customHeight="1">
      <c r="A228" s="36" t="s">
        <v>47</v>
      </c>
      <c r="B228" s="39" t="s">
        <v>114</v>
      </c>
      <c r="C228" s="46">
        <v>1.49</v>
      </c>
      <c r="D228" s="254">
        <v>619</v>
      </c>
      <c r="E228" s="39" t="s">
        <v>106</v>
      </c>
      <c r="F228" s="46">
        <v>1.22</v>
      </c>
      <c r="G228" s="254">
        <v>247</v>
      </c>
      <c r="H228" s="39">
        <v>4</v>
      </c>
      <c r="I228" s="46">
        <v>0.57000000000000006</v>
      </c>
      <c r="J228" s="254">
        <v>42</v>
      </c>
      <c r="K228" s="39">
        <v>2</v>
      </c>
      <c r="L228" s="46">
        <v>0.37</v>
      </c>
      <c r="M228" s="254">
        <v>21</v>
      </c>
      <c r="N228" s="39" t="s">
        <v>111</v>
      </c>
      <c r="O228" s="46">
        <v>1.18</v>
      </c>
      <c r="P228" s="47">
        <v>228</v>
      </c>
    </row>
    <row r="229" spans="1:17" ht="15" customHeight="1">
      <c r="A229" s="41" t="s">
        <v>48</v>
      </c>
      <c r="B229" s="44" t="s">
        <v>115</v>
      </c>
      <c r="C229" s="43">
        <v>1.1200000000000001</v>
      </c>
      <c r="D229" s="253">
        <v>1007</v>
      </c>
      <c r="E229" s="44" t="s">
        <v>106</v>
      </c>
      <c r="F229" s="43">
        <v>0.91</v>
      </c>
      <c r="G229" s="253">
        <v>433</v>
      </c>
      <c r="H229" s="44" t="s">
        <v>116</v>
      </c>
      <c r="I229" s="43">
        <v>0.71</v>
      </c>
      <c r="J229" s="253">
        <v>229</v>
      </c>
      <c r="K229" s="44">
        <v>2</v>
      </c>
      <c r="L229" s="43">
        <v>0.32</v>
      </c>
      <c r="M229" s="253">
        <v>43</v>
      </c>
      <c r="N229" s="44" t="s">
        <v>117</v>
      </c>
      <c r="O229" s="43">
        <v>0.86</v>
      </c>
      <c r="P229" s="45">
        <v>374</v>
      </c>
    </row>
    <row r="230" spans="1:17" ht="15" customHeight="1">
      <c r="A230" s="36" t="s">
        <v>49</v>
      </c>
      <c r="B230" s="39" t="s">
        <v>118</v>
      </c>
      <c r="C230" s="46">
        <v>1.67</v>
      </c>
      <c r="D230" s="254">
        <v>235</v>
      </c>
      <c r="E230" s="39">
        <v>17</v>
      </c>
      <c r="F230" s="46">
        <v>1.39</v>
      </c>
      <c r="G230" s="254">
        <v>128</v>
      </c>
      <c r="H230" s="39">
        <v>16</v>
      </c>
      <c r="I230" s="46">
        <v>1.32</v>
      </c>
      <c r="J230" s="254">
        <v>123</v>
      </c>
      <c r="K230" s="39" t="s">
        <v>71</v>
      </c>
      <c r="L230" s="46">
        <v>0.84</v>
      </c>
      <c r="M230" s="254">
        <v>52</v>
      </c>
      <c r="N230" s="39" t="s">
        <v>82</v>
      </c>
      <c r="O230" s="46">
        <v>1.68</v>
      </c>
      <c r="P230" s="47">
        <v>243</v>
      </c>
    </row>
    <row r="231" spans="1:17" ht="15" customHeight="1">
      <c r="A231" s="41" t="s">
        <v>50</v>
      </c>
      <c r="B231" s="44">
        <v>23</v>
      </c>
      <c r="C231" s="43">
        <v>1.87</v>
      </c>
      <c r="D231" s="253">
        <v>127</v>
      </c>
      <c r="E231" s="44" t="s">
        <v>119</v>
      </c>
      <c r="F231" s="43">
        <v>1.6</v>
      </c>
      <c r="G231" s="253">
        <v>85</v>
      </c>
      <c r="H231" s="44">
        <v>23</v>
      </c>
      <c r="I231" s="43">
        <v>1.91</v>
      </c>
      <c r="J231" s="253">
        <v>123</v>
      </c>
      <c r="K231" s="44">
        <v>6</v>
      </c>
      <c r="L231" s="43">
        <v>1.05</v>
      </c>
      <c r="M231" s="253">
        <v>35</v>
      </c>
      <c r="N231" s="44" t="s">
        <v>80</v>
      </c>
      <c r="O231" s="43">
        <v>2.1</v>
      </c>
      <c r="P231" s="45">
        <v>173</v>
      </c>
    </row>
    <row r="232" spans="1:17" ht="15" customHeight="1">
      <c r="A232" s="36" t="s">
        <v>51</v>
      </c>
      <c r="B232" s="39" t="s">
        <v>120</v>
      </c>
      <c r="C232" s="46">
        <v>1.68</v>
      </c>
      <c r="D232" s="254">
        <v>403</v>
      </c>
      <c r="E232" s="39" t="s">
        <v>93</v>
      </c>
      <c r="F232" s="46">
        <v>1.48</v>
      </c>
      <c r="G232" s="254">
        <v>235</v>
      </c>
      <c r="H232" s="39">
        <v>5</v>
      </c>
      <c r="I232" s="46">
        <v>0.75</v>
      </c>
      <c r="J232" s="254">
        <v>46</v>
      </c>
      <c r="K232" s="39">
        <v>3</v>
      </c>
      <c r="L232" s="46">
        <v>0.6</v>
      </c>
      <c r="M232" s="254">
        <v>24</v>
      </c>
      <c r="N232" s="39" t="s">
        <v>106</v>
      </c>
      <c r="O232" s="46">
        <v>1.36</v>
      </c>
      <c r="P232" s="47">
        <v>185</v>
      </c>
    </row>
    <row r="233" spans="1:17" ht="15" customHeight="1">
      <c r="A233" s="41" t="s">
        <v>52</v>
      </c>
      <c r="B233" s="44" t="s">
        <v>120</v>
      </c>
      <c r="C233" s="43">
        <v>2.0499999999999998</v>
      </c>
      <c r="D233" s="253">
        <v>277</v>
      </c>
      <c r="E233" s="44" t="s">
        <v>98</v>
      </c>
      <c r="F233" s="43">
        <v>1.75</v>
      </c>
      <c r="G233" s="253">
        <v>155</v>
      </c>
      <c r="H233" s="44">
        <v>5</v>
      </c>
      <c r="I233" s="43">
        <v>0.89</v>
      </c>
      <c r="J233" s="253">
        <v>29</v>
      </c>
      <c r="K233" s="44">
        <v>3</v>
      </c>
      <c r="L233" s="43">
        <v>0.68</v>
      </c>
      <c r="M233" s="253">
        <v>15</v>
      </c>
      <c r="N233" s="44" t="s">
        <v>94</v>
      </c>
      <c r="O233" s="43">
        <v>1.71</v>
      </c>
      <c r="P233" s="45">
        <v>143</v>
      </c>
    </row>
    <row r="234" spans="1:17" ht="15" customHeight="1">
      <c r="A234" s="36" t="s">
        <v>53</v>
      </c>
      <c r="B234" s="39" t="s">
        <v>81</v>
      </c>
      <c r="C234" s="46">
        <v>2.19</v>
      </c>
      <c r="D234" s="254">
        <v>318</v>
      </c>
      <c r="E234" s="39" t="s">
        <v>94</v>
      </c>
      <c r="F234" s="46">
        <v>1.88</v>
      </c>
      <c r="G234" s="254">
        <v>130</v>
      </c>
      <c r="H234" s="39">
        <v>2</v>
      </c>
      <c r="I234" s="46">
        <v>0.70000000000000007</v>
      </c>
      <c r="J234" s="254">
        <v>12</v>
      </c>
      <c r="K234" s="39">
        <v>2</v>
      </c>
      <c r="L234" s="46">
        <v>0.67</v>
      </c>
      <c r="M234" s="254">
        <v>10</v>
      </c>
      <c r="N234" s="39" t="s">
        <v>119</v>
      </c>
      <c r="O234" s="46">
        <v>1.55</v>
      </c>
      <c r="P234" s="47">
        <v>94</v>
      </c>
    </row>
    <row r="235" spans="1:17" ht="15" customHeight="1" thickBot="1">
      <c r="A235" s="41" t="s">
        <v>54</v>
      </c>
      <c r="B235" s="44" t="s">
        <v>121</v>
      </c>
      <c r="C235" s="43">
        <v>2.08</v>
      </c>
      <c r="D235" s="253">
        <v>304</v>
      </c>
      <c r="E235" s="44" t="s">
        <v>98</v>
      </c>
      <c r="F235" s="43">
        <v>1.79</v>
      </c>
      <c r="G235" s="253">
        <v>145</v>
      </c>
      <c r="H235" s="44">
        <v>3</v>
      </c>
      <c r="I235" s="43">
        <v>0.68</v>
      </c>
      <c r="J235" s="253">
        <v>17</v>
      </c>
      <c r="K235" s="44">
        <v>3</v>
      </c>
      <c r="L235" s="43">
        <v>0.73</v>
      </c>
      <c r="M235" s="253">
        <v>18</v>
      </c>
      <c r="N235" s="44" t="s">
        <v>111</v>
      </c>
      <c r="O235" s="43">
        <v>1.61</v>
      </c>
      <c r="P235" s="45">
        <v>112</v>
      </c>
    </row>
    <row r="236" spans="1:17" ht="15" customHeight="1">
      <c r="A236" s="48" t="s">
        <v>55</v>
      </c>
      <c r="B236" s="51" t="s">
        <v>122</v>
      </c>
      <c r="C236" s="50">
        <v>0.5</v>
      </c>
      <c r="D236" s="255">
        <v>5536</v>
      </c>
      <c r="E236" s="51" t="s">
        <v>123</v>
      </c>
      <c r="F236" s="50">
        <v>0.41</v>
      </c>
      <c r="G236" s="255">
        <v>2233</v>
      </c>
      <c r="H236" s="51" t="s">
        <v>85</v>
      </c>
      <c r="I236" s="50">
        <v>0.27</v>
      </c>
      <c r="J236" s="255">
        <v>893</v>
      </c>
      <c r="K236" s="51">
        <v>3</v>
      </c>
      <c r="L236" s="50">
        <v>0.16</v>
      </c>
      <c r="M236" s="255">
        <v>337</v>
      </c>
      <c r="N236" s="51" t="s">
        <v>123</v>
      </c>
      <c r="O236" s="50">
        <v>0.4</v>
      </c>
      <c r="P236" s="52">
        <v>2219</v>
      </c>
    </row>
    <row r="237" spans="1:17" ht="15" customHeight="1">
      <c r="A237" s="53" t="s">
        <v>56</v>
      </c>
      <c r="B237" s="56" t="s">
        <v>124</v>
      </c>
      <c r="C237" s="55">
        <v>0.89</v>
      </c>
      <c r="D237" s="256">
        <v>1798</v>
      </c>
      <c r="E237" s="56" t="s">
        <v>88</v>
      </c>
      <c r="F237" s="55">
        <v>0.79</v>
      </c>
      <c r="G237" s="256">
        <v>991</v>
      </c>
      <c r="H237" s="56">
        <v>4</v>
      </c>
      <c r="I237" s="55">
        <v>0.34</v>
      </c>
      <c r="J237" s="256">
        <v>180</v>
      </c>
      <c r="K237" s="56">
        <v>3</v>
      </c>
      <c r="L237" s="55">
        <v>0.28999999999999998</v>
      </c>
      <c r="M237" s="256">
        <v>105</v>
      </c>
      <c r="N237" s="56" t="s">
        <v>91</v>
      </c>
      <c r="O237" s="55">
        <v>0.72</v>
      </c>
      <c r="P237" s="57">
        <v>899</v>
      </c>
    </row>
    <row r="238" spans="1:17" ht="15" customHeight="1" thickBot="1">
      <c r="A238" s="53" t="s">
        <v>57</v>
      </c>
      <c r="B238" s="56" t="s">
        <v>105</v>
      </c>
      <c r="C238" s="58">
        <v>0.44</v>
      </c>
      <c r="D238" s="257">
        <v>7334</v>
      </c>
      <c r="E238" s="56" t="s">
        <v>106</v>
      </c>
      <c r="F238" s="58">
        <v>0.36</v>
      </c>
      <c r="G238" s="257">
        <v>3224</v>
      </c>
      <c r="H238" s="56" t="s">
        <v>69</v>
      </c>
      <c r="I238" s="58">
        <v>0.22</v>
      </c>
      <c r="J238" s="257">
        <v>1073</v>
      </c>
      <c r="K238" s="56">
        <v>3</v>
      </c>
      <c r="L238" s="58">
        <v>0.14000000000000001</v>
      </c>
      <c r="M238" s="257">
        <v>442</v>
      </c>
      <c r="N238" s="56" t="s">
        <v>123</v>
      </c>
      <c r="O238" s="58">
        <v>0.35</v>
      </c>
      <c r="P238" s="59">
        <v>3118</v>
      </c>
    </row>
    <row r="239" spans="1:17" ht="15" customHeight="1" thickBot="1">
      <c r="A239" s="1260" t="s">
        <v>60</v>
      </c>
      <c r="B239" s="1259"/>
      <c r="C239" s="1259"/>
      <c r="D239" s="1259"/>
      <c r="E239" s="1259"/>
      <c r="F239" s="1259"/>
      <c r="G239" s="1259"/>
      <c r="H239" s="1259"/>
      <c r="I239" s="1259"/>
      <c r="J239" s="1259"/>
      <c r="K239" s="1259"/>
      <c r="L239" s="1259"/>
      <c r="M239" s="1259"/>
      <c r="N239" s="1259"/>
      <c r="O239" s="1259"/>
      <c r="P239" s="1259"/>
      <c r="Q239" s="28"/>
    </row>
    <row r="240" spans="1:17" ht="15" customHeight="1">
      <c r="A240" s="36" t="s">
        <v>39</v>
      </c>
      <c r="B240" s="39">
        <v>76</v>
      </c>
      <c r="C240" s="38">
        <v>1.03</v>
      </c>
      <c r="D240" s="252">
        <v>1339</v>
      </c>
      <c r="E240" s="39">
        <v>15</v>
      </c>
      <c r="F240" s="38">
        <v>0.86</v>
      </c>
      <c r="G240" s="252">
        <v>261</v>
      </c>
      <c r="H240" s="39" t="s">
        <v>69</v>
      </c>
      <c r="I240" s="38">
        <v>0.62</v>
      </c>
      <c r="J240" s="252">
        <v>141</v>
      </c>
      <c r="K240" s="39">
        <v>2</v>
      </c>
      <c r="L240" s="38">
        <v>0.28000000000000003</v>
      </c>
      <c r="M240" s="252">
        <v>35</v>
      </c>
      <c r="N240" s="39" t="s">
        <v>125</v>
      </c>
      <c r="O240" s="38">
        <v>0.17</v>
      </c>
      <c r="P240" s="40">
        <v>10</v>
      </c>
    </row>
    <row r="241" spans="1:16" ht="15" customHeight="1">
      <c r="A241" s="41" t="s">
        <v>40</v>
      </c>
      <c r="B241" s="44">
        <v>79</v>
      </c>
      <c r="C241" s="43">
        <v>0.89</v>
      </c>
      <c r="D241" s="253">
        <v>1658</v>
      </c>
      <c r="E241" s="44">
        <v>11</v>
      </c>
      <c r="F241" s="43">
        <v>0.70000000000000007</v>
      </c>
      <c r="G241" s="253">
        <v>242</v>
      </c>
      <c r="H241" s="44" t="s">
        <v>71</v>
      </c>
      <c r="I241" s="43">
        <v>0.54</v>
      </c>
      <c r="J241" s="253">
        <v>134</v>
      </c>
      <c r="K241" s="44">
        <v>2</v>
      </c>
      <c r="L241" s="43">
        <v>0.32</v>
      </c>
      <c r="M241" s="253">
        <v>46</v>
      </c>
      <c r="N241" s="44" t="s">
        <v>125</v>
      </c>
      <c r="O241" s="43">
        <v>0.18</v>
      </c>
      <c r="P241" s="45">
        <v>14</v>
      </c>
    </row>
    <row r="242" spans="1:16" ht="15" customHeight="1">
      <c r="A242" s="36" t="s">
        <v>41</v>
      </c>
      <c r="B242" s="39">
        <v>50</v>
      </c>
      <c r="C242" s="46">
        <v>2.39</v>
      </c>
      <c r="D242" s="254">
        <v>356</v>
      </c>
      <c r="E242" s="39">
        <v>14</v>
      </c>
      <c r="F242" s="46">
        <v>1.69</v>
      </c>
      <c r="G242" s="254">
        <v>92</v>
      </c>
      <c r="H242" s="39" t="s">
        <v>113</v>
      </c>
      <c r="I242" s="46">
        <v>2.27</v>
      </c>
      <c r="J242" s="254">
        <v>182</v>
      </c>
      <c r="K242" s="39">
        <v>7</v>
      </c>
      <c r="L242" s="46">
        <v>1.39</v>
      </c>
      <c r="M242" s="254">
        <v>37</v>
      </c>
      <c r="N242" s="39" t="s">
        <v>125</v>
      </c>
      <c r="O242" s="46">
        <v>0.4</v>
      </c>
      <c r="P242" s="47">
        <v>4</v>
      </c>
    </row>
    <row r="243" spans="1:16" ht="15" customHeight="1">
      <c r="A243" s="41" t="s">
        <v>42</v>
      </c>
      <c r="B243" s="44">
        <v>50</v>
      </c>
      <c r="C243" s="43">
        <v>2.0699999999999998</v>
      </c>
      <c r="D243" s="253">
        <v>313</v>
      </c>
      <c r="E243" s="44">
        <v>16</v>
      </c>
      <c r="F243" s="43">
        <v>1.53</v>
      </c>
      <c r="G243" s="253">
        <v>104</v>
      </c>
      <c r="H243" s="44">
        <v>26</v>
      </c>
      <c r="I243" s="43">
        <v>1.79</v>
      </c>
      <c r="J243" s="253">
        <v>177</v>
      </c>
      <c r="K243" s="44">
        <v>5</v>
      </c>
      <c r="L243" s="43">
        <v>0.94000000000000006</v>
      </c>
      <c r="M243" s="253">
        <v>32</v>
      </c>
      <c r="N243" s="44">
        <v>2</v>
      </c>
      <c r="O243" s="43">
        <v>0.56000000000000005</v>
      </c>
      <c r="P243" s="45">
        <v>11</v>
      </c>
    </row>
    <row r="244" spans="1:16" ht="15" customHeight="1">
      <c r="A244" s="36" t="s">
        <v>43</v>
      </c>
      <c r="B244" s="39">
        <v>63</v>
      </c>
      <c r="C244" s="46">
        <v>2.42</v>
      </c>
      <c r="D244" s="254">
        <v>289</v>
      </c>
      <c r="E244" s="39">
        <v>17</v>
      </c>
      <c r="F244" s="46">
        <v>1.82</v>
      </c>
      <c r="G244" s="254">
        <v>83</v>
      </c>
      <c r="H244" s="39">
        <v>16</v>
      </c>
      <c r="I244" s="46">
        <v>1.88</v>
      </c>
      <c r="J244" s="254">
        <v>70</v>
      </c>
      <c r="K244" s="39">
        <v>3</v>
      </c>
      <c r="L244" s="46">
        <v>0.83000000000000007</v>
      </c>
      <c r="M244" s="254">
        <v>16</v>
      </c>
      <c r="N244" s="39">
        <v>1</v>
      </c>
      <c r="O244" s="46">
        <v>0.72</v>
      </c>
      <c r="P244" s="47">
        <v>4</v>
      </c>
    </row>
    <row r="245" spans="1:16" ht="15" customHeight="1">
      <c r="A245" s="41" t="s">
        <v>44</v>
      </c>
      <c r="B245" s="44">
        <v>67</v>
      </c>
      <c r="C245" s="43">
        <v>1.78</v>
      </c>
      <c r="D245" s="253">
        <v>515</v>
      </c>
      <c r="E245" s="44">
        <v>15</v>
      </c>
      <c r="F245" s="43">
        <v>1.37</v>
      </c>
      <c r="G245" s="253">
        <v>114</v>
      </c>
      <c r="H245" s="44">
        <v>14</v>
      </c>
      <c r="I245" s="43">
        <v>1.33</v>
      </c>
      <c r="J245" s="253">
        <v>106</v>
      </c>
      <c r="K245" s="44">
        <v>3</v>
      </c>
      <c r="L245" s="43">
        <v>0.65</v>
      </c>
      <c r="M245" s="253">
        <v>18</v>
      </c>
      <c r="N245" s="44">
        <v>1</v>
      </c>
      <c r="O245" s="43">
        <v>0.37</v>
      </c>
      <c r="P245" s="45">
        <v>7</v>
      </c>
    </row>
    <row r="246" spans="1:16" ht="15" customHeight="1">
      <c r="A246" s="36" t="s">
        <v>45</v>
      </c>
      <c r="B246" s="39">
        <v>69</v>
      </c>
      <c r="C246" s="46">
        <v>1.48</v>
      </c>
      <c r="D246" s="254">
        <v>686</v>
      </c>
      <c r="E246" s="39">
        <v>19</v>
      </c>
      <c r="F246" s="46">
        <v>1.26</v>
      </c>
      <c r="G246" s="254">
        <v>186</v>
      </c>
      <c r="H246" s="39" t="s">
        <v>85</v>
      </c>
      <c r="I246" s="46">
        <v>0.89</v>
      </c>
      <c r="J246" s="254">
        <v>82</v>
      </c>
      <c r="K246" s="39">
        <v>3</v>
      </c>
      <c r="L246" s="46">
        <v>0.54</v>
      </c>
      <c r="M246" s="254">
        <v>34</v>
      </c>
      <c r="N246" s="39" t="s">
        <v>99</v>
      </c>
      <c r="O246" s="46">
        <v>0.21</v>
      </c>
      <c r="P246" s="47">
        <v>5</v>
      </c>
    </row>
    <row r="247" spans="1:16" ht="15" customHeight="1">
      <c r="A247" s="41" t="s">
        <v>46</v>
      </c>
      <c r="B247" s="44">
        <v>46</v>
      </c>
      <c r="C247" s="43">
        <v>2.1800000000000002</v>
      </c>
      <c r="D247" s="253">
        <v>258</v>
      </c>
      <c r="E247" s="44">
        <v>20</v>
      </c>
      <c r="F247" s="43">
        <v>1.71</v>
      </c>
      <c r="G247" s="253">
        <v>115</v>
      </c>
      <c r="H247" s="44">
        <v>24</v>
      </c>
      <c r="I247" s="43">
        <v>1.89</v>
      </c>
      <c r="J247" s="253">
        <v>129</v>
      </c>
      <c r="K247" s="44">
        <v>9</v>
      </c>
      <c r="L247" s="43">
        <v>1.24</v>
      </c>
      <c r="M247" s="253">
        <v>45</v>
      </c>
      <c r="N247" s="44">
        <v>1</v>
      </c>
      <c r="O247" s="43">
        <v>0.49</v>
      </c>
      <c r="P247" s="45">
        <v>9</v>
      </c>
    </row>
    <row r="248" spans="1:16" ht="15" customHeight="1">
      <c r="A248" s="36" t="s">
        <v>47</v>
      </c>
      <c r="B248" s="39">
        <v>70</v>
      </c>
      <c r="C248" s="46">
        <v>1.37</v>
      </c>
      <c r="D248" s="254">
        <v>797</v>
      </c>
      <c r="E248" s="39">
        <v>15</v>
      </c>
      <c r="F248" s="46">
        <v>1.06</v>
      </c>
      <c r="G248" s="254">
        <v>178</v>
      </c>
      <c r="H248" s="39" t="s">
        <v>73</v>
      </c>
      <c r="I248" s="46">
        <v>0.95000000000000007</v>
      </c>
      <c r="J248" s="254">
        <v>135</v>
      </c>
      <c r="K248" s="39">
        <v>3</v>
      </c>
      <c r="L248" s="46">
        <v>0.47</v>
      </c>
      <c r="M248" s="254">
        <v>34</v>
      </c>
      <c r="N248" s="39" t="s">
        <v>125</v>
      </c>
      <c r="O248" s="46">
        <v>0.32</v>
      </c>
      <c r="P248" s="47">
        <v>13</v>
      </c>
    </row>
    <row r="249" spans="1:16" ht="15" customHeight="1">
      <c r="A249" s="41" t="s">
        <v>48</v>
      </c>
      <c r="B249" s="44">
        <v>71</v>
      </c>
      <c r="C249" s="43">
        <v>1.01</v>
      </c>
      <c r="D249" s="253">
        <v>1480</v>
      </c>
      <c r="E249" s="44">
        <v>16</v>
      </c>
      <c r="F249" s="43">
        <v>0.81</v>
      </c>
      <c r="G249" s="253">
        <v>330</v>
      </c>
      <c r="H249" s="44" t="s">
        <v>83</v>
      </c>
      <c r="I249" s="43">
        <v>0.68</v>
      </c>
      <c r="J249" s="253">
        <v>219</v>
      </c>
      <c r="K249" s="44">
        <v>2</v>
      </c>
      <c r="L249" s="43">
        <v>0.33</v>
      </c>
      <c r="M249" s="253">
        <v>51</v>
      </c>
      <c r="N249" s="44" t="s">
        <v>99</v>
      </c>
      <c r="O249" s="43">
        <v>0.15</v>
      </c>
      <c r="P249" s="45">
        <v>10</v>
      </c>
    </row>
    <row r="250" spans="1:16" ht="15" customHeight="1">
      <c r="A250" s="36" t="s">
        <v>49</v>
      </c>
      <c r="B250" s="39">
        <v>73</v>
      </c>
      <c r="C250" s="46">
        <v>1.61</v>
      </c>
      <c r="D250" s="254">
        <v>569</v>
      </c>
      <c r="E250" s="39">
        <v>17</v>
      </c>
      <c r="F250" s="46">
        <v>1.37</v>
      </c>
      <c r="G250" s="254">
        <v>134</v>
      </c>
      <c r="H250" s="39" t="s">
        <v>69</v>
      </c>
      <c r="I250" s="46">
        <v>0.93</v>
      </c>
      <c r="J250" s="254">
        <v>53</v>
      </c>
      <c r="K250" s="39" t="s">
        <v>92</v>
      </c>
      <c r="L250" s="46">
        <v>0.57000000000000006</v>
      </c>
      <c r="M250" s="254">
        <v>25</v>
      </c>
      <c r="N250" s="39">
        <v>0</v>
      </c>
      <c r="O250" s="46">
        <v>0.24</v>
      </c>
      <c r="P250" s="47">
        <v>4</v>
      </c>
    </row>
    <row r="251" spans="1:16" ht="15" customHeight="1">
      <c r="A251" s="41" t="s">
        <v>50</v>
      </c>
      <c r="B251" s="44">
        <v>68</v>
      </c>
      <c r="C251" s="43">
        <v>2.08</v>
      </c>
      <c r="D251" s="253">
        <v>365</v>
      </c>
      <c r="E251" s="44">
        <v>17</v>
      </c>
      <c r="F251" s="43">
        <v>1.66</v>
      </c>
      <c r="G251" s="253">
        <v>94</v>
      </c>
      <c r="H251" s="44">
        <v>10</v>
      </c>
      <c r="I251" s="43">
        <v>1.32</v>
      </c>
      <c r="J251" s="253">
        <v>54</v>
      </c>
      <c r="K251" s="44">
        <v>3</v>
      </c>
      <c r="L251" s="43">
        <v>0.78</v>
      </c>
      <c r="M251" s="253">
        <v>20</v>
      </c>
      <c r="N251" s="44">
        <v>2</v>
      </c>
      <c r="O251" s="43">
        <v>0.65</v>
      </c>
      <c r="P251" s="45">
        <v>8</v>
      </c>
    </row>
    <row r="252" spans="1:16" ht="15" customHeight="1">
      <c r="A252" s="36" t="s">
        <v>51</v>
      </c>
      <c r="B252" s="39">
        <v>59</v>
      </c>
      <c r="C252" s="46">
        <v>1.66</v>
      </c>
      <c r="D252" s="254">
        <v>527</v>
      </c>
      <c r="E252" s="39">
        <v>17</v>
      </c>
      <c r="F252" s="46">
        <v>1.27</v>
      </c>
      <c r="G252" s="254">
        <v>157</v>
      </c>
      <c r="H252" s="39" t="s">
        <v>111</v>
      </c>
      <c r="I252" s="46">
        <v>1.31</v>
      </c>
      <c r="J252" s="254">
        <v>167</v>
      </c>
      <c r="K252" s="39">
        <v>5</v>
      </c>
      <c r="L252" s="46">
        <v>0.73</v>
      </c>
      <c r="M252" s="254">
        <v>38</v>
      </c>
      <c r="N252" s="39" t="s">
        <v>125</v>
      </c>
      <c r="O252" s="46">
        <v>0.23</v>
      </c>
      <c r="P252" s="47">
        <v>5</v>
      </c>
    </row>
    <row r="253" spans="1:16" ht="15" customHeight="1">
      <c r="A253" s="41" t="s">
        <v>52</v>
      </c>
      <c r="B253" s="44">
        <v>47</v>
      </c>
      <c r="C253" s="43">
        <v>2.0499999999999998</v>
      </c>
      <c r="D253" s="253">
        <v>288</v>
      </c>
      <c r="E253" s="44">
        <v>17</v>
      </c>
      <c r="F253" s="43">
        <v>1.55</v>
      </c>
      <c r="G253" s="253">
        <v>108</v>
      </c>
      <c r="H253" s="44" t="s">
        <v>70</v>
      </c>
      <c r="I253" s="43">
        <v>1.87</v>
      </c>
      <c r="J253" s="253">
        <v>178</v>
      </c>
      <c r="K253" s="44" t="s">
        <v>71</v>
      </c>
      <c r="L253" s="43">
        <v>0.98</v>
      </c>
      <c r="M253" s="253">
        <v>34</v>
      </c>
      <c r="N253" s="44" t="s">
        <v>125</v>
      </c>
      <c r="O253" s="43">
        <v>0.44</v>
      </c>
      <c r="P253" s="45">
        <v>8</v>
      </c>
    </row>
    <row r="254" spans="1:16" ht="15" customHeight="1">
      <c r="A254" s="36" t="s">
        <v>53</v>
      </c>
      <c r="B254" s="39">
        <v>71</v>
      </c>
      <c r="C254" s="46">
        <v>1.99</v>
      </c>
      <c r="D254" s="254">
        <v>392</v>
      </c>
      <c r="E254" s="39">
        <v>17</v>
      </c>
      <c r="F254" s="46">
        <v>1.64</v>
      </c>
      <c r="G254" s="254">
        <v>99</v>
      </c>
      <c r="H254" s="39">
        <v>11</v>
      </c>
      <c r="I254" s="46">
        <v>1.36</v>
      </c>
      <c r="J254" s="254">
        <v>63</v>
      </c>
      <c r="K254" s="39">
        <v>1</v>
      </c>
      <c r="L254" s="46">
        <v>0.39</v>
      </c>
      <c r="M254" s="254">
        <v>6</v>
      </c>
      <c r="N254" s="39">
        <v>0</v>
      </c>
      <c r="O254" s="46">
        <v>0.26</v>
      </c>
      <c r="P254" s="47">
        <v>2</v>
      </c>
    </row>
    <row r="255" spans="1:16" ht="15" customHeight="1" thickBot="1">
      <c r="A255" s="41" t="s">
        <v>54</v>
      </c>
      <c r="B255" s="44">
        <v>56</v>
      </c>
      <c r="C255" s="43">
        <v>2.06</v>
      </c>
      <c r="D255" s="253">
        <v>332</v>
      </c>
      <c r="E255" s="44">
        <v>19</v>
      </c>
      <c r="F255" s="43">
        <v>1.63</v>
      </c>
      <c r="G255" s="253">
        <v>115</v>
      </c>
      <c r="H255" s="44">
        <v>19</v>
      </c>
      <c r="I255" s="43">
        <v>1.63</v>
      </c>
      <c r="J255" s="253">
        <v>117</v>
      </c>
      <c r="K255" s="44">
        <v>5</v>
      </c>
      <c r="L255" s="43">
        <v>0.91</v>
      </c>
      <c r="M255" s="253">
        <v>30</v>
      </c>
      <c r="N255" s="44" t="s">
        <v>99</v>
      </c>
      <c r="O255" s="43">
        <v>0.21</v>
      </c>
      <c r="P255" s="45">
        <v>2</v>
      </c>
    </row>
    <row r="256" spans="1:16" ht="15" customHeight="1">
      <c r="A256" s="48" t="s">
        <v>55</v>
      </c>
      <c r="B256" s="51">
        <v>73</v>
      </c>
      <c r="C256" s="50">
        <v>0.44</v>
      </c>
      <c r="D256" s="255">
        <v>8090</v>
      </c>
      <c r="E256" s="51">
        <v>15</v>
      </c>
      <c r="F256" s="50">
        <v>0.36</v>
      </c>
      <c r="G256" s="255">
        <v>1721</v>
      </c>
      <c r="H256" s="51" t="s">
        <v>78</v>
      </c>
      <c r="I256" s="50">
        <v>0.28999999999999998</v>
      </c>
      <c r="J256" s="255">
        <v>1057</v>
      </c>
      <c r="K256" s="51">
        <v>2</v>
      </c>
      <c r="L256" s="50">
        <v>0.15</v>
      </c>
      <c r="M256" s="255">
        <v>285</v>
      </c>
      <c r="N256" s="51" t="s">
        <v>125</v>
      </c>
      <c r="O256" s="50">
        <v>0.08</v>
      </c>
      <c r="P256" s="52">
        <v>77</v>
      </c>
    </row>
    <row r="257" spans="1:17" ht="15" customHeight="1">
      <c r="A257" s="53" t="s">
        <v>56</v>
      </c>
      <c r="B257" s="56">
        <v>52</v>
      </c>
      <c r="C257" s="55">
        <v>0.9</v>
      </c>
      <c r="D257" s="256">
        <v>2074</v>
      </c>
      <c r="E257" s="56">
        <v>17</v>
      </c>
      <c r="F257" s="55">
        <v>0.66</v>
      </c>
      <c r="G257" s="256">
        <v>691</v>
      </c>
      <c r="H257" s="56" t="s">
        <v>98</v>
      </c>
      <c r="I257" s="55">
        <v>0.8</v>
      </c>
      <c r="J257" s="256">
        <v>950</v>
      </c>
      <c r="K257" s="56">
        <v>6</v>
      </c>
      <c r="L257" s="55">
        <v>0.46</v>
      </c>
      <c r="M257" s="256">
        <v>216</v>
      </c>
      <c r="N257" s="56" t="s">
        <v>125</v>
      </c>
      <c r="O257" s="55">
        <v>0.16</v>
      </c>
      <c r="P257" s="57">
        <v>39</v>
      </c>
    </row>
    <row r="258" spans="1:17" ht="15" customHeight="1" thickBot="1">
      <c r="A258" s="53" t="s">
        <v>57</v>
      </c>
      <c r="B258" s="56">
        <v>69</v>
      </c>
      <c r="C258" s="58">
        <v>0.41</v>
      </c>
      <c r="D258" s="257">
        <v>10164</v>
      </c>
      <c r="E258" s="56">
        <v>15</v>
      </c>
      <c r="F258" s="58">
        <v>0.31</v>
      </c>
      <c r="G258" s="257">
        <v>2412</v>
      </c>
      <c r="H258" s="56" t="s">
        <v>73</v>
      </c>
      <c r="I258" s="58">
        <v>0.28999999999999998</v>
      </c>
      <c r="J258" s="257">
        <v>2007</v>
      </c>
      <c r="K258" s="56">
        <v>3</v>
      </c>
      <c r="L258" s="58">
        <v>0.15</v>
      </c>
      <c r="M258" s="257">
        <v>501</v>
      </c>
      <c r="N258" s="56" t="s">
        <v>125</v>
      </c>
      <c r="O258" s="58">
        <v>7.0000000000000007E-2</v>
      </c>
      <c r="P258" s="59">
        <v>116</v>
      </c>
    </row>
    <row r="259" spans="1:17" ht="15" customHeight="1" thickBot="1">
      <c r="A259" s="1260" t="s">
        <v>61</v>
      </c>
      <c r="B259" s="1259"/>
      <c r="C259" s="1259"/>
      <c r="D259" s="1259"/>
      <c r="E259" s="1259"/>
      <c r="F259" s="1259"/>
      <c r="G259" s="1259"/>
      <c r="H259" s="1259"/>
      <c r="I259" s="1259"/>
      <c r="J259" s="1259"/>
      <c r="K259" s="1259"/>
      <c r="L259" s="1259"/>
      <c r="M259" s="1259"/>
      <c r="N259" s="1259"/>
      <c r="O259" s="1259"/>
      <c r="P259" s="1259"/>
      <c r="Q259" s="28"/>
    </row>
    <row r="260" spans="1:17" ht="15" customHeight="1">
      <c r="A260" s="36" t="s">
        <v>39</v>
      </c>
      <c r="B260" s="39" t="s">
        <v>93</v>
      </c>
      <c r="C260" s="38">
        <v>1.07</v>
      </c>
      <c r="D260" s="252">
        <v>465</v>
      </c>
      <c r="E260" s="39">
        <v>14</v>
      </c>
      <c r="F260" s="38">
        <v>0.84</v>
      </c>
      <c r="G260" s="252">
        <v>248</v>
      </c>
      <c r="H260" s="39">
        <v>45</v>
      </c>
      <c r="I260" s="38">
        <v>1.22</v>
      </c>
      <c r="J260" s="252">
        <v>783</v>
      </c>
      <c r="K260" s="39" t="s">
        <v>79</v>
      </c>
      <c r="L260" s="38">
        <v>0.89</v>
      </c>
      <c r="M260" s="252">
        <v>274</v>
      </c>
      <c r="N260" s="39" t="s">
        <v>62</v>
      </c>
      <c r="O260" s="38" t="s">
        <v>62</v>
      </c>
      <c r="P260" s="38" t="s">
        <v>62</v>
      </c>
    </row>
    <row r="261" spans="1:17" ht="15" customHeight="1">
      <c r="A261" s="41" t="s">
        <v>40</v>
      </c>
      <c r="B261" s="44">
        <v>35</v>
      </c>
      <c r="C261" s="43">
        <v>1.06</v>
      </c>
      <c r="D261" s="253">
        <v>712</v>
      </c>
      <c r="E261" s="44" t="s">
        <v>117</v>
      </c>
      <c r="F261" s="43">
        <v>0.86</v>
      </c>
      <c r="G261" s="253">
        <v>375</v>
      </c>
      <c r="H261" s="44" t="s">
        <v>68</v>
      </c>
      <c r="I261" s="43">
        <v>1.04</v>
      </c>
      <c r="J261" s="253">
        <v>674</v>
      </c>
      <c r="K261" s="44">
        <v>14</v>
      </c>
      <c r="L261" s="43">
        <v>0.78</v>
      </c>
      <c r="M261" s="253">
        <v>295</v>
      </c>
      <c r="N261" s="44" t="s">
        <v>62</v>
      </c>
      <c r="O261" s="43" t="s">
        <v>62</v>
      </c>
      <c r="P261" s="43" t="s">
        <v>62</v>
      </c>
    </row>
    <row r="262" spans="1:17" ht="15" customHeight="1">
      <c r="A262" s="36" t="s">
        <v>41</v>
      </c>
      <c r="B262" s="39" t="s">
        <v>117</v>
      </c>
      <c r="C262" s="46">
        <v>1.79</v>
      </c>
      <c r="D262" s="254">
        <v>127</v>
      </c>
      <c r="E262" s="39">
        <v>15</v>
      </c>
      <c r="F262" s="46">
        <v>1.69</v>
      </c>
      <c r="G262" s="254">
        <v>99</v>
      </c>
      <c r="H262" s="39" t="s">
        <v>120</v>
      </c>
      <c r="I262" s="46">
        <v>2.44</v>
      </c>
      <c r="J262" s="254">
        <v>290</v>
      </c>
      <c r="K262" s="39">
        <v>21</v>
      </c>
      <c r="L262" s="46">
        <v>1.86</v>
      </c>
      <c r="M262" s="254">
        <v>143</v>
      </c>
      <c r="N262" s="39" t="s">
        <v>62</v>
      </c>
      <c r="O262" s="46" t="s">
        <v>62</v>
      </c>
      <c r="P262" s="46" t="s">
        <v>62</v>
      </c>
    </row>
    <row r="263" spans="1:17" ht="15" customHeight="1">
      <c r="A263" s="41" t="s">
        <v>42</v>
      </c>
      <c r="B263" s="44">
        <v>16</v>
      </c>
      <c r="C263" s="43">
        <v>1.54</v>
      </c>
      <c r="D263" s="253">
        <v>103</v>
      </c>
      <c r="E263" s="44" t="s">
        <v>79</v>
      </c>
      <c r="F263" s="43">
        <v>1.49</v>
      </c>
      <c r="G263" s="253">
        <v>105</v>
      </c>
      <c r="H263" s="44" t="s">
        <v>121</v>
      </c>
      <c r="I263" s="43">
        <v>2.09</v>
      </c>
      <c r="J263" s="253">
        <v>315</v>
      </c>
      <c r="K263" s="44">
        <v>17</v>
      </c>
      <c r="L263" s="43">
        <v>1.59</v>
      </c>
      <c r="M263" s="253">
        <v>101</v>
      </c>
      <c r="N263" s="44" t="s">
        <v>62</v>
      </c>
      <c r="O263" s="43" t="s">
        <v>62</v>
      </c>
      <c r="P263" s="43" t="s">
        <v>62</v>
      </c>
    </row>
    <row r="264" spans="1:17" ht="15" customHeight="1">
      <c r="A264" s="36" t="s">
        <v>43</v>
      </c>
      <c r="B264" s="39">
        <v>23</v>
      </c>
      <c r="C264" s="46">
        <v>2.2200000000000002</v>
      </c>
      <c r="D264" s="254">
        <v>98</v>
      </c>
      <c r="E264" s="39">
        <v>15</v>
      </c>
      <c r="F264" s="46">
        <v>1.73</v>
      </c>
      <c r="G264" s="254">
        <v>71</v>
      </c>
      <c r="H264" s="39">
        <v>41</v>
      </c>
      <c r="I264" s="46">
        <v>2.5</v>
      </c>
      <c r="J264" s="254">
        <v>185</v>
      </c>
      <c r="K264" s="39">
        <v>21</v>
      </c>
      <c r="L264" s="46">
        <v>2.12</v>
      </c>
      <c r="M264" s="254">
        <v>90</v>
      </c>
      <c r="N264" s="39" t="s">
        <v>62</v>
      </c>
      <c r="O264" s="46" t="s">
        <v>62</v>
      </c>
      <c r="P264" s="46" t="s">
        <v>62</v>
      </c>
    </row>
    <row r="265" spans="1:17" ht="15" customHeight="1">
      <c r="A265" s="41" t="s">
        <v>44</v>
      </c>
      <c r="B265" s="44">
        <v>30</v>
      </c>
      <c r="C265" s="43">
        <v>1.72</v>
      </c>
      <c r="D265" s="253">
        <v>221</v>
      </c>
      <c r="E265" s="44">
        <v>19</v>
      </c>
      <c r="F265" s="43">
        <v>1.48</v>
      </c>
      <c r="G265" s="253">
        <v>141</v>
      </c>
      <c r="H265" s="44">
        <v>32</v>
      </c>
      <c r="I265" s="43">
        <v>1.78</v>
      </c>
      <c r="J265" s="253">
        <v>236</v>
      </c>
      <c r="K265" s="44">
        <v>19</v>
      </c>
      <c r="L265" s="43">
        <v>1.5</v>
      </c>
      <c r="M265" s="253">
        <v>142</v>
      </c>
      <c r="N265" s="44" t="s">
        <v>62</v>
      </c>
      <c r="O265" s="43" t="s">
        <v>62</v>
      </c>
      <c r="P265" s="43" t="s">
        <v>62</v>
      </c>
    </row>
    <row r="266" spans="1:17" ht="15" customHeight="1">
      <c r="A266" s="36" t="s">
        <v>45</v>
      </c>
      <c r="B266" s="39">
        <v>20</v>
      </c>
      <c r="C266" s="46">
        <v>1.28</v>
      </c>
      <c r="D266" s="254">
        <v>197</v>
      </c>
      <c r="E266" s="39">
        <v>15</v>
      </c>
      <c r="F266" s="46">
        <v>1.17</v>
      </c>
      <c r="G266" s="254">
        <v>149</v>
      </c>
      <c r="H266" s="39">
        <v>47</v>
      </c>
      <c r="I266" s="46">
        <v>1.61</v>
      </c>
      <c r="J266" s="254">
        <v>455</v>
      </c>
      <c r="K266" s="39">
        <v>18</v>
      </c>
      <c r="L266" s="46">
        <v>1.24</v>
      </c>
      <c r="M266" s="254">
        <v>175</v>
      </c>
      <c r="N266" s="39" t="s">
        <v>62</v>
      </c>
      <c r="O266" s="46" t="s">
        <v>62</v>
      </c>
      <c r="P266" s="46" t="s">
        <v>62</v>
      </c>
    </row>
    <row r="267" spans="1:17" ht="15" customHeight="1">
      <c r="A267" s="41" t="s">
        <v>46</v>
      </c>
      <c r="B267" s="44">
        <v>17</v>
      </c>
      <c r="C267" s="43">
        <v>1.65</v>
      </c>
      <c r="D267" s="253">
        <v>97</v>
      </c>
      <c r="E267" s="44">
        <v>19</v>
      </c>
      <c r="F267" s="43">
        <v>1.75</v>
      </c>
      <c r="G267" s="253">
        <v>105</v>
      </c>
      <c r="H267" s="44">
        <v>44</v>
      </c>
      <c r="I267" s="43">
        <v>2.19</v>
      </c>
      <c r="J267" s="253">
        <v>246</v>
      </c>
      <c r="K267" s="44">
        <v>19</v>
      </c>
      <c r="L267" s="43">
        <v>1.78</v>
      </c>
      <c r="M267" s="253">
        <v>97</v>
      </c>
      <c r="N267" s="44" t="s">
        <v>62</v>
      </c>
      <c r="O267" s="43" t="s">
        <v>62</v>
      </c>
      <c r="P267" s="43" t="s">
        <v>62</v>
      </c>
    </row>
    <row r="268" spans="1:17" ht="15" customHeight="1">
      <c r="A268" s="36" t="s">
        <v>47</v>
      </c>
      <c r="B268" s="39">
        <v>23</v>
      </c>
      <c r="C268" s="46">
        <v>1.28</v>
      </c>
      <c r="D268" s="254">
        <v>256</v>
      </c>
      <c r="E268" s="39">
        <v>15</v>
      </c>
      <c r="F268" s="46">
        <v>1.07</v>
      </c>
      <c r="G268" s="254">
        <v>175</v>
      </c>
      <c r="H268" s="39" t="s">
        <v>126</v>
      </c>
      <c r="I268" s="46">
        <v>1.5</v>
      </c>
      <c r="J268" s="254">
        <v>492</v>
      </c>
      <c r="K268" s="39">
        <v>19</v>
      </c>
      <c r="L268" s="46">
        <v>1.18</v>
      </c>
      <c r="M268" s="254">
        <v>212</v>
      </c>
      <c r="N268" s="39" t="s">
        <v>62</v>
      </c>
      <c r="O268" s="46" t="s">
        <v>62</v>
      </c>
      <c r="P268" s="46" t="s">
        <v>62</v>
      </c>
    </row>
    <row r="269" spans="1:17" ht="15" customHeight="1">
      <c r="A269" s="41" t="s">
        <v>48</v>
      </c>
      <c r="B269" s="44">
        <v>29</v>
      </c>
      <c r="C269" s="43">
        <v>1.03</v>
      </c>
      <c r="D269" s="253">
        <v>604</v>
      </c>
      <c r="E269" s="44" t="s">
        <v>119</v>
      </c>
      <c r="F269" s="43">
        <v>0.8</v>
      </c>
      <c r="G269" s="253">
        <v>307</v>
      </c>
      <c r="H269" s="44" t="s">
        <v>127</v>
      </c>
      <c r="I269" s="43">
        <v>1.1000000000000001</v>
      </c>
      <c r="J269" s="253">
        <v>782</v>
      </c>
      <c r="K269" s="44" t="s">
        <v>117</v>
      </c>
      <c r="L269" s="43">
        <v>0.86</v>
      </c>
      <c r="M269" s="253">
        <v>361</v>
      </c>
      <c r="N269" s="44" t="s">
        <v>62</v>
      </c>
      <c r="O269" s="43" t="s">
        <v>62</v>
      </c>
      <c r="P269" s="43" t="s">
        <v>62</v>
      </c>
    </row>
    <row r="270" spans="1:17" ht="15" customHeight="1">
      <c r="A270" s="36" t="s">
        <v>49</v>
      </c>
      <c r="B270" s="39">
        <v>19</v>
      </c>
      <c r="C270" s="46">
        <v>1.44</v>
      </c>
      <c r="D270" s="254">
        <v>151</v>
      </c>
      <c r="E270" s="39">
        <v>15</v>
      </c>
      <c r="F270" s="46">
        <v>1.31</v>
      </c>
      <c r="G270" s="254">
        <v>118</v>
      </c>
      <c r="H270" s="39">
        <v>50</v>
      </c>
      <c r="I270" s="46">
        <v>1.83</v>
      </c>
      <c r="J270" s="254">
        <v>382</v>
      </c>
      <c r="K270" s="39" t="s">
        <v>79</v>
      </c>
      <c r="L270" s="46">
        <v>1.32</v>
      </c>
      <c r="M270" s="254">
        <v>123</v>
      </c>
      <c r="N270" s="39" t="s">
        <v>62</v>
      </c>
      <c r="O270" s="46" t="s">
        <v>62</v>
      </c>
      <c r="P270" s="46" t="s">
        <v>62</v>
      </c>
    </row>
    <row r="271" spans="1:17" ht="15" customHeight="1">
      <c r="A271" s="41" t="s">
        <v>50</v>
      </c>
      <c r="B271" s="44">
        <v>22</v>
      </c>
      <c r="C271" s="43">
        <v>1.87</v>
      </c>
      <c r="D271" s="253">
        <v>119</v>
      </c>
      <c r="E271" s="44" t="s">
        <v>116</v>
      </c>
      <c r="F271" s="43">
        <v>1.41</v>
      </c>
      <c r="G271" s="253">
        <v>63</v>
      </c>
      <c r="H271" s="44">
        <v>48</v>
      </c>
      <c r="I271" s="43">
        <v>2.25</v>
      </c>
      <c r="J271" s="253">
        <v>258</v>
      </c>
      <c r="K271" s="44">
        <v>18</v>
      </c>
      <c r="L271" s="43">
        <v>1.74</v>
      </c>
      <c r="M271" s="253">
        <v>96</v>
      </c>
      <c r="N271" s="44" t="s">
        <v>62</v>
      </c>
      <c r="O271" s="43" t="s">
        <v>62</v>
      </c>
      <c r="P271" s="43" t="s">
        <v>62</v>
      </c>
    </row>
    <row r="272" spans="1:17" ht="15" customHeight="1">
      <c r="A272" s="36" t="s">
        <v>51</v>
      </c>
      <c r="B272" s="39">
        <v>22</v>
      </c>
      <c r="C272" s="46">
        <v>1.42</v>
      </c>
      <c r="D272" s="254">
        <v>194</v>
      </c>
      <c r="E272" s="39">
        <v>18</v>
      </c>
      <c r="F272" s="46">
        <v>1.3</v>
      </c>
      <c r="G272" s="254">
        <v>152</v>
      </c>
      <c r="H272" s="39">
        <v>43</v>
      </c>
      <c r="I272" s="46">
        <v>1.68</v>
      </c>
      <c r="J272" s="254">
        <v>386</v>
      </c>
      <c r="K272" s="39">
        <v>17</v>
      </c>
      <c r="L272" s="46">
        <v>1.28</v>
      </c>
      <c r="M272" s="254">
        <v>151</v>
      </c>
      <c r="N272" s="39" t="s">
        <v>62</v>
      </c>
      <c r="O272" s="46" t="s">
        <v>62</v>
      </c>
      <c r="P272" s="46" t="s">
        <v>62</v>
      </c>
    </row>
    <row r="273" spans="1:17" ht="15" customHeight="1">
      <c r="A273" s="41" t="s">
        <v>52</v>
      </c>
      <c r="B273" s="44">
        <v>23</v>
      </c>
      <c r="C273" s="43">
        <v>1.73</v>
      </c>
      <c r="D273" s="253">
        <v>137</v>
      </c>
      <c r="E273" s="44" t="s">
        <v>119</v>
      </c>
      <c r="F273" s="43">
        <v>1.47</v>
      </c>
      <c r="G273" s="253">
        <v>90</v>
      </c>
      <c r="H273" s="44">
        <v>51</v>
      </c>
      <c r="I273" s="43">
        <v>2.0699999999999998</v>
      </c>
      <c r="J273" s="253">
        <v>312</v>
      </c>
      <c r="K273" s="44" t="s">
        <v>73</v>
      </c>
      <c r="L273" s="43">
        <v>1.36</v>
      </c>
      <c r="M273" s="253">
        <v>73</v>
      </c>
      <c r="N273" s="44" t="s">
        <v>62</v>
      </c>
      <c r="O273" s="43" t="s">
        <v>62</v>
      </c>
      <c r="P273" s="43" t="s">
        <v>62</v>
      </c>
    </row>
    <row r="274" spans="1:17" ht="15" customHeight="1">
      <c r="A274" s="36" t="s">
        <v>53</v>
      </c>
      <c r="B274" s="39">
        <v>22</v>
      </c>
      <c r="C274" s="46">
        <v>1.88</v>
      </c>
      <c r="D274" s="254">
        <v>121</v>
      </c>
      <c r="E274" s="39" t="s">
        <v>75</v>
      </c>
      <c r="F274" s="46">
        <v>1.56</v>
      </c>
      <c r="G274" s="254">
        <v>75</v>
      </c>
      <c r="H274" s="39">
        <v>44</v>
      </c>
      <c r="I274" s="46">
        <v>2.2200000000000002</v>
      </c>
      <c r="J274" s="254">
        <v>244</v>
      </c>
      <c r="K274" s="39">
        <v>20</v>
      </c>
      <c r="L274" s="46">
        <v>1.78</v>
      </c>
      <c r="M274" s="254">
        <v>111</v>
      </c>
      <c r="N274" s="39" t="s">
        <v>62</v>
      </c>
      <c r="O274" s="46" t="s">
        <v>62</v>
      </c>
      <c r="P274" s="46" t="s">
        <v>62</v>
      </c>
    </row>
    <row r="275" spans="1:17" ht="15" customHeight="1" thickBot="1">
      <c r="A275" s="41" t="s">
        <v>54</v>
      </c>
      <c r="B275" s="44">
        <v>21</v>
      </c>
      <c r="C275" s="43">
        <v>1.71</v>
      </c>
      <c r="D275" s="253">
        <v>121</v>
      </c>
      <c r="E275" s="44">
        <v>15</v>
      </c>
      <c r="F275" s="43">
        <v>1.47</v>
      </c>
      <c r="G275" s="253">
        <v>87</v>
      </c>
      <c r="H275" s="44">
        <v>48</v>
      </c>
      <c r="I275" s="43">
        <v>2.09</v>
      </c>
      <c r="J275" s="253">
        <v>282</v>
      </c>
      <c r="K275" s="44">
        <v>16</v>
      </c>
      <c r="L275" s="43">
        <v>1.54</v>
      </c>
      <c r="M275" s="253">
        <v>98</v>
      </c>
      <c r="N275" s="44" t="s">
        <v>62</v>
      </c>
      <c r="O275" s="43" t="s">
        <v>62</v>
      </c>
      <c r="P275" s="43" t="s">
        <v>62</v>
      </c>
    </row>
    <row r="276" spans="1:17" ht="15" customHeight="1">
      <c r="A276" s="48" t="s">
        <v>55</v>
      </c>
      <c r="B276" s="51" t="s">
        <v>96</v>
      </c>
      <c r="C276" s="50">
        <v>0.45</v>
      </c>
      <c r="D276" s="255">
        <v>2944</v>
      </c>
      <c r="E276" s="51" t="s">
        <v>119</v>
      </c>
      <c r="F276" s="50">
        <v>0.37</v>
      </c>
      <c r="G276" s="255">
        <v>1722</v>
      </c>
      <c r="H276" s="51" t="s">
        <v>107</v>
      </c>
      <c r="I276" s="50">
        <v>0.5</v>
      </c>
      <c r="J276" s="255">
        <v>4491</v>
      </c>
      <c r="K276" s="51" t="s">
        <v>104</v>
      </c>
      <c r="L276" s="50">
        <v>0.38</v>
      </c>
      <c r="M276" s="255">
        <v>1879</v>
      </c>
      <c r="N276" s="51" t="s">
        <v>62</v>
      </c>
      <c r="O276" s="50" t="s">
        <v>62</v>
      </c>
      <c r="P276" s="50" t="s">
        <v>62</v>
      </c>
    </row>
    <row r="277" spans="1:17" ht="15" customHeight="1">
      <c r="A277" s="53" t="s">
        <v>56</v>
      </c>
      <c r="B277" s="56">
        <v>20</v>
      </c>
      <c r="C277" s="55">
        <v>0.70000000000000007</v>
      </c>
      <c r="D277" s="256">
        <v>779</v>
      </c>
      <c r="E277" s="56" t="s">
        <v>79</v>
      </c>
      <c r="F277" s="55">
        <v>0.65</v>
      </c>
      <c r="G277" s="256">
        <v>638</v>
      </c>
      <c r="H277" s="56" t="s">
        <v>110</v>
      </c>
      <c r="I277" s="55">
        <v>0.9</v>
      </c>
      <c r="J277" s="256">
        <v>1831</v>
      </c>
      <c r="K277" s="56">
        <v>17</v>
      </c>
      <c r="L277" s="55">
        <v>0.68</v>
      </c>
      <c r="M277" s="256">
        <v>663</v>
      </c>
      <c r="N277" s="56" t="s">
        <v>62</v>
      </c>
      <c r="O277" s="55" t="s">
        <v>62</v>
      </c>
      <c r="P277" s="55" t="s">
        <v>62</v>
      </c>
    </row>
    <row r="278" spans="1:17" ht="15" customHeight="1" thickBot="1">
      <c r="A278" s="53" t="s">
        <v>57</v>
      </c>
      <c r="B278" s="56">
        <v>25</v>
      </c>
      <c r="C278" s="58">
        <v>0.39</v>
      </c>
      <c r="D278" s="257">
        <v>3723</v>
      </c>
      <c r="E278" s="56" t="s">
        <v>79</v>
      </c>
      <c r="F278" s="58">
        <v>0.32</v>
      </c>
      <c r="G278" s="257">
        <v>2360</v>
      </c>
      <c r="H278" s="56" t="s">
        <v>72</v>
      </c>
      <c r="I278" s="58">
        <v>0.44</v>
      </c>
      <c r="J278" s="257">
        <v>6322</v>
      </c>
      <c r="K278" s="56" t="s">
        <v>104</v>
      </c>
      <c r="L278" s="58">
        <v>0.33</v>
      </c>
      <c r="M278" s="257">
        <v>2542</v>
      </c>
      <c r="N278" s="56" t="s">
        <v>62</v>
      </c>
      <c r="O278" s="58" t="s">
        <v>62</v>
      </c>
      <c r="P278" s="58" t="s">
        <v>62</v>
      </c>
    </row>
    <row r="279" spans="1:17" ht="15" customHeight="1" thickBot="1">
      <c r="A279" s="1260" t="s">
        <v>63</v>
      </c>
      <c r="B279" s="1259"/>
      <c r="C279" s="1259"/>
      <c r="D279" s="1259"/>
      <c r="E279" s="1259"/>
      <c r="F279" s="1259"/>
      <c r="G279" s="1259"/>
      <c r="H279" s="1259"/>
      <c r="I279" s="1259"/>
      <c r="J279" s="1259"/>
      <c r="K279" s="1259"/>
      <c r="L279" s="1259"/>
      <c r="M279" s="1259"/>
      <c r="N279" s="1259"/>
      <c r="O279" s="1259"/>
      <c r="P279" s="1259"/>
      <c r="Q279" s="28"/>
    </row>
    <row r="280" spans="1:17" ht="15" customHeight="1">
      <c r="A280" s="36" t="s">
        <v>39</v>
      </c>
      <c r="B280" s="39" t="s">
        <v>101</v>
      </c>
      <c r="C280" s="38">
        <v>1.2</v>
      </c>
      <c r="D280" s="252">
        <v>1053</v>
      </c>
      <c r="E280" s="39">
        <v>22</v>
      </c>
      <c r="F280" s="38">
        <v>1</v>
      </c>
      <c r="G280" s="252">
        <v>396</v>
      </c>
      <c r="H280" s="39">
        <v>15</v>
      </c>
      <c r="I280" s="38">
        <v>0.88</v>
      </c>
      <c r="J280" s="252">
        <v>271</v>
      </c>
      <c r="K280" s="39">
        <v>2</v>
      </c>
      <c r="L280" s="38">
        <v>0.34</v>
      </c>
      <c r="M280" s="252">
        <v>33</v>
      </c>
      <c r="N280" s="39" t="s">
        <v>128</v>
      </c>
      <c r="O280" s="38">
        <v>0.32</v>
      </c>
      <c r="P280" s="40">
        <v>35</v>
      </c>
    </row>
    <row r="281" spans="1:17" ht="15" customHeight="1">
      <c r="A281" s="41" t="s">
        <v>40</v>
      </c>
      <c r="B281" s="44" t="s">
        <v>129</v>
      </c>
      <c r="C281" s="43">
        <v>0.96</v>
      </c>
      <c r="D281" s="253">
        <v>1561</v>
      </c>
      <c r="E281" s="44">
        <v>17</v>
      </c>
      <c r="F281" s="43">
        <v>0.83000000000000007</v>
      </c>
      <c r="G281" s="253">
        <v>356</v>
      </c>
      <c r="H281" s="44">
        <v>6</v>
      </c>
      <c r="I281" s="43">
        <v>0.53</v>
      </c>
      <c r="J281" s="253">
        <v>130</v>
      </c>
      <c r="K281" s="44">
        <v>1</v>
      </c>
      <c r="L281" s="43">
        <v>0.23</v>
      </c>
      <c r="M281" s="253">
        <v>26</v>
      </c>
      <c r="N281" s="44" t="s">
        <v>125</v>
      </c>
      <c r="O281" s="43">
        <v>0.23</v>
      </c>
      <c r="P281" s="45">
        <v>25</v>
      </c>
    </row>
    <row r="282" spans="1:17" ht="15" customHeight="1">
      <c r="A282" s="36" t="s">
        <v>41</v>
      </c>
      <c r="B282" s="39" t="s">
        <v>130</v>
      </c>
      <c r="C282" s="46">
        <v>2.37</v>
      </c>
      <c r="D282" s="254">
        <v>413</v>
      </c>
      <c r="E282" s="39">
        <v>27</v>
      </c>
      <c r="F282" s="46">
        <v>2.2200000000000002</v>
      </c>
      <c r="G282" s="254">
        <v>176</v>
      </c>
      <c r="H282" s="39">
        <v>8</v>
      </c>
      <c r="I282" s="46">
        <v>1.2</v>
      </c>
      <c r="J282" s="254">
        <v>53</v>
      </c>
      <c r="K282" s="39" t="s">
        <v>99</v>
      </c>
      <c r="L282" s="46">
        <v>0.24</v>
      </c>
      <c r="M282" s="254">
        <v>2</v>
      </c>
      <c r="N282" s="39" t="s">
        <v>84</v>
      </c>
      <c r="O282" s="46">
        <v>1.01</v>
      </c>
      <c r="P282" s="47">
        <v>26</v>
      </c>
    </row>
    <row r="283" spans="1:17" ht="15" customHeight="1">
      <c r="A283" s="41" t="s">
        <v>42</v>
      </c>
      <c r="B283" s="44">
        <v>62</v>
      </c>
      <c r="C283" s="43">
        <v>1.99</v>
      </c>
      <c r="D283" s="253">
        <v>396</v>
      </c>
      <c r="E283" s="44">
        <v>24</v>
      </c>
      <c r="F283" s="43">
        <v>1.76</v>
      </c>
      <c r="G283" s="253">
        <v>159</v>
      </c>
      <c r="H283" s="44">
        <v>10</v>
      </c>
      <c r="I283" s="43">
        <v>1.26</v>
      </c>
      <c r="J283" s="253">
        <v>64</v>
      </c>
      <c r="K283" s="44">
        <v>1</v>
      </c>
      <c r="L283" s="43">
        <v>0.43</v>
      </c>
      <c r="M283" s="253">
        <v>7</v>
      </c>
      <c r="N283" s="44" t="s">
        <v>128</v>
      </c>
      <c r="O283" s="43">
        <v>0.53</v>
      </c>
      <c r="P283" s="45">
        <v>14</v>
      </c>
    </row>
    <row r="284" spans="1:17" ht="15" customHeight="1">
      <c r="A284" s="36" t="s">
        <v>43</v>
      </c>
      <c r="B284" s="39">
        <v>56</v>
      </c>
      <c r="C284" s="46">
        <v>2.4700000000000002</v>
      </c>
      <c r="D284" s="254">
        <v>257</v>
      </c>
      <c r="E284" s="39" t="s">
        <v>96</v>
      </c>
      <c r="F284" s="46">
        <v>2.21</v>
      </c>
      <c r="G284" s="254">
        <v>125</v>
      </c>
      <c r="H284" s="39">
        <v>12</v>
      </c>
      <c r="I284" s="46">
        <v>1.56</v>
      </c>
      <c r="J284" s="254">
        <v>64</v>
      </c>
      <c r="K284" s="39">
        <v>2</v>
      </c>
      <c r="L284" s="46">
        <v>0.73</v>
      </c>
      <c r="M284" s="254">
        <v>7</v>
      </c>
      <c r="N284" s="39" t="s">
        <v>128</v>
      </c>
      <c r="O284" s="46">
        <v>0.78</v>
      </c>
      <c r="P284" s="47">
        <v>11</v>
      </c>
    </row>
    <row r="285" spans="1:17" ht="15" customHeight="1">
      <c r="A285" s="41" t="s">
        <v>44</v>
      </c>
      <c r="B285" s="44">
        <v>60</v>
      </c>
      <c r="C285" s="43">
        <v>1.83</v>
      </c>
      <c r="D285" s="253">
        <v>456</v>
      </c>
      <c r="E285" s="44" t="s">
        <v>88</v>
      </c>
      <c r="F285" s="43">
        <v>1.61</v>
      </c>
      <c r="G285" s="253">
        <v>192</v>
      </c>
      <c r="H285" s="44">
        <v>10</v>
      </c>
      <c r="I285" s="43">
        <v>1.1499999999999999</v>
      </c>
      <c r="J285" s="253">
        <v>74</v>
      </c>
      <c r="K285" s="44">
        <v>1</v>
      </c>
      <c r="L285" s="43">
        <v>0.4</v>
      </c>
      <c r="M285" s="253">
        <v>8</v>
      </c>
      <c r="N285" s="44" t="s">
        <v>84</v>
      </c>
      <c r="O285" s="43">
        <v>0.67</v>
      </c>
      <c r="P285" s="45">
        <v>29</v>
      </c>
    </row>
    <row r="286" spans="1:17" ht="15" customHeight="1">
      <c r="A286" s="36" t="s">
        <v>45</v>
      </c>
      <c r="B286" s="39">
        <v>52</v>
      </c>
      <c r="C286" s="46">
        <v>1.6</v>
      </c>
      <c r="D286" s="254">
        <v>517</v>
      </c>
      <c r="E286" s="39">
        <v>26</v>
      </c>
      <c r="F286" s="46">
        <v>1.4</v>
      </c>
      <c r="G286" s="254">
        <v>255</v>
      </c>
      <c r="H286" s="39">
        <v>16</v>
      </c>
      <c r="I286" s="46">
        <v>1.18</v>
      </c>
      <c r="J286" s="254">
        <v>157</v>
      </c>
      <c r="K286" s="39">
        <v>3</v>
      </c>
      <c r="L286" s="46">
        <v>0.53</v>
      </c>
      <c r="M286" s="254">
        <v>28</v>
      </c>
      <c r="N286" s="39" t="s">
        <v>84</v>
      </c>
      <c r="O286" s="46">
        <v>0.63</v>
      </c>
      <c r="P286" s="47">
        <v>37</v>
      </c>
    </row>
    <row r="287" spans="1:17" ht="15" customHeight="1">
      <c r="A287" s="41" t="s">
        <v>46</v>
      </c>
      <c r="B287" s="44">
        <v>62</v>
      </c>
      <c r="C287" s="43">
        <v>2.11</v>
      </c>
      <c r="D287" s="253">
        <v>346</v>
      </c>
      <c r="E287" s="44">
        <v>23</v>
      </c>
      <c r="F287" s="43">
        <v>1.84</v>
      </c>
      <c r="G287" s="253">
        <v>125</v>
      </c>
      <c r="H287" s="44">
        <v>8</v>
      </c>
      <c r="I287" s="43">
        <v>1.19</v>
      </c>
      <c r="J287" s="253">
        <v>49</v>
      </c>
      <c r="K287" s="44">
        <v>2</v>
      </c>
      <c r="L287" s="43">
        <v>0.51</v>
      </c>
      <c r="M287" s="253">
        <v>10</v>
      </c>
      <c r="N287" s="44" t="s">
        <v>89</v>
      </c>
      <c r="O287" s="43">
        <v>0.93</v>
      </c>
      <c r="P287" s="45">
        <v>25</v>
      </c>
    </row>
    <row r="288" spans="1:17" ht="15" customHeight="1">
      <c r="A288" s="36" t="s">
        <v>47</v>
      </c>
      <c r="B288" s="39">
        <v>56</v>
      </c>
      <c r="C288" s="46">
        <v>1.49</v>
      </c>
      <c r="D288" s="254">
        <v>652</v>
      </c>
      <c r="E288" s="39">
        <v>23</v>
      </c>
      <c r="F288" s="46">
        <v>1.26</v>
      </c>
      <c r="G288" s="254">
        <v>272</v>
      </c>
      <c r="H288" s="39">
        <v>15</v>
      </c>
      <c r="I288" s="46">
        <v>1.07</v>
      </c>
      <c r="J288" s="254">
        <v>166</v>
      </c>
      <c r="K288" s="39">
        <v>2</v>
      </c>
      <c r="L288" s="46">
        <v>0.44</v>
      </c>
      <c r="M288" s="254">
        <v>26</v>
      </c>
      <c r="N288" s="39" t="s">
        <v>84</v>
      </c>
      <c r="O288" s="46">
        <v>0.57999999999999996</v>
      </c>
      <c r="P288" s="47">
        <v>43</v>
      </c>
    </row>
    <row r="289" spans="1:17" ht="15" customHeight="1">
      <c r="A289" s="41" t="s">
        <v>48</v>
      </c>
      <c r="B289" s="44" t="s">
        <v>130</v>
      </c>
      <c r="C289" s="43">
        <v>1.1000000000000001</v>
      </c>
      <c r="D289" s="253">
        <v>1266</v>
      </c>
      <c r="E289" s="44">
        <v>23</v>
      </c>
      <c r="F289" s="43">
        <v>0.94000000000000006</v>
      </c>
      <c r="G289" s="253">
        <v>485</v>
      </c>
      <c r="H289" s="44">
        <v>13</v>
      </c>
      <c r="I289" s="43">
        <v>0.75</v>
      </c>
      <c r="J289" s="253">
        <v>257</v>
      </c>
      <c r="K289" s="44">
        <v>2</v>
      </c>
      <c r="L289" s="43">
        <v>0.35</v>
      </c>
      <c r="M289" s="253">
        <v>48</v>
      </c>
      <c r="N289" s="44" t="s">
        <v>128</v>
      </c>
      <c r="O289" s="43">
        <v>0.27</v>
      </c>
      <c r="P289" s="45">
        <v>33</v>
      </c>
    </row>
    <row r="290" spans="1:17" ht="15" customHeight="1">
      <c r="A290" s="36" t="s">
        <v>49</v>
      </c>
      <c r="B290" s="39">
        <v>51</v>
      </c>
      <c r="C290" s="46">
        <v>1.81</v>
      </c>
      <c r="D290" s="254">
        <v>396</v>
      </c>
      <c r="E290" s="39">
        <v>27</v>
      </c>
      <c r="F290" s="46">
        <v>1.6</v>
      </c>
      <c r="G290" s="254">
        <v>217</v>
      </c>
      <c r="H290" s="39">
        <v>16</v>
      </c>
      <c r="I290" s="46">
        <v>1.33</v>
      </c>
      <c r="J290" s="254">
        <v>123</v>
      </c>
      <c r="K290" s="39">
        <v>2</v>
      </c>
      <c r="L290" s="46">
        <v>0.48</v>
      </c>
      <c r="M290" s="254">
        <v>16</v>
      </c>
      <c r="N290" s="39" t="s">
        <v>84</v>
      </c>
      <c r="O290" s="46">
        <v>0.72</v>
      </c>
      <c r="P290" s="47">
        <v>32</v>
      </c>
    </row>
    <row r="291" spans="1:17" ht="15" customHeight="1">
      <c r="A291" s="41" t="s">
        <v>50</v>
      </c>
      <c r="B291" s="44" t="s">
        <v>131</v>
      </c>
      <c r="C291" s="43">
        <v>2.19</v>
      </c>
      <c r="D291" s="253">
        <v>325</v>
      </c>
      <c r="E291" s="44">
        <v>22</v>
      </c>
      <c r="F291" s="43">
        <v>1.85</v>
      </c>
      <c r="G291" s="253">
        <v>121</v>
      </c>
      <c r="H291" s="44">
        <v>14</v>
      </c>
      <c r="I291" s="43">
        <v>1.55</v>
      </c>
      <c r="J291" s="253">
        <v>75</v>
      </c>
      <c r="K291" s="44">
        <v>2</v>
      </c>
      <c r="L291" s="43">
        <v>0.59</v>
      </c>
      <c r="M291" s="253">
        <v>9</v>
      </c>
      <c r="N291" s="44" t="s">
        <v>128</v>
      </c>
      <c r="O291" s="43">
        <v>0.66</v>
      </c>
      <c r="P291" s="45">
        <v>11</v>
      </c>
    </row>
    <row r="292" spans="1:17" ht="15" customHeight="1">
      <c r="A292" s="36" t="s">
        <v>51</v>
      </c>
      <c r="B292" s="39" t="s">
        <v>97</v>
      </c>
      <c r="C292" s="46">
        <v>1.58</v>
      </c>
      <c r="D292" s="254">
        <v>606</v>
      </c>
      <c r="E292" s="39">
        <v>23</v>
      </c>
      <c r="F292" s="46">
        <v>1.42</v>
      </c>
      <c r="G292" s="254">
        <v>205</v>
      </c>
      <c r="H292" s="39">
        <v>7</v>
      </c>
      <c r="I292" s="46">
        <v>0.84</v>
      </c>
      <c r="J292" s="254">
        <v>59</v>
      </c>
      <c r="K292" s="39">
        <v>1</v>
      </c>
      <c r="L292" s="46">
        <v>0.41</v>
      </c>
      <c r="M292" s="254">
        <v>11</v>
      </c>
      <c r="N292" s="39" t="s">
        <v>128</v>
      </c>
      <c r="O292" s="46">
        <v>0.42</v>
      </c>
      <c r="P292" s="47">
        <v>15</v>
      </c>
    </row>
    <row r="293" spans="1:17" ht="15" customHeight="1">
      <c r="A293" s="41" t="s">
        <v>52</v>
      </c>
      <c r="B293" s="44">
        <v>54</v>
      </c>
      <c r="C293" s="43">
        <v>2.0499999999999998</v>
      </c>
      <c r="D293" s="253">
        <v>333</v>
      </c>
      <c r="E293" s="44">
        <v>24</v>
      </c>
      <c r="F293" s="43">
        <v>1.75</v>
      </c>
      <c r="G293" s="253">
        <v>154</v>
      </c>
      <c r="H293" s="44">
        <v>16</v>
      </c>
      <c r="I293" s="43">
        <v>1.52</v>
      </c>
      <c r="J293" s="253">
        <v>95</v>
      </c>
      <c r="K293" s="44" t="s">
        <v>125</v>
      </c>
      <c r="L293" s="43">
        <v>0.41</v>
      </c>
      <c r="M293" s="253">
        <v>7</v>
      </c>
      <c r="N293" s="44" t="s">
        <v>89</v>
      </c>
      <c r="O293" s="43">
        <v>0.84</v>
      </c>
      <c r="P293" s="45">
        <v>30</v>
      </c>
    </row>
    <row r="294" spans="1:17" ht="15" customHeight="1">
      <c r="A294" s="36" t="s">
        <v>53</v>
      </c>
      <c r="B294" s="39" t="s">
        <v>132</v>
      </c>
      <c r="C294" s="46">
        <v>2.08</v>
      </c>
      <c r="D294" s="254">
        <v>360</v>
      </c>
      <c r="E294" s="39">
        <v>22</v>
      </c>
      <c r="F294" s="46">
        <v>1.79</v>
      </c>
      <c r="G294" s="254">
        <v>136</v>
      </c>
      <c r="H294" s="39">
        <v>10</v>
      </c>
      <c r="I294" s="46">
        <v>1.34</v>
      </c>
      <c r="J294" s="254">
        <v>52</v>
      </c>
      <c r="K294" s="39">
        <v>1</v>
      </c>
      <c r="L294" s="46">
        <v>0.37</v>
      </c>
      <c r="M294" s="254">
        <v>4</v>
      </c>
      <c r="N294" s="39" t="s">
        <v>128</v>
      </c>
      <c r="O294" s="46">
        <v>0.57999999999999996</v>
      </c>
      <c r="P294" s="47">
        <v>11</v>
      </c>
    </row>
    <row r="295" spans="1:17" ht="15" customHeight="1" thickBot="1">
      <c r="A295" s="41" t="s">
        <v>54</v>
      </c>
      <c r="B295" s="44" t="s">
        <v>130</v>
      </c>
      <c r="C295" s="43">
        <v>2.0299999999999998</v>
      </c>
      <c r="D295" s="253">
        <v>363</v>
      </c>
      <c r="E295" s="44">
        <v>24</v>
      </c>
      <c r="F295" s="43">
        <v>1.77</v>
      </c>
      <c r="G295" s="253">
        <v>138</v>
      </c>
      <c r="H295" s="44">
        <v>12</v>
      </c>
      <c r="I295" s="43">
        <v>1.34</v>
      </c>
      <c r="J295" s="253">
        <v>72</v>
      </c>
      <c r="K295" s="44">
        <v>1</v>
      </c>
      <c r="L295" s="43">
        <v>0.47</v>
      </c>
      <c r="M295" s="253">
        <v>9</v>
      </c>
      <c r="N295" s="44" t="s">
        <v>128</v>
      </c>
      <c r="O295" s="43">
        <v>0.62</v>
      </c>
      <c r="P295" s="45">
        <v>14</v>
      </c>
    </row>
    <row r="296" spans="1:17" ht="15" customHeight="1">
      <c r="A296" s="48" t="s">
        <v>55</v>
      </c>
      <c r="B296" s="51" t="s">
        <v>130</v>
      </c>
      <c r="C296" s="50">
        <v>0.49</v>
      </c>
      <c r="D296" s="255">
        <v>6843</v>
      </c>
      <c r="E296" s="51">
        <v>22</v>
      </c>
      <c r="F296" s="50">
        <v>0.41</v>
      </c>
      <c r="G296" s="255">
        <v>2555</v>
      </c>
      <c r="H296" s="51">
        <v>12</v>
      </c>
      <c r="I296" s="50">
        <v>0.33</v>
      </c>
      <c r="J296" s="255">
        <v>1369</v>
      </c>
      <c r="K296" s="51" t="s">
        <v>128</v>
      </c>
      <c r="L296" s="50">
        <v>0.14000000000000001</v>
      </c>
      <c r="M296" s="255">
        <v>205</v>
      </c>
      <c r="N296" s="51" t="s">
        <v>128</v>
      </c>
      <c r="O296" s="50">
        <v>0.15</v>
      </c>
      <c r="P296" s="52">
        <v>267</v>
      </c>
    </row>
    <row r="297" spans="1:17" ht="15" customHeight="1">
      <c r="A297" s="53" t="s">
        <v>56</v>
      </c>
      <c r="B297" s="56" t="s">
        <v>133</v>
      </c>
      <c r="C297" s="55">
        <v>0.88</v>
      </c>
      <c r="D297" s="256">
        <v>2457</v>
      </c>
      <c r="E297" s="56">
        <v>25</v>
      </c>
      <c r="F297" s="55">
        <v>0.79</v>
      </c>
      <c r="G297" s="256">
        <v>957</v>
      </c>
      <c r="H297" s="56">
        <v>10</v>
      </c>
      <c r="I297" s="55">
        <v>0.5</v>
      </c>
      <c r="J297" s="256">
        <v>392</v>
      </c>
      <c r="K297" s="56" t="s">
        <v>125</v>
      </c>
      <c r="L297" s="55">
        <v>0.16</v>
      </c>
      <c r="M297" s="256">
        <v>46</v>
      </c>
      <c r="N297" s="56" t="s">
        <v>92</v>
      </c>
      <c r="O297" s="55">
        <v>0.32</v>
      </c>
      <c r="P297" s="57">
        <v>124</v>
      </c>
    </row>
    <row r="298" spans="1:17" ht="15" customHeight="1" thickBot="1">
      <c r="A298" s="53" t="s">
        <v>57</v>
      </c>
      <c r="B298" s="56" t="s">
        <v>130</v>
      </c>
      <c r="C298" s="58">
        <v>0.43</v>
      </c>
      <c r="D298" s="257">
        <v>9300</v>
      </c>
      <c r="E298" s="56">
        <v>23</v>
      </c>
      <c r="F298" s="58">
        <v>0.37</v>
      </c>
      <c r="G298" s="257">
        <v>3512</v>
      </c>
      <c r="H298" s="56">
        <v>12</v>
      </c>
      <c r="I298" s="58">
        <v>0.28000000000000003</v>
      </c>
      <c r="J298" s="257">
        <v>1761</v>
      </c>
      <c r="K298" s="56" t="s">
        <v>128</v>
      </c>
      <c r="L298" s="58">
        <v>0.12</v>
      </c>
      <c r="M298" s="257">
        <v>251</v>
      </c>
      <c r="N298" s="56" t="s">
        <v>128</v>
      </c>
      <c r="O298" s="58">
        <v>0.13</v>
      </c>
      <c r="P298" s="59">
        <v>391</v>
      </c>
    </row>
    <row r="299" spans="1:17" ht="15" customHeight="1" thickBot="1">
      <c r="A299" s="1260" t="s">
        <v>64</v>
      </c>
      <c r="B299" s="1259"/>
      <c r="C299" s="1259"/>
      <c r="D299" s="1259"/>
      <c r="E299" s="1259"/>
      <c r="F299" s="1259"/>
      <c r="G299" s="1259"/>
      <c r="H299" s="1259"/>
      <c r="I299" s="1259"/>
      <c r="J299" s="1259"/>
      <c r="K299" s="1259"/>
      <c r="L299" s="1259"/>
      <c r="M299" s="1259"/>
      <c r="N299" s="1259"/>
      <c r="O299" s="1259"/>
      <c r="P299" s="1259"/>
      <c r="Q299" s="28"/>
    </row>
    <row r="300" spans="1:17" ht="15" customHeight="1">
      <c r="A300" s="36" t="s">
        <v>39</v>
      </c>
      <c r="B300" s="39">
        <v>69</v>
      </c>
      <c r="C300" s="38">
        <v>1.1299999999999999</v>
      </c>
      <c r="D300" s="252">
        <v>1229</v>
      </c>
      <c r="E300" s="39">
        <v>15</v>
      </c>
      <c r="F300" s="38">
        <v>0.86</v>
      </c>
      <c r="G300" s="252">
        <v>269</v>
      </c>
      <c r="H300" s="39">
        <v>15</v>
      </c>
      <c r="I300" s="38">
        <v>0.88</v>
      </c>
      <c r="J300" s="252">
        <v>260</v>
      </c>
      <c r="K300" s="39">
        <v>2</v>
      </c>
      <c r="L300" s="38">
        <v>0.31</v>
      </c>
      <c r="M300" s="252">
        <v>32</v>
      </c>
      <c r="N300" s="39" t="s">
        <v>62</v>
      </c>
      <c r="O300" s="38" t="s">
        <v>62</v>
      </c>
      <c r="P300" s="38" t="s">
        <v>62</v>
      </c>
    </row>
    <row r="301" spans="1:17" ht="15" customHeight="1">
      <c r="A301" s="41" t="s">
        <v>40</v>
      </c>
      <c r="B301" s="44" t="s">
        <v>134</v>
      </c>
      <c r="C301" s="43">
        <v>0.94000000000000006</v>
      </c>
      <c r="D301" s="253">
        <v>1583</v>
      </c>
      <c r="E301" s="44" t="s">
        <v>83</v>
      </c>
      <c r="F301" s="43">
        <v>0.65</v>
      </c>
      <c r="G301" s="253">
        <v>205</v>
      </c>
      <c r="H301" s="44">
        <v>13</v>
      </c>
      <c r="I301" s="43">
        <v>0.73</v>
      </c>
      <c r="J301" s="253">
        <v>262</v>
      </c>
      <c r="K301" s="44">
        <v>2</v>
      </c>
      <c r="L301" s="43">
        <v>0.3</v>
      </c>
      <c r="M301" s="253">
        <v>44</v>
      </c>
      <c r="N301" s="44" t="s">
        <v>62</v>
      </c>
      <c r="O301" s="43" t="s">
        <v>62</v>
      </c>
      <c r="P301" s="43" t="s">
        <v>62</v>
      </c>
    </row>
    <row r="302" spans="1:17" ht="15" customHeight="1">
      <c r="A302" s="36" t="s">
        <v>41</v>
      </c>
      <c r="B302" s="39">
        <v>66</v>
      </c>
      <c r="C302" s="46">
        <v>2.33</v>
      </c>
      <c r="D302" s="254">
        <v>458</v>
      </c>
      <c r="E302" s="39">
        <v>18</v>
      </c>
      <c r="F302" s="46">
        <v>1.93</v>
      </c>
      <c r="G302" s="254">
        <v>114</v>
      </c>
      <c r="H302" s="39">
        <v>14</v>
      </c>
      <c r="I302" s="46">
        <v>1.79</v>
      </c>
      <c r="J302" s="254">
        <v>87</v>
      </c>
      <c r="K302" s="39">
        <v>2</v>
      </c>
      <c r="L302" s="46">
        <v>0.55000000000000004</v>
      </c>
      <c r="M302" s="254">
        <v>12</v>
      </c>
      <c r="N302" s="39" t="s">
        <v>62</v>
      </c>
      <c r="O302" s="46" t="s">
        <v>62</v>
      </c>
      <c r="P302" s="46" t="s">
        <v>62</v>
      </c>
    </row>
    <row r="303" spans="1:17" ht="15" customHeight="1">
      <c r="A303" s="41" t="s">
        <v>42</v>
      </c>
      <c r="B303" s="44">
        <v>50</v>
      </c>
      <c r="C303" s="43">
        <v>2.0699999999999998</v>
      </c>
      <c r="D303" s="253">
        <v>317</v>
      </c>
      <c r="E303" s="44">
        <v>15</v>
      </c>
      <c r="F303" s="43">
        <v>1.44</v>
      </c>
      <c r="G303" s="253">
        <v>97</v>
      </c>
      <c r="H303" s="44">
        <v>31</v>
      </c>
      <c r="I303" s="43">
        <v>1.91</v>
      </c>
      <c r="J303" s="253">
        <v>199</v>
      </c>
      <c r="K303" s="44">
        <v>4</v>
      </c>
      <c r="L303" s="43">
        <v>0.82000000000000006</v>
      </c>
      <c r="M303" s="253">
        <v>25</v>
      </c>
      <c r="N303" s="44" t="s">
        <v>62</v>
      </c>
      <c r="O303" s="43" t="s">
        <v>62</v>
      </c>
      <c r="P303" s="43" t="s">
        <v>62</v>
      </c>
    </row>
    <row r="304" spans="1:17" ht="15" customHeight="1">
      <c r="A304" s="36" t="s">
        <v>43</v>
      </c>
      <c r="B304" s="39">
        <v>62</v>
      </c>
      <c r="C304" s="46">
        <v>2.4300000000000002</v>
      </c>
      <c r="D304" s="254">
        <v>282</v>
      </c>
      <c r="E304" s="39">
        <v>14</v>
      </c>
      <c r="F304" s="46">
        <v>1.72</v>
      </c>
      <c r="G304" s="254">
        <v>67</v>
      </c>
      <c r="H304" s="39">
        <v>22</v>
      </c>
      <c r="I304" s="46">
        <v>2.0499999999999998</v>
      </c>
      <c r="J304" s="254">
        <v>103</v>
      </c>
      <c r="K304" s="39">
        <v>2</v>
      </c>
      <c r="L304" s="46">
        <v>0.84</v>
      </c>
      <c r="M304" s="254">
        <v>10</v>
      </c>
      <c r="N304" s="39" t="s">
        <v>62</v>
      </c>
      <c r="O304" s="46" t="s">
        <v>62</v>
      </c>
      <c r="P304" s="46" t="s">
        <v>62</v>
      </c>
    </row>
    <row r="305" spans="1:17" ht="15" customHeight="1">
      <c r="A305" s="41" t="s">
        <v>44</v>
      </c>
      <c r="B305" s="44">
        <v>76</v>
      </c>
      <c r="C305" s="43">
        <v>1.62</v>
      </c>
      <c r="D305" s="253">
        <v>582</v>
      </c>
      <c r="E305" s="44">
        <v>14</v>
      </c>
      <c r="F305" s="43">
        <v>1.3</v>
      </c>
      <c r="G305" s="253">
        <v>106</v>
      </c>
      <c r="H305" s="44">
        <v>9</v>
      </c>
      <c r="I305" s="43">
        <v>1.1100000000000001</v>
      </c>
      <c r="J305" s="253">
        <v>67</v>
      </c>
      <c r="K305" s="44" t="s">
        <v>125</v>
      </c>
      <c r="L305" s="43">
        <v>0.37</v>
      </c>
      <c r="M305" s="253">
        <v>6</v>
      </c>
      <c r="N305" s="44" t="s">
        <v>62</v>
      </c>
      <c r="O305" s="43" t="s">
        <v>62</v>
      </c>
      <c r="P305" s="43" t="s">
        <v>62</v>
      </c>
    </row>
    <row r="306" spans="1:17" ht="15" customHeight="1">
      <c r="A306" s="36" t="s">
        <v>45</v>
      </c>
      <c r="B306" s="39">
        <v>65</v>
      </c>
      <c r="C306" s="46">
        <v>1.53</v>
      </c>
      <c r="D306" s="254">
        <v>650</v>
      </c>
      <c r="E306" s="39">
        <v>16</v>
      </c>
      <c r="F306" s="46">
        <v>1.17</v>
      </c>
      <c r="G306" s="254">
        <v>158</v>
      </c>
      <c r="H306" s="39">
        <v>16</v>
      </c>
      <c r="I306" s="46">
        <v>1.18</v>
      </c>
      <c r="J306" s="254">
        <v>157</v>
      </c>
      <c r="K306" s="39">
        <v>3</v>
      </c>
      <c r="L306" s="46">
        <v>0.52</v>
      </c>
      <c r="M306" s="254">
        <v>28</v>
      </c>
      <c r="N306" s="39" t="s">
        <v>62</v>
      </c>
      <c r="O306" s="46" t="s">
        <v>62</v>
      </c>
      <c r="P306" s="46" t="s">
        <v>62</v>
      </c>
    </row>
    <row r="307" spans="1:17" ht="15" customHeight="1">
      <c r="A307" s="41" t="s">
        <v>46</v>
      </c>
      <c r="B307" s="44" t="s">
        <v>124</v>
      </c>
      <c r="C307" s="43">
        <v>2.1800000000000002</v>
      </c>
      <c r="D307" s="253">
        <v>258</v>
      </c>
      <c r="E307" s="44">
        <v>18</v>
      </c>
      <c r="F307" s="43">
        <v>1.65</v>
      </c>
      <c r="G307" s="253">
        <v>97</v>
      </c>
      <c r="H307" s="44" t="s">
        <v>82</v>
      </c>
      <c r="I307" s="43">
        <v>2.0299999999999998</v>
      </c>
      <c r="J307" s="253">
        <v>170</v>
      </c>
      <c r="K307" s="44">
        <v>5</v>
      </c>
      <c r="L307" s="43">
        <v>0.98</v>
      </c>
      <c r="M307" s="253">
        <v>28</v>
      </c>
      <c r="N307" s="44" t="s">
        <v>62</v>
      </c>
      <c r="O307" s="43" t="s">
        <v>62</v>
      </c>
      <c r="P307" s="43" t="s">
        <v>62</v>
      </c>
    </row>
    <row r="308" spans="1:17" ht="15" customHeight="1">
      <c r="A308" s="36" t="s">
        <v>47</v>
      </c>
      <c r="B308" s="39">
        <v>64</v>
      </c>
      <c r="C308" s="46">
        <v>1.44</v>
      </c>
      <c r="D308" s="254">
        <v>736</v>
      </c>
      <c r="E308" s="39">
        <v>13</v>
      </c>
      <c r="F308" s="46">
        <v>1.01</v>
      </c>
      <c r="G308" s="254">
        <v>159</v>
      </c>
      <c r="H308" s="39">
        <v>21</v>
      </c>
      <c r="I308" s="46">
        <v>1.22</v>
      </c>
      <c r="J308" s="254">
        <v>235</v>
      </c>
      <c r="K308" s="39">
        <v>2</v>
      </c>
      <c r="L308" s="46">
        <v>0.42</v>
      </c>
      <c r="M308" s="254">
        <v>27</v>
      </c>
      <c r="N308" s="39" t="s">
        <v>62</v>
      </c>
      <c r="O308" s="46" t="s">
        <v>62</v>
      </c>
      <c r="P308" s="46" t="s">
        <v>62</v>
      </c>
    </row>
    <row r="309" spans="1:17" ht="15" customHeight="1">
      <c r="A309" s="41" t="s">
        <v>48</v>
      </c>
      <c r="B309" s="44">
        <v>73</v>
      </c>
      <c r="C309" s="43">
        <v>1</v>
      </c>
      <c r="D309" s="253">
        <v>1516</v>
      </c>
      <c r="E309" s="44">
        <v>13</v>
      </c>
      <c r="F309" s="43">
        <v>0.74</v>
      </c>
      <c r="G309" s="253">
        <v>277</v>
      </c>
      <c r="H309" s="44" t="s">
        <v>102</v>
      </c>
      <c r="I309" s="43">
        <v>0.75</v>
      </c>
      <c r="J309" s="253">
        <v>262</v>
      </c>
      <c r="K309" s="44">
        <v>2</v>
      </c>
      <c r="L309" s="43">
        <v>0.28999999999999998</v>
      </c>
      <c r="M309" s="253">
        <v>35</v>
      </c>
      <c r="N309" s="44" t="s">
        <v>62</v>
      </c>
      <c r="O309" s="43" t="s">
        <v>62</v>
      </c>
      <c r="P309" s="43" t="s">
        <v>62</v>
      </c>
    </row>
    <row r="310" spans="1:17" ht="15" customHeight="1">
      <c r="A310" s="36" t="s">
        <v>49</v>
      </c>
      <c r="B310" s="39">
        <v>69</v>
      </c>
      <c r="C310" s="46">
        <v>1.68</v>
      </c>
      <c r="D310" s="254">
        <v>542</v>
      </c>
      <c r="E310" s="39">
        <v>16</v>
      </c>
      <c r="F310" s="46">
        <v>1.33</v>
      </c>
      <c r="G310" s="254">
        <v>125</v>
      </c>
      <c r="H310" s="39">
        <v>13</v>
      </c>
      <c r="I310" s="46">
        <v>1.23</v>
      </c>
      <c r="J310" s="254">
        <v>98</v>
      </c>
      <c r="K310" s="39">
        <v>2</v>
      </c>
      <c r="L310" s="46">
        <v>0.55000000000000004</v>
      </c>
      <c r="M310" s="254">
        <v>18</v>
      </c>
      <c r="N310" s="39" t="s">
        <v>62</v>
      </c>
      <c r="O310" s="46" t="s">
        <v>62</v>
      </c>
      <c r="P310" s="46" t="s">
        <v>62</v>
      </c>
    </row>
    <row r="311" spans="1:17" ht="15" customHeight="1">
      <c r="A311" s="41" t="s">
        <v>50</v>
      </c>
      <c r="B311" s="44">
        <v>69</v>
      </c>
      <c r="C311" s="43">
        <v>2.06</v>
      </c>
      <c r="D311" s="253">
        <v>371</v>
      </c>
      <c r="E311" s="44" t="s">
        <v>73</v>
      </c>
      <c r="F311" s="43">
        <v>1.42</v>
      </c>
      <c r="G311" s="253">
        <v>68</v>
      </c>
      <c r="H311" s="44">
        <v>17</v>
      </c>
      <c r="I311" s="43">
        <v>1.66</v>
      </c>
      <c r="J311" s="253">
        <v>90</v>
      </c>
      <c r="K311" s="44">
        <v>2</v>
      </c>
      <c r="L311" s="43">
        <v>0.71</v>
      </c>
      <c r="M311" s="253">
        <v>12</v>
      </c>
      <c r="N311" s="44" t="s">
        <v>62</v>
      </c>
      <c r="O311" s="43" t="s">
        <v>62</v>
      </c>
      <c r="P311" s="43" t="s">
        <v>62</v>
      </c>
    </row>
    <row r="312" spans="1:17" ht="15" customHeight="1">
      <c r="A312" s="36" t="s">
        <v>51</v>
      </c>
      <c r="B312" s="39">
        <v>58</v>
      </c>
      <c r="C312" s="46">
        <v>1.67</v>
      </c>
      <c r="D312" s="254">
        <v>525</v>
      </c>
      <c r="E312" s="39">
        <v>13</v>
      </c>
      <c r="F312" s="46">
        <v>1.1399999999999999</v>
      </c>
      <c r="G312" s="254">
        <v>117</v>
      </c>
      <c r="H312" s="39">
        <v>23</v>
      </c>
      <c r="I312" s="46">
        <v>1.43</v>
      </c>
      <c r="J312" s="254">
        <v>206</v>
      </c>
      <c r="K312" s="39">
        <v>5</v>
      </c>
      <c r="L312" s="46">
        <v>0.78</v>
      </c>
      <c r="M312" s="254">
        <v>46</v>
      </c>
      <c r="N312" s="39" t="s">
        <v>62</v>
      </c>
      <c r="O312" s="46" t="s">
        <v>62</v>
      </c>
      <c r="P312" s="46" t="s">
        <v>62</v>
      </c>
    </row>
    <row r="313" spans="1:17" ht="15" customHeight="1">
      <c r="A313" s="41" t="s">
        <v>52</v>
      </c>
      <c r="B313" s="44" t="s">
        <v>126</v>
      </c>
      <c r="C313" s="43">
        <v>2.04</v>
      </c>
      <c r="D313" s="253">
        <v>262</v>
      </c>
      <c r="E313" s="44">
        <v>11</v>
      </c>
      <c r="F313" s="43">
        <v>1.28</v>
      </c>
      <c r="G313" s="253">
        <v>70</v>
      </c>
      <c r="H313" s="44">
        <v>42</v>
      </c>
      <c r="I313" s="43">
        <v>2.0299999999999998</v>
      </c>
      <c r="J313" s="253">
        <v>263</v>
      </c>
      <c r="K313" s="44" t="s">
        <v>84</v>
      </c>
      <c r="L313" s="43">
        <v>0.79</v>
      </c>
      <c r="M313" s="253">
        <v>23</v>
      </c>
      <c r="N313" s="44" t="s">
        <v>62</v>
      </c>
      <c r="O313" s="43" t="s">
        <v>62</v>
      </c>
      <c r="P313" s="43" t="s">
        <v>62</v>
      </c>
    </row>
    <row r="314" spans="1:17" ht="15" customHeight="1">
      <c r="A314" s="36" t="s">
        <v>53</v>
      </c>
      <c r="B314" s="39" t="s">
        <v>135</v>
      </c>
      <c r="C314" s="46">
        <v>2.0699999999999998</v>
      </c>
      <c r="D314" s="254">
        <v>380</v>
      </c>
      <c r="E314" s="39">
        <v>15</v>
      </c>
      <c r="F314" s="46">
        <v>1.55</v>
      </c>
      <c r="G314" s="254">
        <v>84</v>
      </c>
      <c r="H314" s="39" t="s">
        <v>79</v>
      </c>
      <c r="I314" s="46">
        <v>1.64</v>
      </c>
      <c r="J314" s="254">
        <v>91</v>
      </c>
      <c r="K314" s="39">
        <v>1</v>
      </c>
      <c r="L314" s="46">
        <v>0.53</v>
      </c>
      <c r="M314" s="254">
        <v>8</v>
      </c>
      <c r="N314" s="39" t="s">
        <v>62</v>
      </c>
      <c r="O314" s="46" t="s">
        <v>62</v>
      </c>
      <c r="P314" s="46" t="s">
        <v>62</v>
      </c>
    </row>
    <row r="315" spans="1:17" ht="15" customHeight="1" thickBot="1">
      <c r="A315" s="41" t="s">
        <v>54</v>
      </c>
      <c r="B315" s="44">
        <v>56</v>
      </c>
      <c r="C315" s="43">
        <v>2.06</v>
      </c>
      <c r="D315" s="253">
        <v>333</v>
      </c>
      <c r="E315" s="44">
        <v>16</v>
      </c>
      <c r="F315" s="43">
        <v>1.52</v>
      </c>
      <c r="G315" s="253">
        <v>96</v>
      </c>
      <c r="H315" s="44">
        <v>24</v>
      </c>
      <c r="I315" s="43">
        <v>1.78</v>
      </c>
      <c r="J315" s="253">
        <v>140</v>
      </c>
      <c r="K315" s="44">
        <v>4</v>
      </c>
      <c r="L315" s="43">
        <v>0.82000000000000006</v>
      </c>
      <c r="M315" s="253">
        <v>25</v>
      </c>
      <c r="N315" s="44" t="s">
        <v>62</v>
      </c>
      <c r="O315" s="43" t="s">
        <v>62</v>
      </c>
      <c r="P315" s="43" t="s">
        <v>62</v>
      </c>
    </row>
    <row r="316" spans="1:17" ht="15" customHeight="1">
      <c r="A316" s="48" t="s">
        <v>55</v>
      </c>
      <c r="B316" s="51">
        <v>70</v>
      </c>
      <c r="C316" s="50">
        <v>0.46</v>
      </c>
      <c r="D316" s="255">
        <v>7871</v>
      </c>
      <c r="E316" s="51">
        <v>13</v>
      </c>
      <c r="F316" s="50">
        <v>0.34</v>
      </c>
      <c r="G316" s="255">
        <v>1518</v>
      </c>
      <c r="H316" s="51">
        <v>15</v>
      </c>
      <c r="I316" s="50">
        <v>0.36</v>
      </c>
      <c r="J316" s="255">
        <v>1625</v>
      </c>
      <c r="K316" s="51">
        <v>2</v>
      </c>
      <c r="L316" s="50">
        <v>0.14000000000000001</v>
      </c>
      <c r="M316" s="255">
        <v>220</v>
      </c>
      <c r="N316" s="51" t="s">
        <v>62</v>
      </c>
      <c r="O316" s="50" t="s">
        <v>62</v>
      </c>
      <c r="P316" s="50" t="s">
        <v>62</v>
      </c>
    </row>
    <row r="317" spans="1:17" ht="15" customHeight="1">
      <c r="A317" s="53" t="s">
        <v>56</v>
      </c>
      <c r="B317" s="56" t="s">
        <v>86</v>
      </c>
      <c r="C317" s="55">
        <v>0.89</v>
      </c>
      <c r="D317" s="256">
        <v>2153</v>
      </c>
      <c r="E317" s="56">
        <v>15</v>
      </c>
      <c r="F317" s="55">
        <v>0.66</v>
      </c>
      <c r="G317" s="256">
        <v>591</v>
      </c>
      <c r="H317" s="56">
        <v>26</v>
      </c>
      <c r="I317" s="55">
        <v>0.76</v>
      </c>
      <c r="J317" s="256">
        <v>1065</v>
      </c>
      <c r="K317" s="56" t="s">
        <v>84</v>
      </c>
      <c r="L317" s="55">
        <v>0.32</v>
      </c>
      <c r="M317" s="256">
        <v>159</v>
      </c>
      <c r="N317" s="56" t="s">
        <v>62</v>
      </c>
      <c r="O317" s="55" t="s">
        <v>62</v>
      </c>
      <c r="P317" s="55" t="s">
        <v>62</v>
      </c>
    </row>
    <row r="318" spans="1:17" ht="15" customHeight="1" thickBot="1">
      <c r="A318" s="53" t="s">
        <v>57</v>
      </c>
      <c r="B318" s="56" t="s">
        <v>97</v>
      </c>
      <c r="C318" s="58">
        <v>0.41</v>
      </c>
      <c r="D318" s="257">
        <v>10024</v>
      </c>
      <c r="E318" s="56">
        <v>14</v>
      </c>
      <c r="F318" s="58">
        <v>0.3</v>
      </c>
      <c r="G318" s="257">
        <v>2109</v>
      </c>
      <c r="H318" s="56">
        <v>17</v>
      </c>
      <c r="I318" s="58">
        <v>0.33</v>
      </c>
      <c r="J318" s="257">
        <v>2690</v>
      </c>
      <c r="K318" s="56" t="s">
        <v>128</v>
      </c>
      <c r="L318" s="58">
        <v>0.13</v>
      </c>
      <c r="M318" s="257">
        <v>379</v>
      </c>
      <c r="N318" s="56" t="s">
        <v>62</v>
      </c>
      <c r="O318" s="58" t="s">
        <v>62</v>
      </c>
      <c r="P318" s="58" t="s">
        <v>62</v>
      </c>
    </row>
    <row r="319" spans="1:17" ht="15" customHeight="1" thickBot="1">
      <c r="A319" s="1268" t="s">
        <v>66</v>
      </c>
      <c r="B319" s="1259"/>
      <c r="C319" s="1259"/>
      <c r="D319" s="1259"/>
      <c r="E319" s="1259"/>
      <c r="F319" s="1259"/>
      <c r="G319" s="1259"/>
      <c r="H319" s="1259"/>
      <c r="I319" s="1259"/>
      <c r="J319" s="1259"/>
      <c r="K319" s="1259"/>
      <c r="L319" s="1259"/>
      <c r="M319" s="1259"/>
      <c r="N319" s="1259"/>
      <c r="O319" s="1259"/>
      <c r="P319" s="1259"/>
      <c r="Q319" s="28"/>
    </row>
    <row r="320" spans="1:17" ht="15" customHeight="1">
      <c r="A320" s="36" t="s">
        <v>39</v>
      </c>
      <c r="B320" s="39">
        <v>40</v>
      </c>
      <c r="C320" s="38">
        <v>1.2</v>
      </c>
      <c r="D320" s="252">
        <v>702</v>
      </c>
      <c r="E320" s="39">
        <v>5</v>
      </c>
      <c r="F320" s="38">
        <v>0.53</v>
      </c>
      <c r="G320" s="252">
        <v>90</v>
      </c>
      <c r="H320" s="39">
        <v>50</v>
      </c>
      <c r="I320" s="38">
        <v>1.22</v>
      </c>
      <c r="J320" s="252">
        <v>901</v>
      </c>
      <c r="K320" s="39">
        <v>5</v>
      </c>
      <c r="L320" s="38">
        <v>0.53</v>
      </c>
      <c r="M320" s="252">
        <v>93</v>
      </c>
      <c r="N320" s="39" t="s">
        <v>62</v>
      </c>
      <c r="O320" s="38" t="s">
        <v>62</v>
      </c>
      <c r="P320" s="38" t="s">
        <v>62</v>
      </c>
    </row>
    <row r="321" spans="1:74" ht="15" customHeight="1">
      <c r="A321" s="41" t="s">
        <v>40</v>
      </c>
      <c r="B321" s="44">
        <v>35</v>
      </c>
      <c r="C321" s="43">
        <v>1.05</v>
      </c>
      <c r="D321" s="253">
        <v>726</v>
      </c>
      <c r="E321" s="44">
        <v>4</v>
      </c>
      <c r="F321" s="43">
        <v>0.43</v>
      </c>
      <c r="G321" s="253">
        <v>78</v>
      </c>
      <c r="H321" s="44">
        <v>55</v>
      </c>
      <c r="I321" s="43">
        <v>1.1000000000000001</v>
      </c>
      <c r="J321" s="253">
        <v>1139</v>
      </c>
      <c r="K321" s="44">
        <v>7</v>
      </c>
      <c r="L321" s="43">
        <v>0.55000000000000004</v>
      </c>
      <c r="M321" s="253">
        <v>146</v>
      </c>
      <c r="N321" s="44" t="s">
        <v>62</v>
      </c>
      <c r="O321" s="43" t="s">
        <v>62</v>
      </c>
      <c r="P321" s="43" t="s">
        <v>62</v>
      </c>
    </row>
    <row r="322" spans="1:74" ht="15" customHeight="1">
      <c r="A322" s="36" t="s">
        <v>41</v>
      </c>
      <c r="B322" s="39">
        <v>17</v>
      </c>
      <c r="C322" s="46">
        <v>1.65</v>
      </c>
      <c r="D322" s="254">
        <v>123</v>
      </c>
      <c r="E322" s="39">
        <v>4</v>
      </c>
      <c r="F322" s="46">
        <v>0.73</v>
      </c>
      <c r="G322" s="254">
        <v>31</v>
      </c>
      <c r="H322" s="39">
        <v>71</v>
      </c>
      <c r="I322" s="46">
        <v>2.0699999999999998</v>
      </c>
      <c r="J322" s="254">
        <v>460</v>
      </c>
      <c r="K322" s="39">
        <v>8</v>
      </c>
      <c r="L322" s="46">
        <v>1.31</v>
      </c>
      <c r="M322" s="254">
        <v>55</v>
      </c>
      <c r="N322" s="39" t="s">
        <v>62</v>
      </c>
      <c r="O322" s="46" t="s">
        <v>62</v>
      </c>
      <c r="P322" s="46" t="s">
        <v>62</v>
      </c>
    </row>
    <row r="323" spans="1:74" s="9" customFormat="1" ht="15" customHeight="1">
      <c r="A323" s="41" t="s">
        <v>42</v>
      </c>
      <c r="B323" s="44">
        <v>17</v>
      </c>
      <c r="C323" s="43">
        <v>1.55</v>
      </c>
      <c r="D323" s="253">
        <v>104</v>
      </c>
      <c r="E323" s="44">
        <v>3</v>
      </c>
      <c r="F323" s="43">
        <v>0.72</v>
      </c>
      <c r="G323" s="253">
        <v>19</v>
      </c>
      <c r="H323" s="44">
        <v>73</v>
      </c>
      <c r="I323" s="43">
        <v>1.85</v>
      </c>
      <c r="J323" s="253">
        <v>463</v>
      </c>
      <c r="K323" s="44">
        <v>8</v>
      </c>
      <c r="L323" s="43">
        <v>1.1000000000000001</v>
      </c>
      <c r="M323" s="253">
        <v>52</v>
      </c>
      <c r="N323" s="44" t="s">
        <v>62</v>
      </c>
      <c r="O323" s="43" t="s">
        <v>62</v>
      </c>
      <c r="P323" s="43" t="s">
        <v>62</v>
      </c>
    </row>
    <row r="324" spans="1:74" ht="15" customHeight="1">
      <c r="A324" s="36" t="s">
        <v>43</v>
      </c>
      <c r="B324" s="39">
        <v>23</v>
      </c>
      <c r="C324" s="46">
        <v>2.11</v>
      </c>
      <c r="D324" s="254">
        <v>108</v>
      </c>
      <c r="E324" s="39">
        <v>4</v>
      </c>
      <c r="F324" s="46">
        <v>0.93</v>
      </c>
      <c r="G324" s="254">
        <v>19</v>
      </c>
      <c r="H324" s="39">
        <v>63</v>
      </c>
      <c r="I324" s="46">
        <v>2.4</v>
      </c>
      <c r="J324" s="254">
        <v>285</v>
      </c>
      <c r="K324" s="39">
        <v>10</v>
      </c>
      <c r="L324" s="46">
        <v>1.42</v>
      </c>
      <c r="M324" s="254">
        <v>48</v>
      </c>
      <c r="N324" s="39" t="s">
        <v>62</v>
      </c>
      <c r="O324" s="46" t="s">
        <v>62</v>
      </c>
      <c r="P324" s="46" t="s">
        <v>62</v>
      </c>
      <c r="R324" s="6"/>
      <c r="S324" s="6"/>
      <c r="T324" s="6"/>
      <c r="U324" s="6"/>
      <c r="V324" s="6"/>
      <c r="W324" s="6"/>
      <c r="X324" s="6"/>
      <c r="Y324" s="6"/>
      <c r="Z324" s="6"/>
      <c r="AA324" s="6"/>
      <c r="AB324" s="6"/>
      <c r="AC324" s="6"/>
      <c r="AD324" s="6"/>
      <c r="AE324" s="6"/>
      <c r="AF324" s="6"/>
      <c r="AG324" s="6"/>
      <c r="AH324" s="6"/>
      <c r="AI324" s="6"/>
      <c r="AJ324" s="6"/>
      <c r="AK324" s="6"/>
      <c r="AL324" s="6"/>
      <c r="AM324" s="6"/>
      <c r="AN324" s="6"/>
      <c r="AO324" s="6"/>
      <c r="AP324" s="6"/>
      <c r="AQ324" s="6"/>
      <c r="AR324" s="6"/>
      <c r="AS324" s="6"/>
      <c r="AT324" s="6"/>
      <c r="AU324" s="6"/>
      <c r="AV324" s="6"/>
      <c r="AW324" s="6"/>
      <c r="AX324" s="6"/>
      <c r="AY324" s="6"/>
      <c r="AZ324" s="6"/>
      <c r="BA324" s="6"/>
      <c r="BB324" s="6"/>
      <c r="BC324" s="6"/>
      <c r="BD324" s="6"/>
      <c r="BE324" s="6"/>
      <c r="BF324" s="6"/>
      <c r="BG324" s="6"/>
      <c r="BH324" s="6"/>
      <c r="BI324" s="6"/>
      <c r="BJ324" s="6"/>
      <c r="BK324" s="6"/>
      <c r="BL324" s="6"/>
      <c r="BM324" s="6"/>
      <c r="BN324" s="6"/>
      <c r="BO324" s="6"/>
      <c r="BP324" s="6"/>
      <c r="BQ324" s="6"/>
      <c r="BR324" s="6"/>
      <c r="BS324" s="6"/>
      <c r="BT324" s="6"/>
      <c r="BU324" s="6"/>
      <c r="BV324" s="6"/>
    </row>
    <row r="325" spans="1:74" s="9" customFormat="1" ht="15" customHeight="1">
      <c r="A325" s="41" t="s">
        <v>44</v>
      </c>
      <c r="B325" s="44">
        <v>18</v>
      </c>
      <c r="C325" s="43">
        <v>1.45</v>
      </c>
      <c r="D325" s="253">
        <v>136</v>
      </c>
      <c r="E325" s="44">
        <v>3</v>
      </c>
      <c r="F325" s="43">
        <v>0.63</v>
      </c>
      <c r="G325" s="253">
        <v>20</v>
      </c>
      <c r="H325" s="44">
        <v>70</v>
      </c>
      <c r="I325" s="43">
        <v>1.73</v>
      </c>
      <c r="J325" s="253">
        <v>534</v>
      </c>
      <c r="K325" s="44">
        <v>9</v>
      </c>
      <c r="L325" s="43">
        <v>1.1100000000000001</v>
      </c>
      <c r="M325" s="253">
        <v>69</v>
      </c>
      <c r="N325" s="44" t="s">
        <v>62</v>
      </c>
      <c r="O325" s="43" t="s">
        <v>62</v>
      </c>
      <c r="P325" s="43" t="s">
        <v>62</v>
      </c>
    </row>
    <row r="326" spans="1:74" ht="15" customHeight="1">
      <c r="A326" s="36" t="s">
        <v>45</v>
      </c>
      <c r="B326" s="39">
        <v>23</v>
      </c>
      <c r="C326" s="46">
        <v>1.35</v>
      </c>
      <c r="D326" s="254">
        <v>230</v>
      </c>
      <c r="E326" s="39">
        <v>5</v>
      </c>
      <c r="F326" s="46">
        <v>0.72</v>
      </c>
      <c r="G326" s="254">
        <v>51</v>
      </c>
      <c r="H326" s="39">
        <v>64</v>
      </c>
      <c r="I326" s="46">
        <v>1.54</v>
      </c>
      <c r="J326" s="254">
        <v>631</v>
      </c>
      <c r="K326" s="39">
        <v>8</v>
      </c>
      <c r="L326" s="46">
        <v>0.86</v>
      </c>
      <c r="M326" s="254">
        <v>78</v>
      </c>
      <c r="N326" s="39" t="s">
        <v>62</v>
      </c>
      <c r="O326" s="46" t="s">
        <v>62</v>
      </c>
      <c r="P326" s="46" t="s">
        <v>62</v>
      </c>
    </row>
    <row r="327" spans="1:74" ht="15" customHeight="1">
      <c r="A327" s="41" t="s">
        <v>46</v>
      </c>
      <c r="B327" s="44">
        <v>11</v>
      </c>
      <c r="C327" s="43">
        <v>1.38</v>
      </c>
      <c r="D327" s="253">
        <v>62</v>
      </c>
      <c r="E327" s="44">
        <v>1</v>
      </c>
      <c r="F327" s="43">
        <v>0.52</v>
      </c>
      <c r="G327" s="253">
        <v>8</v>
      </c>
      <c r="H327" s="44">
        <v>75</v>
      </c>
      <c r="I327" s="43">
        <v>1.9</v>
      </c>
      <c r="J327" s="253">
        <v>421</v>
      </c>
      <c r="K327" s="44">
        <v>12</v>
      </c>
      <c r="L327" s="43">
        <v>1.45</v>
      </c>
      <c r="M327" s="253">
        <v>63</v>
      </c>
      <c r="N327" s="44" t="s">
        <v>62</v>
      </c>
      <c r="O327" s="43" t="s">
        <v>62</v>
      </c>
      <c r="P327" s="43" t="s">
        <v>62</v>
      </c>
    </row>
    <row r="328" spans="1:74" ht="15" customHeight="1">
      <c r="A328" s="36" t="s">
        <v>47</v>
      </c>
      <c r="B328" s="39">
        <v>33</v>
      </c>
      <c r="C328" s="46">
        <v>1.42</v>
      </c>
      <c r="D328" s="254">
        <v>372</v>
      </c>
      <c r="E328" s="39">
        <v>4</v>
      </c>
      <c r="F328" s="46">
        <v>0.61</v>
      </c>
      <c r="G328" s="254">
        <v>51</v>
      </c>
      <c r="H328" s="39">
        <v>56</v>
      </c>
      <c r="I328" s="46">
        <v>1.5</v>
      </c>
      <c r="J328" s="254">
        <v>646</v>
      </c>
      <c r="K328" s="39">
        <v>7</v>
      </c>
      <c r="L328" s="46">
        <v>0.78</v>
      </c>
      <c r="M328" s="254">
        <v>86</v>
      </c>
      <c r="N328" s="39" t="s">
        <v>62</v>
      </c>
      <c r="O328" s="46" t="s">
        <v>62</v>
      </c>
      <c r="P328" s="46" t="s">
        <v>62</v>
      </c>
    </row>
    <row r="329" spans="1:74" ht="15" customHeight="1">
      <c r="A329" s="41" t="s">
        <v>48</v>
      </c>
      <c r="B329" s="44">
        <v>36</v>
      </c>
      <c r="C329" s="43">
        <v>1.08</v>
      </c>
      <c r="D329" s="253">
        <v>734</v>
      </c>
      <c r="E329" s="44">
        <v>7</v>
      </c>
      <c r="F329" s="43">
        <v>0.56000000000000005</v>
      </c>
      <c r="G329" s="253">
        <v>139</v>
      </c>
      <c r="H329" s="44">
        <v>50</v>
      </c>
      <c r="I329" s="43">
        <v>1.1200000000000001</v>
      </c>
      <c r="J329" s="253">
        <v>1046</v>
      </c>
      <c r="K329" s="44">
        <v>8</v>
      </c>
      <c r="L329" s="43">
        <v>0.61</v>
      </c>
      <c r="M329" s="253">
        <v>167</v>
      </c>
      <c r="N329" s="44" t="s">
        <v>62</v>
      </c>
      <c r="O329" s="43" t="s">
        <v>62</v>
      </c>
      <c r="P329" s="43" t="s">
        <v>62</v>
      </c>
    </row>
    <row r="330" spans="1:74" ht="15" customHeight="1">
      <c r="A330" s="36" t="s">
        <v>49</v>
      </c>
      <c r="B330" s="39">
        <v>30</v>
      </c>
      <c r="C330" s="46">
        <v>1.67</v>
      </c>
      <c r="D330" s="254">
        <v>241</v>
      </c>
      <c r="E330" s="39">
        <v>5</v>
      </c>
      <c r="F330" s="46">
        <v>0.8</v>
      </c>
      <c r="G330" s="254">
        <v>39</v>
      </c>
      <c r="H330" s="39">
        <v>59</v>
      </c>
      <c r="I330" s="46">
        <v>1.79</v>
      </c>
      <c r="J330" s="254">
        <v>454</v>
      </c>
      <c r="K330" s="39">
        <v>6</v>
      </c>
      <c r="L330" s="46">
        <v>0.83000000000000007</v>
      </c>
      <c r="M330" s="254">
        <v>46</v>
      </c>
      <c r="N330" s="39" t="s">
        <v>62</v>
      </c>
      <c r="O330" s="46" t="s">
        <v>62</v>
      </c>
      <c r="P330" s="46" t="s">
        <v>62</v>
      </c>
    </row>
    <row r="331" spans="1:74" ht="15" customHeight="1">
      <c r="A331" s="41" t="s">
        <v>50</v>
      </c>
      <c r="B331" s="44">
        <v>31</v>
      </c>
      <c r="C331" s="43">
        <v>2.0699999999999998</v>
      </c>
      <c r="D331" s="253">
        <v>167</v>
      </c>
      <c r="E331" s="44">
        <v>4</v>
      </c>
      <c r="F331" s="43">
        <v>0.86</v>
      </c>
      <c r="G331" s="253">
        <v>24</v>
      </c>
      <c r="H331" s="44">
        <v>58</v>
      </c>
      <c r="I331" s="43">
        <v>2.21</v>
      </c>
      <c r="J331" s="253">
        <v>316</v>
      </c>
      <c r="K331" s="44">
        <v>7</v>
      </c>
      <c r="L331" s="43">
        <v>1.1399999999999999</v>
      </c>
      <c r="M331" s="253">
        <v>35</v>
      </c>
      <c r="N331" s="44" t="s">
        <v>62</v>
      </c>
      <c r="O331" s="43" t="s">
        <v>62</v>
      </c>
      <c r="P331" s="43" t="s">
        <v>62</v>
      </c>
    </row>
    <row r="332" spans="1:74" ht="15" customHeight="1">
      <c r="A332" s="36" t="s">
        <v>51</v>
      </c>
      <c r="B332" s="39">
        <v>15</v>
      </c>
      <c r="C332" s="46">
        <v>1.21</v>
      </c>
      <c r="D332" s="254">
        <v>133</v>
      </c>
      <c r="E332" s="39">
        <v>4</v>
      </c>
      <c r="F332" s="46">
        <v>0.63</v>
      </c>
      <c r="G332" s="254">
        <v>31</v>
      </c>
      <c r="H332" s="39">
        <v>70</v>
      </c>
      <c r="I332" s="46">
        <v>1.56</v>
      </c>
      <c r="J332" s="254">
        <v>625</v>
      </c>
      <c r="K332" s="39">
        <v>12</v>
      </c>
      <c r="L332" s="46">
        <v>1.1000000000000001</v>
      </c>
      <c r="M332" s="254">
        <v>104</v>
      </c>
      <c r="N332" s="39" t="s">
        <v>62</v>
      </c>
      <c r="O332" s="46" t="s">
        <v>62</v>
      </c>
      <c r="P332" s="46" t="s">
        <v>62</v>
      </c>
    </row>
    <row r="333" spans="1:74" ht="15" customHeight="1">
      <c r="A333" s="41" t="s">
        <v>52</v>
      </c>
      <c r="B333" s="44">
        <v>18</v>
      </c>
      <c r="C333" s="43">
        <v>1.56</v>
      </c>
      <c r="D333" s="253">
        <v>114</v>
      </c>
      <c r="E333" s="44">
        <v>4</v>
      </c>
      <c r="F333" s="43">
        <v>0.79</v>
      </c>
      <c r="G333" s="253">
        <v>25</v>
      </c>
      <c r="H333" s="44">
        <v>72</v>
      </c>
      <c r="I333" s="43">
        <v>1.84</v>
      </c>
      <c r="J333" s="253">
        <v>442</v>
      </c>
      <c r="K333" s="44">
        <v>6</v>
      </c>
      <c r="L333" s="43">
        <v>1.01</v>
      </c>
      <c r="M333" s="253">
        <v>38</v>
      </c>
      <c r="N333" s="44" t="s">
        <v>62</v>
      </c>
      <c r="O333" s="43" t="s">
        <v>62</v>
      </c>
      <c r="P333" s="43" t="s">
        <v>62</v>
      </c>
    </row>
    <row r="334" spans="1:74" ht="15" customHeight="1">
      <c r="A334" s="36" t="s">
        <v>53</v>
      </c>
      <c r="B334" s="39">
        <v>24</v>
      </c>
      <c r="C334" s="46">
        <v>1.9</v>
      </c>
      <c r="D334" s="254">
        <v>131</v>
      </c>
      <c r="E334" s="39">
        <v>3</v>
      </c>
      <c r="F334" s="46">
        <v>0.78</v>
      </c>
      <c r="G334" s="254">
        <v>18</v>
      </c>
      <c r="H334" s="39">
        <v>64</v>
      </c>
      <c r="I334" s="46">
        <v>2.15</v>
      </c>
      <c r="J334" s="254">
        <v>370</v>
      </c>
      <c r="K334" s="39">
        <v>9</v>
      </c>
      <c r="L334" s="46">
        <v>1.34</v>
      </c>
      <c r="M334" s="254">
        <v>42</v>
      </c>
      <c r="N334" s="39" t="s">
        <v>62</v>
      </c>
      <c r="O334" s="46" t="s">
        <v>62</v>
      </c>
      <c r="P334" s="46" t="s">
        <v>62</v>
      </c>
    </row>
    <row r="335" spans="1:74" ht="15" customHeight="1" thickBot="1">
      <c r="A335" s="41" t="s">
        <v>54</v>
      </c>
      <c r="B335" s="44">
        <v>19</v>
      </c>
      <c r="C335" s="43">
        <v>1.65</v>
      </c>
      <c r="D335" s="253">
        <v>109</v>
      </c>
      <c r="E335" s="44">
        <v>3</v>
      </c>
      <c r="F335" s="43">
        <v>0.69000000000000006</v>
      </c>
      <c r="G335" s="253">
        <v>18</v>
      </c>
      <c r="H335" s="44">
        <v>67</v>
      </c>
      <c r="I335" s="43">
        <v>1.96</v>
      </c>
      <c r="J335" s="253">
        <v>396</v>
      </c>
      <c r="K335" s="44">
        <v>12</v>
      </c>
      <c r="L335" s="43">
        <v>1.3</v>
      </c>
      <c r="M335" s="253">
        <v>72</v>
      </c>
      <c r="N335" s="44" t="s">
        <v>62</v>
      </c>
      <c r="O335" s="43" t="s">
        <v>62</v>
      </c>
      <c r="P335" s="43" t="s">
        <v>62</v>
      </c>
    </row>
    <row r="336" spans="1:74" ht="15" customHeight="1">
      <c r="A336" s="48" t="s">
        <v>55</v>
      </c>
      <c r="B336" s="51">
        <v>33</v>
      </c>
      <c r="C336" s="50">
        <v>0.48</v>
      </c>
      <c r="D336" s="255">
        <v>3547</v>
      </c>
      <c r="E336" s="51">
        <v>5</v>
      </c>
      <c r="F336" s="50">
        <v>0.22</v>
      </c>
      <c r="G336" s="255">
        <v>529</v>
      </c>
      <c r="H336" s="51">
        <v>55</v>
      </c>
      <c r="I336" s="50">
        <v>0.5</v>
      </c>
      <c r="J336" s="255">
        <v>6322</v>
      </c>
      <c r="K336" s="51">
        <v>7</v>
      </c>
      <c r="L336" s="50">
        <v>0.26</v>
      </c>
      <c r="M336" s="255">
        <v>810</v>
      </c>
      <c r="N336" s="51" t="s">
        <v>62</v>
      </c>
      <c r="O336" s="50" t="s">
        <v>62</v>
      </c>
      <c r="P336" s="50" t="s">
        <v>62</v>
      </c>
    </row>
    <row r="337" spans="1:17" ht="15" customHeight="1">
      <c r="A337" s="53" t="s">
        <v>56</v>
      </c>
      <c r="B337" s="56">
        <v>16</v>
      </c>
      <c r="C337" s="55">
        <v>0.64</v>
      </c>
      <c r="D337" s="256">
        <v>645</v>
      </c>
      <c r="E337" s="56">
        <v>3</v>
      </c>
      <c r="F337" s="55">
        <v>0.3</v>
      </c>
      <c r="G337" s="256">
        <v>132</v>
      </c>
      <c r="H337" s="56">
        <v>71</v>
      </c>
      <c r="I337" s="55">
        <v>0.8</v>
      </c>
      <c r="J337" s="256">
        <v>2807</v>
      </c>
      <c r="K337" s="56">
        <v>10</v>
      </c>
      <c r="L337" s="55">
        <v>0.52</v>
      </c>
      <c r="M337" s="256">
        <v>384</v>
      </c>
      <c r="N337" s="56" t="s">
        <v>62</v>
      </c>
      <c r="O337" s="55" t="s">
        <v>62</v>
      </c>
      <c r="P337" s="55" t="s">
        <v>62</v>
      </c>
    </row>
    <row r="338" spans="1:17" ht="15" customHeight="1">
      <c r="A338" s="60" t="s">
        <v>57</v>
      </c>
      <c r="B338" s="63">
        <v>29</v>
      </c>
      <c r="C338" s="62">
        <v>0.4</v>
      </c>
      <c r="D338" s="258">
        <v>4192</v>
      </c>
      <c r="E338" s="63">
        <v>5</v>
      </c>
      <c r="F338" s="62">
        <v>0.19</v>
      </c>
      <c r="G338" s="258">
        <v>661</v>
      </c>
      <c r="H338" s="65">
        <v>58</v>
      </c>
      <c r="I338" s="62">
        <v>0.43</v>
      </c>
      <c r="J338" s="258">
        <v>9129</v>
      </c>
      <c r="K338" s="65">
        <v>8</v>
      </c>
      <c r="L338" s="62">
        <v>0.23</v>
      </c>
      <c r="M338" s="258">
        <v>1194</v>
      </c>
      <c r="N338" s="65" t="s">
        <v>62</v>
      </c>
      <c r="O338" s="62" t="s">
        <v>62</v>
      </c>
      <c r="P338" s="62" t="s">
        <v>62</v>
      </c>
    </row>
    <row r="339" spans="1:17">
      <c r="A339" s="1264" t="s">
        <v>67</v>
      </c>
      <c r="B339" s="1265"/>
      <c r="C339" s="1265"/>
      <c r="D339" s="1265"/>
      <c r="E339" s="1265"/>
      <c r="F339" s="1265"/>
      <c r="G339" s="1265"/>
      <c r="H339" s="1265"/>
      <c r="I339" s="1265"/>
      <c r="J339" s="1265"/>
      <c r="K339" s="1265"/>
      <c r="L339" s="1265"/>
      <c r="M339" s="1265"/>
      <c r="N339" s="1265"/>
      <c r="O339" s="1265"/>
      <c r="P339" s="1265"/>
    </row>
    <row r="340" spans="1:17" ht="24" customHeight="1">
      <c r="A340" s="1266" t="s">
        <v>174</v>
      </c>
      <c r="B340" s="1267"/>
      <c r="C340" s="1267"/>
      <c r="D340" s="1267"/>
      <c r="E340" s="1267"/>
      <c r="F340" s="1267"/>
      <c r="G340" s="1267"/>
      <c r="H340" s="1267"/>
      <c r="I340" s="1267"/>
      <c r="J340" s="1267"/>
      <c r="K340" s="1267"/>
      <c r="L340" s="1267"/>
      <c r="M340" s="1267"/>
      <c r="N340" s="1267"/>
      <c r="O340" s="1267"/>
      <c r="P340" s="1267"/>
    </row>
    <row r="341" spans="1:17">
      <c r="A341" s="1246" t="s">
        <v>153</v>
      </c>
      <c r="B341" s="1267"/>
      <c r="C341" s="1267"/>
      <c r="D341" s="1267"/>
      <c r="E341" s="1267"/>
      <c r="F341" s="1267"/>
      <c r="G341" s="1267"/>
      <c r="H341" s="1267"/>
      <c r="I341" s="1267"/>
      <c r="J341" s="1267"/>
      <c r="K341" s="1267"/>
      <c r="L341" s="1267"/>
      <c r="M341" s="1267"/>
      <c r="N341" s="1267"/>
      <c r="O341" s="1267"/>
      <c r="P341" s="1267"/>
    </row>
    <row r="342" spans="1:17" ht="14.25" customHeight="1">
      <c r="A342" s="1"/>
      <c r="B342" s="9"/>
      <c r="C342" s="9"/>
      <c r="D342" s="259"/>
      <c r="E342" s="9"/>
      <c r="F342" s="9"/>
      <c r="G342" s="259"/>
      <c r="H342" s="9"/>
      <c r="I342" s="9"/>
      <c r="J342" s="259"/>
      <c r="K342" s="9"/>
      <c r="L342" s="23"/>
    </row>
    <row r="343" spans="1:17" ht="23.25" customHeight="1">
      <c r="A343" s="1044">
        <v>2021</v>
      </c>
      <c r="B343" s="1247"/>
      <c r="C343" s="1247"/>
      <c r="D343" s="1247"/>
      <c r="E343" s="1247"/>
      <c r="F343" s="1247"/>
      <c r="G343" s="1247"/>
      <c r="H343" s="1247"/>
      <c r="I343" s="1247"/>
      <c r="J343" s="1247"/>
      <c r="K343" s="1247"/>
      <c r="L343" s="1247"/>
      <c r="M343" s="1247"/>
      <c r="N343" s="1247"/>
      <c r="O343" s="1247"/>
      <c r="P343" s="1247"/>
    </row>
    <row r="344" spans="1:17" s="8" customFormat="1" ht="15" customHeight="1">
      <c r="A344" s="1"/>
      <c r="B344" s="9"/>
      <c r="C344" s="9"/>
      <c r="D344" s="259"/>
      <c r="E344" s="9"/>
      <c r="F344" s="9"/>
      <c r="G344" s="259"/>
      <c r="H344" s="9"/>
      <c r="I344" s="9"/>
      <c r="J344" s="259"/>
      <c r="K344" s="9"/>
      <c r="L344" s="23"/>
      <c r="M344" s="259"/>
    </row>
    <row r="345" spans="1:17" s="8" customFormat="1" ht="15.75" customHeight="1">
      <c r="A345" s="66" t="s">
        <v>177</v>
      </c>
      <c r="B345" s="27"/>
      <c r="C345" s="27"/>
      <c r="D345" s="260"/>
      <c r="E345" s="27"/>
      <c r="F345" s="27"/>
      <c r="G345" s="260"/>
      <c r="H345" s="27"/>
      <c r="I345" s="27"/>
      <c r="J345" s="269"/>
      <c r="K345" s="25"/>
      <c r="L345" s="26"/>
      <c r="M345" s="269"/>
      <c r="N345" s="25"/>
      <c r="O345" s="25"/>
      <c r="P345" s="25"/>
    </row>
    <row r="346" spans="1:17" s="8" customFormat="1" ht="45.65" customHeight="1" thickBot="1">
      <c r="A346" s="1248" t="s">
        <v>28</v>
      </c>
      <c r="B346" s="1251" t="s">
        <v>29</v>
      </c>
      <c r="C346" s="1252"/>
      <c r="D346" s="1253"/>
      <c r="E346" s="1262" t="s">
        <v>30</v>
      </c>
      <c r="F346" s="1263"/>
      <c r="G346" s="1263"/>
      <c r="H346" s="1251" t="s">
        <v>31</v>
      </c>
      <c r="I346" s="1252"/>
      <c r="J346" s="1253"/>
      <c r="K346" s="1251" t="s">
        <v>32</v>
      </c>
      <c r="L346" s="1252"/>
      <c r="M346" s="1253"/>
      <c r="N346" s="1280" t="s">
        <v>33</v>
      </c>
      <c r="O346" s="1252"/>
      <c r="P346" s="1254"/>
    </row>
    <row r="347" spans="1:17" s="8" customFormat="1" ht="15.75" customHeight="1" thickBot="1">
      <c r="A347" s="1249"/>
      <c r="B347" s="67" t="s">
        <v>34</v>
      </c>
      <c r="C347" s="68" t="s">
        <v>35</v>
      </c>
      <c r="D347" s="261" t="s">
        <v>36</v>
      </c>
      <c r="E347" s="69" t="s">
        <v>34</v>
      </c>
      <c r="F347" s="68" t="s">
        <v>35</v>
      </c>
      <c r="G347" s="251" t="s">
        <v>36</v>
      </c>
      <c r="H347" s="69" t="s">
        <v>34</v>
      </c>
      <c r="I347" s="68" t="s">
        <v>35</v>
      </c>
      <c r="J347" s="251" t="s">
        <v>36</v>
      </c>
      <c r="K347" s="70" t="s">
        <v>34</v>
      </c>
      <c r="L347" s="71" t="s">
        <v>35</v>
      </c>
      <c r="M347" s="251" t="s">
        <v>36</v>
      </c>
      <c r="N347" s="70" t="s">
        <v>34</v>
      </c>
      <c r="O347" s="72" t="s">
        <v>35</v>
      </c>
      <c r="P347" s="70" t="s">
        <v>36</v>
      </c>
    </row>
    <row r="348" spans="1:17" s="8" customFormat="1" ht="15.75" customHeight="1" thickBot="1">
      <c r="A348" s="1250"/>
      <c r="B348" s="1255" t="s">
        <v>136</v>
      </c>
      <c r="C348" s="1256"/>
      <c r="D348" s="1256"/>
      <c r="E348" s="1256"/>
      <c r="F348" s="1256"/>
      <c r="G348" s="1256"/>
      <c r="H348" s="1256"/>
      <c r="I348" s="1256"/>
      <c r="J348" s="1256"/>
      <c r="K348" s="1256"/>
      <c r="L348" s="1256"/>
      <c r="M348" s="1256"/>
      <c r="N348" s="1256"/>
      <c r="O348" s="1256"/>
      <c r="P348" s="1257"/>
    </row>
    <row r="349" spans="1:17" s="8" customFormat="1" ht="15.75" customHeight="1" thickBot="1">
      <c r="A349" s="1260" t="s">
        <v>38</v>
      </c>
      <c r="B349" s="1259"/>
      <c r="C349" s="1259"/>
      <c r="D349" s="1259"/>
      <c r="E349" s="1259"/>
      <c r="F349" s="1259"/>
      <c r="G349" s="1259"/>
      <c r="H349" s="1259"/>
      <c r="I349" s="1259"/>
      <c r="J349" s="1259"/>
      <c r="K349" s="1259"/>
      <c r="L349" s="1259"/>
      <c r="M349" s="1259"/>
      <c r="N349" s="1259"/>
      <c r="O349" s="1259"/>
      <c r="P349" s="1259"/>
      <c r="Q349" s="24"/>
    </row>
    <row r="350" spans="1:17" s="8" customFormat="1" ht="15" customHeight="1">
      <c r="A350" s="36" t="s">
        <v>39</v>
      </c>
      <c r="B350" s="39">
        <v>54</v>
      </c>
      <c r="C350" s="46">
        <v>1.28</v>
      </c>
      <c r="D350" s="252">
        <v>865</v>
      </c>
      <c r="E350" s="39">
        <v>26</v>
      </c>
      <c r="F350" s="46">
        <v>1.1299999999999999</v>
      </c>
      <c r="G350" s="252">
        <v>419</v>
      </c>
      <c r="H350" s="39">
        <v>2</v>
      </c>
      <c r="I350" s="46">
        <v>0.35</v>
      </c>
      <c r="J350" s="252">
        <v>33</v>
      </c>
      <c r="K350" s="39">
        <v>2</v>
      </c>
      <c r="L350" s="46">
        <v>0.39</v>
      </c>
      <c r="M350" s="252">
        <v>42</v>
      </c>
      <c r="N350" s="73">
        <v>15</v>
      </c>
      <c r="O350" s="74">
        <v>0.93</v>
      </c>
      <c r="P350" s="40">
        <v>246</v>
      </c>
    </row>
    <row r="351" spans="1:17" s="8" customFormat="1" ht="15" customHeight="1">
      <c r="A351" s="41" t="s">
        <v>40</v>
      </c>
      <c r="B351" s="44">
        <v>55</v>
      </c>
      <c r="C351" s="43">
        <v>1.19</v>
      </c>
      <c r="D351" s="253">
        <v>987</v>
      </c>
      <c r="E351" s="44">
        <v>24</v>
      </c>
      <c r="F351" s="43">
        <v>1.02</v>
      </c>
      <c r="G351" s="253">
        <v>431</v>
      </c>
      <c r="H351" s="44">
        <v>3</v>
      </c>
      <c r="I351" s="43">
        <v>0.37</v>
      </c>
      <c r="J351" s="253">
        <v>49</v>
      </c>
      <c r="K351" s="44">
        <v>3</v>
      </c>
      <c r="L351" s="43">
        <v>0.44</v>
      </c>
      <c r="M351" s="253">
        <v>61</v>
      </c>
      <c r="N351" s="75">
        <v>15</v>
      </c>
      <c r="O351" s="76">
        <v>0.85</v>
      </c>
      <c r="P351" s="45">
        <v>270</v>
      </c>
    </row>
    <row r="352" spans="1:17" s="8" customFormat="1" ht="15" customHeight="1">
      <c r="A352" s="36" t="s">
        <v>41</v>
      </c>
      <c r="B352" s="39">
        <v>41</v>
      </c>
      <c r="C352" s="46">
        <v>1.89</v>
      </c>
      <c r="D352" s="254">
        <v>375</v>
      </c>
      <c r="E352" s="39">
        <v>32</v>
      </c>
      <c r="F352" s="46">
        <v>1.77</v>
      </c>
      <c r="G352" s="254">
        <v>298</v>
      </c>
      <c r="H352" s="39">
        <v>3</v>
      </c>
      <c r="I352" s="46">
        <v>0.63</v>
      </c>
      <c r="J352" s="254">
        <v>24</v>
      </c>
      <c r="K352" s="39">
        <v>3</v>
      </c>
      <c r="L352" s="46">
        <v>0.72</v>
      </c>
      <c r="M352" s="254">
        <v>25</v>
      </c>
      <c r="N352" s="73">
        <v>21</v>
      </c>
      <c r="O352" s="74">
        <v>1.51</v>
      </c>
      <c r="P352" s="47">
        <v>193</v>
      </c>
    </row>
    <row r="353" spans="1:16" s="8" customFormat="1" ht="15" customHeight="1">
      <c r="A353" s="41" t="s">
        <v>42</v>
      </c>
      <c r="B353" s="44">
        <v>46</v>
      </c>
      <c r="C353" s="43">
        <v>1.81</v>
      </c>
      <c r="D353" s="253">
        <v>368</v>
      </c>
      <c r="E353" s="44">
        <v>27</v>
      </c>
      <c r="F353" s="43">
        <v>1.61</v>
      </c>
      <c r="G353" s="253">
        <v>224</v>
      </c>
      <c r="H353" s="44">
        <v>4</v>
      </c>
      <c r="I353" s="43">
        <v>0.69000000000000006</v>
      </c>
      <c r="J353" s="253">
        <v>28</v>
      </c>
      <c r="K353" s="44">
        <v>2</v>
      </c>
      <c r="L353" s="43">
        <v>0.62</v>
      </c>
      <c r="M353" s="253">
        <v>16</v>
      </c>
      <c r="N353" s="75">
        <v>20</v>
      </c>
      <c r="O353" s="76">
        <v>1.47</v>
      </c>
      <c r="P353" s="45">
        <v>156</v>
      </c>
    </row>
    <row r="354" spans="1:16" s="8" customFormat="1" ht="15" customHeight="1">
      <c r="A354" s="36" t="s">
        <v>43</v>
      </c>
      <c r="B354" s="39">
        <v>58</v>
      </c>
      <c r="C354" s="46">
        <v>2.3199999999999998</v>
      </c>
      <c r="D354" s="254">
        <v>287</v>
      </c>
      <c r="E354" s="39">
        <v>25</v>
      </c>
      <c r="F354" s="46">
        <v>2</v>
      </c>
      <c r="G354" s="254">
        <v>136</v>
      </c>
      <c r="H354" s="39">
        <v>3</v>
      </c>
      <c r="I354" s="46">
        <v>0.82000000000000006</v>
      </c>
      <c r="J354" s="254">
        <v>14</v>
      </c>
      <c r="K354" s="39">
        <v>1</v>
      </c>
      <c r="L354" s="46">
        <v>0.48</v>
      </c>
      <c r="M354" s="254">
        <v>4</v>
      </c>
      <c r="N354" s="73">
        <v>14</v>
      </c>
      <c r="O354" s="74">
        <v>1.6</v>
      </c>
      <c r="P354" s="47">
        <v>73</v>
      </c>
    </row>
    <row r="355" spans="1:16" s="8" customFormat="1" ht="15" customHeight="1">
      <c r="A355" s="41" t="s">
        <v>44</v>
      </c>
      <c r="B355" s="44">
        <v>50</v>
      </c>
      <c r="C355" s="43">
        <v>1.75</v>
      </c>
      <c r="D355" s="253">
        <v>450</v>
      </c>
      <c r="E355" s="44">
        <v>29</v>
      </c>
      <c r="F355" s="43">
        <v>1.58</v>
      </c>
      <c r="G355" s="253">
        <v>252</v>
      </c>
      <c r="H355" s="44">
        <v>3</v>
      </c>
      <c r="I355" s="43">
        <v>0.57999999999999996</v>
      </c>
      <c r="J355" s="253">
        <v>25</v>
      </c>
      <c r="K355" s="44">
        <v>3</v>
      </c>
      <c r="L355" s="43">
        <v>0.61</v>
      </c>
      <c r="M355" s="253">
        <v>23</v>
      </c>
      <c r="N355" s="75">
        <v>16</v>
      </c>
      <c r="O355" s="76">
        <v>1.27</v>
      </c>
      <c r="P355" s="45">
        <v>135</v>
      </c>
    </row>
    <row r="356" spans="1:16" s="8" customFormat="1" ht="15" customHeight="1">
      <c r="A356" s="36" t="s">
        <v>45</v>
      </c>
      <c r="B356" s="39">
        <v>49</v>
      </c>
      <c r="C356" s="46">
        <v>1.61</v>
      </c>
      <c r="D356" s="254">
        <v>475</v>
      </c>
      <c r="E356" s="39">
        <v>26</v>
      </c>
      <c r="F356" s="46">
        <v>1.41</v>
      </c>
      <c r="G356" s="254">
        <v>250</v>
      </c>
      <c r="H356" s="39">
        <v>4</v>
      </c>
      <c r="I356" s="46">
        <v>0.61</v>
      </c>
      <c r="J356" s="254">
        <v>35</v>
      </c>
      <c r="K356" s="39">
        <v>3</v>
      </c>
      <c r="L356" s="46">
        <v>0.57999999999999996</v>
      </c>
      <c r="M356" s="254">
        <v>34</v>
      </c>
      <c r="N356" s="73">
        <v>18</v>
      </c>
      <c r="O356" s="74">
        <v>1.23</v>
      </c>
      <c r="P356" s="47">
        <v>177</v>
      </c>
    </row>
    <row r="357" spans="1:16" s="8" customFormat="1" ht="15" customHeight="1">
      <c r="A357" s="41" t="s">
        <v>46</v>
      </c>
      <c r="B357" s="44">
        <v>41</v>
      </c>
      <c r="C357" s="43">
        <v>2</v>
      </c>
      <c r="D357" s="253">
        <v>282</v>
      </c>
      <c r="E357" s="44">
        <v>27</v>
      </c>
      <c r="F357" s="43">
        <v>1.82</v>
      </c>
      <c r="G357" s="253">
        <v>175</v>
      </c>
      <c r="H357" s="44">
        <v>4</v>
      </c>
      <c r="I357" s="43">
        <v>0.79</v>
      </c>
      <c r="J357" s="253">
        <v>25</v>
      </c>
      <c r="K357" s="44">
        <v>2</v>
      </c>
      <c r="L357" s="43">
        <v>0.61</v>
      </c>
      <c r="M357" s="253">
        <v>13</v>
      </c>
      <c r="N357" s="75">
        <v>26</v>
      </c>
      <c r="O357" s="76">
        <v>1.78</v>
      </c>
      <c r="P357" s="45">
        <v>177</v>
      </c>
    </row>
    <row r="358" spans="1:16" s="8" customFormat="1" ht="15" customHeight="1">
      <c r="A358" s="36" t="s">
        <v>47</v>
      </c>
      <c r="B358" s="39">
        <v>49</v>
      </c>
      <c r="C358" s="46">
        <v>1.45</v>
      </c>
      <c r="D358" s="254">
        <v>599</v>
      </c>
      <c r="E358" s="39">
        <v>26</v>
      </c>
      <c r="F358" s="46">
        <v>1.27</v>
      </c>
      <c r="G358" s="254">
        <v>320</v>
      </c>
      <c r="H358" s="39">
        <v>4</v>
      </c>
      <c r="I358" s="46">
        <v>0.54</v>
      </c>
      <c r="J358" s="254">
        <v>49</v>
      </c>
      <c r="K358" s="39">
        <v>4</v>
      </c>
      <c r="L358" s="46">
        <v>0.54</v>
      </c>
      <c r="M358" s="254">
        <v>44</v>
      </c>
      <c r="N358" s="73">
        <v>18</v>
      </c>
      <c r="O358" s="74">
        <v>1.1200000000000001</v>
      </c>
      <c r="P358" s="47">
        <v>226</v>
      </c>
    </row>
    <row r="359" spans="1:16" s="8" customFormat="1" ht="15" customHeight="1">
      <c r="A359" s="41" t="s">
        <v>48</v>
      </c>
      <c r="B359" s="44">
        <v>54</v>
      </c>
      <c r="C359" s="43">
        <v>1.21</v>
      </c>
      <c r="D359" s="253">
        <v>955</v>
      </c>
      <c r="E359" s="44">
        <v>25</v>
      </c>
      <c r="F359" s="43">
        <v>1.05</v>
      </c>
      <c r="G359" s="253">
        <v>445</v>
      </c>
      <c r="H359" s="44">
        <v>2</v>
      </c>
      <c r="I359" s="43">
        <v>0.37</v>
      </c>
      <c r="J359" s="253">
        <v>39</v>
      </c>
      <c r="K359" s="44">
        <v>2</v>
      </c>
      <c r="L359" s="43">
        <v>0.37</v>
      </c>
      <c r="M359" s="253">
        <v>39</v>
      </c>
      <c r="N359" s="75">
        <v>16</v>
      </c>
      <c r="O359" s="76">
        <v>0.9</v>
      </c>
      <c r="P359" s="45">
        <v>287</v>
      </c>
    </row>
    <row r="360" spans="1:16" s="8" customFormat="1" ht="15" customHeight="1">
      <c r="A360" s="36" t="s">
        <v>49</v>
      </c>
      <c r="B360" s="39">
        <v>50</v>
      </c>
      <c r="C360" s="46">
        <v>1.74</v>
      </c>
      <c r="D360" s="254">
        <v>424</v>
      </c>
      <c r="E360" s="39">
        <v>29</v>
      </c>
      <c r="F360" s="46">
        <v>1.58</v>
      </c>
      <c r="G360" s="254">
        <v>243</v>
      </c>
      <c r="H360" s="39">
        <v>3</v>
      </c>
      <c r="I360" s="46">
        <v>0.55000000000000004</v>
      </c>
      <c r="J360" s="254">
        <v>21</v>
      </c>
      <c r="K360" s="39">
        <v>2</v>
      </c>
      <c r="L360" s="46">
        <v>0.47</v>
      </c>
      <c r="M360" s="254">
        <v>23</v>
      </c>
      <c r="N360" s="73">
        <v>17</v>
      </c>
      <c r="O360" s="74">
        <v>1.28</v>
      </c>
      <c r="P360" s="47">
        <v>146</v>
      </c>
    </row>
    <row r="361" spans="1:16" s="8" customFormat="1" ht="15" customHeight="1">
      <c r="A361" s="41" t="s">
        <v>50</v>
      </c>
      <c r="B361" s="44">
        <v>50</v>
      </c>
      <c r="C361" s="43">
        <v>2.1800000000000002</v>
      </c>
      <c r="D361" s="253">
        <v>303</v>
      </c>
      <c r="E361" s="44">
        <v>27</v>
      </c>
      <c r="F361" s="43">
        <v>1.95</v>
      </c>
      <c r="G361" s="253">
        <v>159</v>
      </c>
      <c r="H361" s="44">
        <v>2</v>
      </c>
      <c r="I361" s="43">
        <v>0.53</v>
      </c>
      <c r="J361" s="253">
        <v>10</v>
      </c>
      <c r="K361" s="44">
        <v>4</v>
      </c>
      <c r="L361" s="43">
        <v>0.93</v>
      </c>
      <c r="M361" s="253">
        <v>20</v>
      </c>
      <c r="N361" s="75">
        <v>17</v>
      </c>
      <c r="O361" s="76">
        <v>1.64</v>
      </c>
      <c r="P361" s="45">
        <v>96</v>
      </c>
    </row>
    <row r="362" spans="1:16" s="8" customFormat="1" ht="15" customHeight="1">
      <c r="A362" s="36" t="s">
        <v>51</v>
      </c>
      <c r="B362" s="39">
        <v>41</v>
      </c>
      <c r="C362" s="46">
        <v>1.6</v>
      </c>
      <c r="D362" s="254">
        <v>407</v>
      </c>
      <c r="E362" s="77">
        <v>28</v>
      </c>
      <c r="F362" s="46">
        <v>1.45</v>
      </c>
      <c r="G362" s="254">
        <v>276</v>
      </c>
      <c r="H362" s="39">
        <v>4</v>
      </c>
      <c r="I362" s="46">
        <v>0.64</v>
      </c>
      <c r="J362" s="254">
        <v>39</v>
      </c>
      <c r="K362" s="39">
        <v>3</v>
      </c>
      <c r="L362" s="46">
        <v>0.62</v>
      </c>
      <c r="M362" s="254">
        <v>28</v>
      </c>
      <c r="N362" s="73">
        <v>24</v>
      </c>
      <c r="O362" s="74">
        <v>1.39</v>
      </c>
      <c r="P362" s="47">
        <v>233</v>
      </c>
    </row>
    <row r="363" spans="1:16" s="8" customFormat="1" ht="15" customHeight="1">
      <c r="A363" s="41" t="s">
        <v>52</v>
      </c>
      <c r="B363" s="44">
        <v>37</v>
      </c>
      <c r="C363" s="43">
        <v>1.77</v>
      </c>
      <c r="D363" s="253">
        <v>294</v>
      </c>
      <c r="E363" s="44">
        <v>30</v>
      </c>
      <c r="F363" s="43">
        <v>1.66</v>
      </c>
      <c r="G363" s="253">
        <v>243</v>
      </c>
      <c r="H363" s="44">
        <v>3</v>
      </c>
      <c r="I363" s="43">
        <v>0.62</v>
      </c>
      <c r="J363" s="253">
        <v>26</v>
      </c>
      <c r="K363" s="44">
        <v>5</v>
      </c>
      <c r="L363" s="43">
        <v>0.89</v>
      </c>
      <c r="M363" s="253">
        <v>29</v>
      </c>
      <c r="N363" s="75">
        <v>24</v>
      </c>
      <c r="O363" s="76">
        <v>1.59</v>
      </c>
      <c r="P363" s="45">
        <v>190</v>
      </c>
    </row>
    <row r="364" spans="1:16" s="8" customFormat="1" ht="15" customHeight="1">
      <c r="A364" s="36" t="s">
        <v>53</v>
      </c>
      <c r="B364" s="39">
        <v>52</v>
      </c>
      <c r="C364" s="46">
        <v>2</v>
      </c>
      <c r="D364" s="254">
        <v>355</v>
      </c>
      <c r="E364" s="39">
        <v>26</v>
      </c>
      <c r="F364" s="46">
        <v>1.75</v>
      </c>
      <c r="G364" s="254">
        <v>181</v>
      </c>
      <c r="H364" s="39">
        <v>4</v>
      </c>
      <c r="I364" s="46">
        <v>0.79</v>
      </c>
      <c r="J364" s="254">
        <v>28</v>
      </c>
      <c r="K364" s="39">
        <v>1</v>
      </c>
      <c r="L364" s="46">
        <v>0.49</v>
      </c>
      <c r="M364" s="254">
        <v>10</v>
      </c>
      <c r="N364" s="73">
        <v>16</v>
      </c>
      <c r="O364" s="74">
        <v>1.49</v>
      </c>
      <c r="P364" s="47">
        <v>113</v>
      </c>
    </row>
    <row r="365" spans="1:16" s="8" customFormat="1" ht="15.75" customHeight="1" thickBot="1">
      <c r="A365" s="41" t="s">
        <v>54</v>
      </c>
      <c r="B365" s="44">
        <v>43</v>
      </c>
      <c r="C365" s="43">
        <v>1.99</v>
      </c>
      <c r="D365" s="253">
        <v>279</v>
      </c>
      <c r="E365" s="44">
        <v>28</v>
      </c>
      <c r="F365" s="43">
        <v>1.76</v>
      </c>
      <c r="G365" s="253">
        <v>188</v>
      </c>
      <c r="H365" s="44">
        <v>3</v>
      </c>
      <c r="I365" s="43">
        <v>0.76</v>
      </c>
      <c r="J365" s="253">
        <v>21</v>
      </c>
      <c r="K365" s="44">
        <v>4</v>
      </c>
      <c r="L365" s="43">
        <v>0.83000000000000007</v>
      </c>
      <c r="M365" s="253">
        <v>26</v>
      </c>
      <c r="N365" s="75">
        <v>22</v>
      </c>
      <c r="O365" s="76">
        <v>1.68</v>
      </c>
      <c r="P365" s="45">
        <v>143</v>
      </c>
    </row>
    <row r="366" spans="1:16" s="8" customFormat="1" ht="15" customHeight="1">
      <c r="A366" s="48" t="s">
        <v>55</v>
      </c>
      <c r="B366" s="51">
        <v>53</v>
      </c>
      <c r="C366" s="50">
        <v>0.52</v>
      </c>
      <c r="D366" s="255">
        <v>5700</v>
      </c>
      <c r="E366" s="51">
        <v>26</v>
      </c>
      <c r="F366" s="50">
        <v>0.46</v>
      </c>
      <c r="G366" s="255">
        <v>2836</v>
      </c>
      <c r="H366" s="51">
        <v>3</v>
      </c>
      <c r="I366" s="50">
        <v>0.17</v>
      </c>
      <c r="J366" s="255">
        <v>303</v>
      </c>
      <c r="K366" s="51">
        <v>3</v>
      </c>
      <c r="L366" s="50">
        <v>0.17</v>
      </c>
      <c r="M366" s="255">
        <v>300</v>
      </c>
      <c r="N366" s="51">
        <v>16</v>
      </c>
      <c r="O366" s="78">
        <v>0.39</v>
      </c>
      <c r="P366" s="52">
        <v>1769</v>
      </c>
    </row>
    <row r="367" spans="1:16" s="8" customFormat="1" ht="15" customHeight="1">
      <c r="A367" s="53" t="s">
        <v>56</v>
      </c>
      <c r="B367" s="56">
        <v>42</v>
      </c>
      <c r="C367" s="55">
        <v>0.77</v>
      </c>
      <c r="D367" s="256">
        <v>2005</v>
      </c>
      <c r="E367" s="56">
        <v>29</v>
      </c>
      <c r="F367" s="55">
        <v>0.71</v>
      </c>
      <c r="G367" s="256">
        <v>1404</v>
      </c>
      <c r="H367" s="56">
        <v>3</v>
      </c>
      <c r="I367" s="55">
        <v>0.28999999999999998</v>
      </c>
      <c r="J367" s="256">
        <v>163</v>
      </c>
      <c r="K367" s="56">
        <v>3</v>
      </c>
      <c r="L367" s="55">
        <v>0.3</v>
      </c>
      <c r="M367" s="256">
        <v>137</v>
      </c>
      <c r="N367" s="56">
        <v>23</v>
      </c>
      <c r="O367" s="79">
        <v>0.65</v>
      </c>
      <c r="P367" s="57">
        <v>1092</v>
      </c>
    </row>
    <row r="368" spans="1:16" s="8" customFormat="1" ht="15.75" customHeight="1" thickBot="1">
      <c r="A368" s="53" t="s">
        <v>57</v>
      </c>
      <c r="B368" s="56">
        <v>50</v>
      </c>
      <c r="C368" s="55">
        <v>0.44</v>
      </c>
      <c r="D368" s="257">
        <v>7705</v>
      </c>
      <c r="E368" s="56">
        <v>26</v>
      </c>
      <c r="F368" s="55">
        <v>0.39</v>
      </c>
      <c r="G368" s="257">
        <v>4240</v>
      </c>
      <c r="H368" s="56">
        <v>3</v>
      </c>
      <c r="I368" s="55">
        <v>0.15</v>
      </c>
      <c r="J368" s="257">
        <v>466</v>
      </c>
      <c r="K368" s="56">
        <v>3</v>
      </c>
      <c r="L368" s="55">
        <v>0.15</v>
      </c>
      <c r="M368" s="257">
        <v>437</v>
      </c>
      <c r="N368" s="56">
        <v>18</v>
      </c>
      <c r="O368" s="79">
        <v>0.33</v>
      </c>
      <c r="P368" s="59">
        <v>2861</v>
      </c>
    </row>
    <row r="369" spans="1:17" s="8" customFormat="1" ht="15.75" customHeight="1" thickBot="1">
      <c r="A369" s="1260" t="s">
        <v>58</v>
      </c>
      <c r="B369" s="1259"/>
      <c r="C369" s="1259"/>
      <c r="D369" s="1259"/>
      <c r="E369" s="1259"/>
      <c r="F369" s="1259"/>
      <c r="G369" s="1259"/>
      <c r="H369" s="1259"/>
      <c r="I369" s="1259"/>
      <c r="J369" s="1259"/>
      <c r="K369" s="1259"/>
      <c r="L369" s="1259"/>
      <c r="M369" s="1259"/>
      <c r="N369" s="1259"/>
      <c r="O369" s="1259"/>
      <c r="P369" s="1259"/>
      <c r="Q369" s="24"/>
    </row>
    <row r="370" spans="1:17" s="8" customFormat="1" ht="15" customHeight="1">
      <c r="A370" s="36" t="s">
        <v>39</v>
      </c>
      <c r="B370" s="39">
        <v>62</v>
      </c>
      <c r="C370" s="46">
        <v>1.24</v>
      </c>
      <c r="D370" s="254">
        <v>999</v>
      </c>
      <c r="E370" s="39">
        <v>19</v>
      </c>
      <c r="F370" s="46">
        <v>1</v>
      </c>
      <c r="G370" s="254">
        <v>303</v>
      </c>
      <c r="H370" s="39">
        <v>3</v>
      </c>
      <c r="I370" s="46">
        <v>0.46</v>
      </c>
      <c r="J370" s="254">
        <v>47</v>
      </c>
      <c r="K370" s="39">
        <v>0</v>
      </c>
      <c r="L370" s="46">
        <v>0.15</v>
      </c>
      <c r="M370" s="254">
        <v>8</v>
      </c>
      <c r="N370" s="73">
        <v>16</v>
      </c>
      <c r="O370" s="74">
        <v>0.93</v>
      </c>
      <c r="P370" s="47">
        <v>251</v>
      </c>
    </row>
    <row r="371" spans="1:17" s="8" customFormat="1" ht="15" customHeight="1">
      <c r="A371" s="41" t="s">
        <v>40</v>
      </c>
      <c r="B371" s="44">
        <v>69</v>
      </c>
      <c r="C371" s="43">
        <v>1.1100000000000001</v>
      </c>
      <c r="D371" s="253">
        <v>1239</v>
      </c>
      <c r="E371" s="44">
        <v>16</v>
      </c>
      <c r="F371" s="43">
        <v>0.88</v>
      </c>
      <c r="G371" s="253">
        <v>289</v>
      </c>
      <c r="H371" s="44">
        <v>3</v>
      </c>
      <c r="I371" s="43">
        <v>0.43</v>
      </c>
      <c r="J371" s="253">
        <v>57</v>
      </c>
      <c r="K371" s="44">
        <v>0</v>
      </c>
      <c r="L371" s="43">
        <v>0.15</v>
      </c>
      <c r="M371" s="253">
        <v>8</v>
      </c>
      <c r="N371" s="75">
        <v>12</v>
      </c>
      <c r="O371" s="76">
        <v>0.77</v>
      </c>
      <c r="P371" s="45">
        <v>205</v>
      </c>
    </row>
    <row r="372" spans="1:17" s="8" customFormat="1" ht="15" customHeight="1">
      <c r="A372" s="36" t="s">
        <v>41</v>
      </c>
      <c r="B372" s="39">
        <v>59</v>
      </c>
      <c r="C372" s="46">
        <v>1.88</v>
      </c>
      <c r="D372" s="254">
        <v>547</v>
      </c>
      <c r="E372" s="39">
        <v>25</v>
      </c>
      <c r="F372" s="46">
        <v>1.68</v>
      </c>
      <c r="G372" s="254">
        <v>222</v>
      </c>
      <c r="H372" s="39">
        <v>2</v>
      </c>
      <c r="I372" s="46">
        <v>0.54</v>
      </c>
      <c r="J372" s="254">
        <v>19</v>
      </c>
      <c r="K372" s="39">
        <v>1</v>
      </c>
      <c r="L372" s="46">
        <v>0.26</v>
      </c>
      <c r="M372" s="254">
        <v>4</v>
      </c>
      <c r="N372" s="73">
        <v>13</v>
      </c>
      <c r="O372" s="74">
        <v>1.28</v>
      </c>
      <c r="P372" s="47">
        <v>124</v>
      </c>
    </row>
    <row r="373" spans="1:17" s="8" customFormat="1" ht="15" customHeight="1">
      <c r="A373" s="41" t="s">
        <v>42</v>
      </c>
      <c r="B373" s="44">
        <v>65</v>
      </c>
      <c r="C373" s="43">
        <v>1.73</v>
      </c>
      <c r="D373" s="253">
        <v>521</v>
      </c>
      <c r="E373" s="44">
        <v>23</v>
      </c>
      <c r="F373" s="43">
        <v>1.54</v>
      </c>
      <c r="G373" s="253">
        <v>183</v>
      </c>
      <c r="H373" s="44">
        <v>3</v>
      </c>
      <c r="I373" s="43">
        <v>0.57000000000000006</v>
      </c>
      <c r="J373" s="253">
        <v>20</v>
      </c>
      <c r="K373" s="44">
        <v>0</v>
      </c>
      <c r="L373" s="43">
        <v>0.19</v>
      </c>
      <c r="M373" s="253">
        <v>2</v>
      </c>
      <c r="N373" s="75">
        <v>9</v>
      </c>
      <c r="O373" s="76">
        <v>1.03</v>
      </c>
      <c r="P373" s="45">
        <v>66</v>
      </c>
    </row>
    <row r="374" spans="1:17" s="8" customFormat="1" ht="15" customHeight="1">
      <c r="A374" s="36" t="s">
        <v>43</v>
      </c>
      <c r="B374" s="39">
        <v>70</v>
      </c>
      <c r="C374" s="46">
        <v>2.11</v>
      </c>
      <c r="D374" s="254">
        <v>350</v>
      </c>
      <c r="E374" s="39">
        <v>17</v>
      </c>
      <c r="F374" s="46">
        <v>1.7</v>
      </c>
      <c r="G374" s="254">
        <v>92</v>
      </c>
      <c r="H374" s="39">
        <v>3</v>
      </c>
      <c r="I374" s="46">
        <v>0.73</v>
      </c>
      <c r="J374" s="254">
        <v>14</v>
      </c>
      <c r="K374" s="39">
        <v>0</v>
      </c>
      <c r="L374" s="46">
        <v>0.27</v>
      </c>
      <c r="M374" s="254">
        <v>1</v>
      </c>
      <c r="N374" s="73">
        <v>10</v>
      </c>
      <c r="O374" s="74">
        <v>1.39</v>
      </c>
      <c r="P374" s="47">
        <v>57</v>
      </c>
    </row>
    <row r="375" spans="1:17" s="8" customFormat="1" ht="15" customHeight="1">
      <c r="A375" s="41" t="s">
        <v>44</v>
      </c>
      <c r="B375" s="44">
        <v>63</v>
      </c>
      <c r="C375" s="43">
        <v>1.69</v>
      </c>
      <c r="D375" s="253">
        <v>565</v>
      </c>
      <c r="E375" s="44">
        <v>20</v>
      </c>
      <c r="F375" s="43">
        <v>1.41</v>
      </c>
      <c r="G375" s="253">
        <v>174</v>
      </c>
      <c r="H375" s="44">
        <v>3</v>
      </c>
      <c r="I375" s="43">
        <v>0.57000000000000006</v>
      </c>
      <c r="J375" s="253">
        <v>21</v>
      </c>
      <c r="K375" s="44">
        <v>0</v>
      </c>
      <c r="L375" s="43">
        <v>0.14000000000000001</v>
      </c>
      <c r="M375" s="253">
        <v>2</v>
      </c>
      <c r="N375" s="75">
        <v>14</v>
      </c>
      <c r="O375" s="76">
        <v>1.2</v>
      </c>
      <c r="P375" s="45">
        <v>123</v>
      </c>
    </row>
    <row r="376" spans="1:17" s="8" customFormat="1" ht="15" customHeight="1">
      <c r="A376" s="36" t="s">
        <v>45</v>
      </c>
      <c r="B376" s="39">
        <v>62</v>
      </c>
      <c r="C376" s="46">
        <v>1.57</v>
      </c>
      <c r="D376" s="254">
        <v>599</v>
      </c>
      <c r="E376" s="39">
        <v>21</v>
      </c>
      <c r="F376" s="46">
        <v>1.3</v>
      </c>
      <c r="G376" s="254">
        <v>203</v>
      </c>
      <c r="H376" s="39">
        <v>3</v>
      </c>
      <c r="I376" s="46">
        <v>0.54</v>
      </c>
      <c r="J376" s="254">
        <v>26</v>
      </c>
      <c r="K376" s="39">
        <v>1</v>
      </c>
      <c r="L376" s="46">
        <v>0.32</v>
      </c>
      <c r="M376" s="254">
        <v>10</v>
      </c>
      <c r="N376" s="73">
        <v>14</v>
      </c>
      <c r="O376" s="74">
        <v>1.1200000000000001</v>
      </c>
      <c r="P376" s="47">
        <v>134</v>
      </c>
    </row>
    <row r="377" spans="1:17" s="8" customFormat="1" ht="15" customHeight="1">
      <c r="A377" s="41" t="s">
        <v>46</v>
      </c>
      <c r="B377" s="44">
        <v>62</v>
      </c>
      <c r="C377" s="43">
        <v>1.98</v>
      </c>
      <c r="D377" s="253">
        <v>426</v>
      </c>
      <c r="E377" s="44">
        <v>25</v>
      </c>
      <c r="F377" s="43">
        <v>1.79</v>
      </c>
      <c r="G377" s="253">
        <v>158</v>
      </c>
      <c r="H377" s="44">
        <v>3</v>
      </c>
      <c r="I377" s="43">
        <v>0.68</v>
      </c>
      <c r="J377" s="253">
        <v>18</v>
      </c>
      <c r="K377" s="44">
        <v>0</v>
      </c>
      <c r="L377" s="43"/>
      <c r="M377" s="253">
        <v>11</v>
      </c>
      <c r="N377" s="75">
        <v>10</v>
      </c>
      <c r="O377" s="76">
        <v>1.21</v>
      </c>
      <c r="P377" s="45">
        <v>70</v>
      </c>
    </row>
    <row r="378" spans="1:17" s="8" customFormat="1" ht="15" customHeight="1">
      <c r="A378" s="36" t="s">
        <v>47</v>
      </c>
      <c r="B378" s="39">
        <v>64</v>
      </c>
      <c r="C378" s="46">
        <v>1.39</v>
      </c>
      <c r="D378" s="254">
        <v>791</v>
      </c>
      <c r="E378" s="39">
        <v>19</v>
      </c>
      <c r="F378" s="46">
        <v>1.1399999999999999</v>
      </c>
      <c r="G378" s="254">
        <v>236</v>
      </c>
      <c r="H378" s="39">
        <v>2</v>
      </c>
      <c r="I378" s="46">
        <v>0.45</v>
      </c>
      <c r="J378" s="254">
        <v>27</v>
      </c>
      <c r="K378" s="39">
        <v>1</v>
      </c>
      <c r="L378" s="46">
        <v>0.27</v>
      </c>
      <c r="M378" s="254">
        <v>16</v>
      </c>
      <c r="N378" s="73">
        <v>14</v>
      </c>
      <c r="O378" s="74">
        <v>1</v>
      </c>
      <c r="P378" s="47">
        <v>172</v>
      </c>
    </row>
    <row r="379" spans="1:17" s="8" customFormat="1" ht="15" customHeight="1">
      <c r="A379" s="41" t="s">
        <v>48</v>
      </c>
      <c r="B379" s="44">
        <v>65</v>
      </c>
      <c r="C379" s="43">
        <v>1.1599999999999999</v>
      </c>
      <c r="D379" s="253">
        <v>1146</v>
      </c>
      <c r="E379" s="44">
        <v>19</v>
      </c>
      <c r="F379" s="43">
        <v>0.96</v>
      </c>
      <c r="G379" s="253">
        <v>342</v>
      </c>
      <c r="H379" s="44">
        <v>2</v>
      </c>
      <c r="I379" s="43">
        <v>0.37</v>
      </c>
      <c r="J379" s="253">
        <v>39</v>
      </c>
      <c r="K379" s="44">
        <v>1</v>
      </c>
      <c r="L379" s="43">
        <v>0.25</v>
      </c>
      <c r="M379" s="253">
        <v>7</v>
      </c>
      <c r="N379" s="75">
        <v>13</v>
      </c>
      <c r="O379" s="76">
        <v>0.8</v>
      </c>
      <c r="P379" s="45">
        <v>226</v>
      </c>
    </row>
    <row r="380" spans="1:17" s="8" customFormat="1" ht="15" customHeight="1">
      <c r="A380" s="36" t="s">
        <v>49</v>
      </c>
      <c r="B380" s="39">
        <v>60</v>
      </c>
      <c r="C380" s="46">
        <v>1.71</v>
      </c>
      <c r="D380" s="254">
        <v>520</v>
      </c>
      <c r="E380" s="39">
        <v>20</v>
      </c>
      <c r="F380" s="46">
        <v>1.4</v>
      </c>
      <c r="G380" s="254">
        <v>167</v>
      </c>
      <c r="H380" s="39">
        <v>3</v>
      </c>
      <c r="I380" s="46">
        <v>0.63</v>
      </c>
      <c r="J380" s="254">
        <v>29</v>
      </c>
      <c r="K380" s="39">
        <v>1</v>
      </c>
      <c r="L380" s="46">
        <v>0.34</v>
      </c>
      <c r="M380" s="254">
        <v>4</v>
      </c>
      <c r="N380" s="73">
        <v>16</v>
      </c>
      <c r="O380" s="74">
        <v>1.28</v>
      </c>
      <c r="P380" s="47">
        <v>134</v>
      </c>
    </row>
    <row r="381" spans="1:17" s="8" customFormat="1" ht="15" customHeight="1">
      <c r="A381" s="41" t="s">
        <v>50</v>
      </c>
      <c r="B381" s="44">
        <v>61</v>
      </c>
      <c r="C381" s="43">
        <v>2.12</v>
      </c>
      <c r="D381" s="253">
        <v>360</v>
      </c>
      <c r="E381" s="44">
        <v>18</v>
      </c>
      <c r="F381" s="43">
        <v>1.64</v>
      </c>
      <c r="G381" s="253">
        <v>107</v>
      </c>
      <c r="H381" s="44">
        <v>4</v>
      </c>
      <c r="I381" s="43">
        <v>0.86</v>
      </c>
      <c r="J381" s="253">
        <v>19</v>
      </c>
      <c r="K381" s="44">
        <v>1</v>
      </c>
      <c r="L381" s="43">
        <v>0.41</v>
      </c>
      <c r="M381" s="253">
        <v>5</v>
      </c>
      <c r="N381" s="75">
        <v>17</v>
      </c>
      <c r="O381" s="76">
        <v>1.64</v>
      </c>
      <c r="P381" s="45">
        <v>98</v>
      </c>
    </row>
    <row r="382" spans="1:17" s="8" customFormat="1" ht="15" customHeight="1">
      <c r="A382" s="36" t="s">
        <v>51</v>
      </c>
      <c r="B382" s="39">
        <v>62</v>
      </c>
      <c r="C382" s="46">
        <v>1.57</v>
      </c>
      <c r="D382" s="254">
        <v>614</v>
      </c>
      <c r="E382" s="77">
        <v>22</v>
      </c>
      <c r="F382" s="46">
        <v>1.35</v>
      </c>
      <c r="G382" s="254">
        <v>214</v>
      </c>
      <c r="H382" s="39">
        <v>3</v>
      </c>
      <c r="I382" s="46">
        <v>0.57000000000000006</v>
      </c>
      <c r="J382" s="254">
        <v>30</v>
      </c>
      <c r="K382" s="39">
        <v>1</v>
      </c>
      <c r="L382" s="46">
        <v>0.26</v>
      </c>
      <c r="M382" s="254">
        <v>3</v>
      </c>
      <c r="N382" s="73">
        <v>12</v>
      </c>
      <c r="O382" s="74">
        <v>1.05</v>
      </c>
      <c r="P382" s="47">
        <v>120</v>
      </c>
    </row>
    <row r="383" spans="1:17" s="8" customFormat="1" ht="15" customHeight="1">
      <c r="A383" s="41" t="s">
        <v>52</v>
      </c>
      <c r="B383" s="44">
        <v>61</v>
      </c>
      <c r="C383" s="43">
        <v>1.78</v>
      </c>
      <c r="D383" s="253">
        <v>479</v>
      </c>
      <c r="E383" s="44">
        <v>24</v>
      </c>
      <c r="F383" s="43">
        <v>1.54</v>
      </c>
      <c r="G383" s="253">
        <v>188</v>
      </c>
      <c r="H383" s="44">
        <v>3</v>
      </c>
      <c r="I383" s="43">
        <v>0.66</v>
      </c>
      <c r="J383" s="253">
        <v>26</v>
      </c>
      <c r="K383" s="44">
        <v>0</v>
      </c>
      <c r="L383" s="43">
        <v>0.27</v>
      </c>
      <c r="M383" s="253">
        <v>2</v>
      </c>
      <c r="N383" s="75">
        <v>11</v>
      </c>
      <c r="O383" s="76">
        <v>1.17</v>
      </c>
      <c r="P383" s="45">
        <v>86</v>
      </c>
    </row>
    <row r="384" spans="1:17" s="8" customFormat="1" ht="15" customHeight="1">
      <c r="A384" s="36" t="s">
        <v>53</v>
      </c>
      <c r="B384" s="39">
        <v>70</v>
      </c>
      <c r="C384" s="46">
        <v>1.8</v>
      </c>
      <c r="D384" s="254">
        <v>477</v>
      </c>
      <c r="E384" s="39">
        <v>17</v>
      </c>
      <c r="F384" s="46">
        <v>1.49</v>
      </c>
      <c r="G384" s="254">
        <v>123</v>
      </c>
      <c r="H384" s="39">
        <v>2</v>
      </c>
      <c r="I384" s="46">
        <v>0.57999999999999996</v>
      </c>
      <c r="J384" s="254">
        <v>15</v>
      </c>
      <c r="K384" s="39">
        <v>0</v>
      </c>
      <c r="L384" s="46">
        <v>0.15</v>
      </c>
      <c r="M384" s="254">
        <v>6</v>
      </c>
      <c r="N384" s="73">
        <v>10</v>
      </c>
      <c r="O384" s="74">
        <v>1.17</v>
      </c>
      <c r="P384" s="47">
        <v>71</v>
      </c>
    </row>
    <row r="385" spans="1:17" s="8" customFormat="1" ht="15.75" customHeight="1" thickBot="1">
      <c r="A385" s="41" t="s">
        <v>54</v>
      </c>
      <c r="B385" s="44">
        <v>64</v>
      </c>
      <c r="C385" s="43">
        <v>1.93</v>
      </c>
      <c r="D385" s="253">
        <v>418</v>
      </c>
      <c r="E385" s="44">
        <v>22</v>
      </c>
      <c r="F385" s="43">
        <v>1.66</v>
      </c>
      <c r="G385" s="253">
        <v>149</v>
      </c>
      <c r="H385" s="44">
        <v>2</v>
      </c>
      <c r="I385" s="43">
        <v>0.65</v>
      </c>
      <c r="J385" s="253">
        <v>15</v>
      </c>
      <c r="K385" s="44">
        <v>1</v>
      </c>
      <c r="L385" s="43">
        <v>0.43</v>
      </c>
      <c r="M385" s="253">
        <v>89</v>
      </c>
      <c r="N385" s="75">
        <v>10</v>
      </c>
      <c r="O385" s="76">
        <v>1.22</v>
      </c>
      <c r="P385" s="45">
        <v>67</v>
      </c>
    </row>
    <row r="386" spans="1:17" s="8" customFormat="1" ht="15" customHeight="1">
      <c r="A386" s="48" t="s">
        <v>55</v>
      </c>
      <c r="B386" s="51">
        <v>65</v>
      </c>
      <c r="C386" s="50">
        <v>0.5</v>
      </c>
      <c r="D386" s="255">
        <v>7046</v>
      </c>
      <c r="E386" s="51">
        <v>19</v>
      </c>
      <c r="F386" s="50">
        <v>0.41</v>
      </c>
      <c r="G386" s="255">
        <v>2036</v>
      </c>
      <c r="H386" s="51">
        <v>3</v>
      </c>
      <c r="I386" s="50">
        <v>0.17</v>
      </c>
      <c r="J386" s="255">
        <v>294</v>
      </c>
      <c r="K386" s="51">
        <v>1</v>
      </c>
      <c r="L386" s="50">
        <v>0.09</v>
      </c>
      <c r="M386" s="255">
        <v>69</v>
      </c>
      <c r="N386" s="51">
        <v>13</v>
      </c>
      <c r="O386" s="78">
        <v>0.36</v>
      </c>
      <c r="P386" s="52">
        <v>1471</v>
      </c>
    </row>
    <row r="387" spans="1:17" s="8" customFormat="1" ht="15" customHeight="1">
      <c r="A387" s="53" t="s">
        <v>56</v>
      </c>
      <c r="B387" s="56">
        <v>62</v>
      </c>
      <c r="C387" s="55">
        <v>0.76</v>
      </c>
      <c r="D387" s="256">
        <v>3005</v>
      </c>
      <c r="E387" s="56">
        <v>23</v>
      </c>
      <c r="F387" s="55">
        <v>0.67</v>
      </c>
      <c r="G387" s="256">
        <v>1114</v>
      </c>
      <c r="H387" s="56">
        <v>3</v>
      </c>
      <c r="I387" s="55">
        <v>0.25</v>
      </c>
      <c r="J387" s="256">
        <v>128</v>
      </c>
      <c r="K387" s="56">
        <v>0</v>
      </c>
      <c r="L387" s="55">
        <v>0.12</v>
      </c>
      <c r="M387" s="256">
        <v>20</v>
      </c>
      <c r="N387" s="56">
        <v>11</v>
      </c>
      <c r="O387" s="79">
        <v>0.5</v>
      </c>
      <c r="P387" s="57">
        <v>533</v>
      </c>
    </row>
    <row r="388" spans="1:17" s="8" customFormat="1" ht="15.75" customHeight="1" thickBot="1">
      <c r="A388" s="80" t="s">
        <v>57</v>
      </c>
      <c r="B388" s="56">
        <v>64</v>
      </c>
      <c r="C388" s="55">
        <v>0.43</v>
      </c>
      <c r="D388" s="257">
        <v>10051</v>
      </c>
      <c r="E388" s="56">
        <v>20</v>
      </c>
      <c r="F388" s="55">
        <v>0.35</v>
      </c>
      <c r="G388" s="257">
        <v>3150</v>
      </c>
      <c r="H388" s="56">
        <v>3</v>
      </c>
      <c r="I388" s="55">
        <v>0.15</v>
      </c>
      <c r="J388" s="257">
        <v>422</v>
      </c>
      <c r="K388" s="56">
        <v>1</v>
      </c>
      <c r="L388" s="55">
        <v>7.0000000000000007E-2</v>
      </c>
      <c r="M388" s="257">
        <v>89</v>
      </c>
      <c r="N388" s="56">
        <v>13</v>
      </c>
      <c r="O388" s="79">
        <v>0.3</v>
      </c>
      <c r="P388" s="59">
        <v>2004</v>
      </c>
    </row>
    <row r="389" spans="1:17" s="8" customFormat="1" ht="15.75" customHeight="1" thickBot="1">
      <c r="A389" s="1260" t="s">
        <v>59</v>
      </c>
      <c r="B389" s="1259"/>
      <c r="C389" s="1259"/>
      <c r="D389" s="1259"/>
      <c r="E389" s="1259"/>
      <c r="F389" s="1259"/>
      <c r="G389" s="1259"/>
      <c r="H389" s="1259"/>
      <c r="I389" s="1259"/>
      <c r="J389" s="1259"/>
      <c r="K389" s="1259"/>
      <c r="L389" s="1259"/>
      <c r="M389" s="1259"/>
      <c r="N389" s="1259"/>
      <c r="O389" s="1259"/>
      <c r="P389" s="1259"/>
      <c r="Q389" s="24"/>
    </row>
    <row r="390" spans="1:17" s="8" customFormat="1" ht="15" customHeight="1">
      <c r="A390" s="36" t="s">
        <v>39</v>
      </c>
      <c r="B390" s="39">
        <v>39</v>
      </c>
      <c r="C390" s="46">
        <v>1.25</v>
      </c>
      <c r="D390" s="254">
        <v>621</v>
      </c>
      <c r="E390" s="39">
        <v>12</v>
      </c>
      <c r="F390" s="46">
        <v>0.83000000000000007</v>
      </c>
      <c r="G390" s="254">
        <v>181</v>
      </c>
      <c r="H390" s="39">
        <v>3</v>
      </c>
      <c r="I390" s="46">
        <v>0.44</v>
      </c>
      <c r="J390" s="254">
        <v>54</v>
      </c>
      <c r="K390" s="39">
        <v>2</v>
      </c>
      <c r="L390" s="46">
        <v>0.38</v>
      </c>
      <c r="M390" s="254">
        <v>40</v>
      </c>
      <c r="N390" s="73">
        <v>44</v>
      </c>
      <c r="O390" s="74">
        <v>1.27</v>
      </c>
      <c r="P390" s="47">
        <v>712</v>
      </c>
    </row>
    <row r="391" spans="1:17" s="8" customFormat="1" ht="15" customHeight="1">
      <c r="A391" s="41" t="s">
        <v>40</v>
      </c>
      <c r="B391" s="44">
        <v>35</v>
      </c>
      <c r="C391" s="43">
        <v>1.1299999999999999</v>
      </c>
      <c r="D391" s="253">
        <v>622</v>
      </c>
      <c r="E391" s="44">
        <v>10</v>
      </c>
      <c r="F391" s="43">
        <v>0.71</v>
      </c>
      <c r="G391" s="253">
        <v>179</v>
      </c>
      <c r="H391" s="44">
        <v>7</v>
      </c>
      <c r="I391" s="43">
        <v>0.61</v>
      </c>
      <c r="J391" s="253">
        <v>128</v>
      </c>
      <c r="K391" s="44">
        <v>3</v>
      </c>
      <c r="L391" s="43">
        <v>0.41</v>
      </c>
      <c r="M391" s="253">
        <v>53</v>
      </c>
      <c r="N391" s="75">
        <v>45</v>
      </c>
      <c r="O391" s="76">
        <v>1.19</v>
      </c>
      <c r="P391" s="45">
        <v>815</v>
      </c>
    </row>
    <row r="392" spans="1:17" s="8" customFormat="1" ht="15" customHeight="1">
      <c r="A392" s="36" t="s">
        <v>41</v>
      </c>
      <c r="B392" s="39">
        <v>41</v>
      </c>
      <c r="C392" s="46">
        <v>1.88</v>
      </c>
      <c r="D392" s="254">
        <v>374</v>
      </c>
      <c r="E392" s="39">
        <v>17</v>
      </c>
      <c r="F392" s="46">
        <v>1.42</v>
      </c>
      <c r="G392" s="254">
        <v>151</v>
      </c>
      <c r="H392" s="39">
        <v>4</v>
      </c>
      <c r="I392" s="46">
        <v>0.77</v>
      </c>
      <c r="J392" s="254">
        <v>30</v>
      </c>
      <c r="K392" s="39">
        <v>1</v>
      </c>
      <c r="L392" s="46">
        <v>0.43</v>
      </c>
      <c r="M392" s="254">
        <v>10</v>
      </c>
      <c r="N392" s="73">
        <v>38</v>
      </c>
      <c r="O392" s="74">
        <v>1.84</v>
      </c>
      <c r="P392" s="47">
        <v>350</v>
      </c>
    </row>
    <row r="393" spans="1:17" s="8" customFormat="1" ht="15" customHeight="1">
      <c r="A393" s="41" t="s">
        <v>42</v>
      </c>
      <c r="B393" s="44">
        <v>34</v>
      </c>
      <c r="C393" s="43">
        <v>1.72</v>
      </c>
      <c r="D393" s="253">
        <v>269</v>
      </c>
      <c r="E393" s="44">
        <v>15</v>
      </c>
      <c r="F393" s="43">
        <v>1.26</v>
      </c>
      <c r="G393" s="253">
        <v>122</v>
      </c>
      <c r="H393" s="44">
        <v>6</v>
      </c>
      <c r="I393" s="43">
        <v>0.91</v>
      </c>
      <c r="J393" s="253">
        <v>49</v>
      </c>
      <c r="K393" s="44">
        <v>3</v>
      </c>
      <c r="L393" s="43">
        <v>0.70000000000000007</v>
      </c>
      <c r="M393" s="253">
        <v>23</v>
      </c>
      <c r="N393" s="75">
        <v>42</v>
      </c>
      <c r="O393" s="76">
        <v>1.8</v>
      </c>
      <c r="P393" s="45">
        <v>326</v>
      </c>
    </row>
    <row r="394" spans="1:17" s="8" customFormat="1" ht="15" customHeight="1">
      <c r="A394" s="36" t="s">
        <v>43</v>
      </c>
      <c r="B394" s="39">
        <v>43</v>
      </c>
      <c r="C394" s="46">
        <v>2.35</v>
      </c>
      <c r="D394" s="254">
        <v>219</v>
      </c>
      <c r="E394" s="39">
        <v>15</v>
      </c>
      <c r="F394" s="46">
        <v>1.68</v>
      </c>
      <c r="G394" s="254">
        <v>77</v>
      </c>
      <c r="H394" s="39">
        <v>4</v>
      </c>
      <c r="I394" s="46">
        <v>0.92</v>
      </c>
      <c r="J394" s="254">
        <v>19</v>
      </c>
      <c r="K394" s="39">
        <v>0</v>
      </c>
      <c r="L394" s="46">
        <v>0.27</v>
      </c>
      <c r="M394" s="254">
        <v>1</v>
      </c>
      <c r="N394" s="73">
        <v>38</v>
      </c>
      <c r="O394" s="74">
        <v>2.2799999999999998</v>
      </c>
      <c r="P394" s="47">
        <v>198</v>
      </c>
    </row>
    <row r="395" spans="1:17" s="8" customFormat="1" ht="15" customHeight="1">
      <c r="A395" s="41" t="s">
        <v>44</v>
      </c>
      <c r="B395" s="44">
        <v>54</v>
      </c>
      <c r="C395" s="43">
        <v>1.75</v>
      </c>
      <c r="D395" s="253">
        <v>482</v>
      </c>
      <c r="E395" s="44">
        <v>14</v>
      </c>
      <c r="F395" s="43">
        <v>1.2</v>
      </c>
      <c r="G395" s="253">
        <v>118</v>
      </c>
      <c r="H395" s="44">
        <v>1</v>
      </c>
      <c r="I395" s="43">
        <v>0.4</v>
      </c>
      <c r="J395" s="253">
        <v>8</v>
      </c>
      <c r="K395" s="44">
        <v>2</v>
      </c>
      <c r="L395" s="43">
        <v>0.45</v>
      </c>
      <c r="M395" s="253">
        <v>13</v>
      </c>
      <c r="N395" s="75">
        <v>30</v>
      </c>
      <c r="O395" s="76">
        <v>1.61</v>
      </c>
      <c r="P395" s="45">
        <v>262</v>
      </c>
    </row>
    <row r="396" spans="1:17" s="8" customFormat="1" ht="15" customHeight="1">
      <c r="A396" s="36" t="s">
        <v>45</v>
      </c>
      <c r="B396" s="39">
        <v>35</v>
      </c>
      <c r="C396" s="46">
        <v>1.54</v>
      </c>
      <c r="D396" s="254">
        <v>336</v>
      </c>
      <c r="E396" s="39">
        <v>12</v>
      </c>
      <c r="F396" s="46">
        <v>1.06</v>
      </c>
      <c r="G396" s="254">
        <v>117</v>
      </c>
      <c r="H396" s="39">
        <v>6</v>
      </c>
      <c r="I396" s="46">
        <v>0.73</v>
      </c>
      <c r="J396" s="254">
        <v>54</v>
      </c>
      <c r="K396" s="39">
        <v>3</v>
      </c>
      <c r="L396" s="46">
        <v>0.57999999999999996</v>
      </c>
      <c r="M396" s="254">
        <v>34</v>
      </c>
      <c r="N396" s="73">
        <v>44</v>
      </c>
      <c r="O396" s="74">
        <v>1.6</v>
      </c>
      <c r="P396" s="47">
        <v>430</v>
      </c>
    </row>
    <row r="397" spans="1:17" s="8" customFormat="1" ht="15" customHeight="1">
      <c r="A397" s="41" t="s">
        <v>46</v>
      </c>
      <c r="B397" s="44">
        <v>31</v>
      </c>
      <c r="C397" s="43">
        <v>1.88</v>
      </c>
      <c r="D397" s="253">
        <v>211</v>
      </c>
      <c r="E397" s="44">
        <v>16</v>
      </c>
      <c r="F397" s="43">
        <v>1.51</v>
      </c>
      <c r="G397" s="253">
        <v>107</v>
      </c>
      <c r="H397" s="44">
        <v>4</v>
      </c>
      <c r="I397" s="43">
        <v>0.77</v>
      </c>
      <c r="J397" s="253">
        <v>26</v>
      </c>
      <c r="K397" s="44">
        <v>3</v>
      </c>
      <c r="L397" s="43">
        <v>0.70000000000000007</v>
      </c>
      <c r="M397" s="253">
        <v>15</v>
      </c>
      <c r="N397" s="75">
        <v>46</v>
      </c>
      <c r="O397" s="76">
        <v>2.0299999999999998</v>
      </c>
      <c r="P397" s="45">
        <v>313</v>
      </c>
    </row>
    <row r="398" spans="1:17" s="8" customFormat="1" ht="15" customHeight="1">
      <c r="A398" s="36" t="s">
        <v>47</v>
      </c>
      <c r="B398" s="39">
        <v>41</v>
      </c>
      <c r="C398" s="46">
        <v>1.43</v>
      </c>
      <c r="D398" s="254">
        <v>494</v>
      </c>
      <c r="E398" s="39">
        <v>14</v>
      </c>
      <c r="F398" s="46">
        <v>0.99</v>
      </c>
      <c r="G398" s="254">
        <v>172</v>
      </c>
      <c r="H398" s="39">
        <v>3</v>
      </c>
      <c r="I398" s="46">
        <v>0.47</v>
      </c>
      <c r="J398" s="254">
        <v>35</v>
      </c>
      <c r="K398" s="39">
        <v>1</v>
      </c>
      <c r="L398" s="46">
        <v>0.33</v>
      </c>
      <c r="M398" s="254">
        <v>17</v>
      </c>
      <c r="N398" s="73">
        <v>42</v>
      </c>
      <c r="O398" s="74">
        <v>1.43</v>
      </c>
      <c r="P398" s="47">
        <v>520</v>
      </c>
    </row>
    <row r="399" spans="1:17" s="8" customFormat="1" ht="15" customHeight="1">
      <c r="A399" s="41" t="s">
        <v>48</v>
      </c>
      <c r="B399" s="44">
        <v>34</v>
      </c>
      <c r="C399" s="43">
        <v>1.1499999999999999</v>
      </c>
      <c r="D399" s="253">
        <v>607</v>
      </c>
      <c r="E399" s="44">
        <v>14</v>
      </c>
      <c r="F399" s="43">
        <v>0.84</v>
      </c>
      <c r="G399" s="253">
        <v>250</v>
      </c>
      <c r="H399" s="44">
        <v>7</v>
      </c>
      <c r="I399" s="43">
        <v>0.59</v>
      </c>
      <c r="J399" s="253">
        <v>117</v>
      </c>
      <c r="K399" s="44">
        <v>2</v>
      </c>
      <c r="L399" s="43">
        <v>0.38</v>
      </c>
      <c r="M399" s="253">
        <v>42</v>
      </c>
      <c r="N399" s="75">
        <v>43</v>
      </c>
      <c r="O399" s="76">
        <v>1.2</v>
      </c>
      <c r="P399" s="45">
        <v>750</v>
      </c>
    </row>
    <row r="400" spans="1:17" s="8" customFormat="1" ht="15" customHeight="1">
      <c r="A400" s="36" t="s">
        <v>49</v>
      </c>
      <c r="B400" s="39">
        <v>24</v>
      </c>
      <c r="C400" s="46">
        <v>1.47</v>
      </c>
      <c r="D400" s="254">
        <v>203</v>
      </c>
      <c r="E400" s="39">
        <v>15</v>
      </c>
      <c r="F400" s="46">
        <v>1.27</v>
      </c>
      <c r="G400" s="254">
        <v>127</v>
      </c>
      <c r="H400" s="39">
        <v>16</v>
      </c>
      <c r="I400" s="46">
        <v>1.27</v>
      </c>
      <c r="J400" s="254">
        <v>132</v>
      </c>
      <c r="K400" s="39">
        <v>4</v>
      </c>
      <c r="L400" s="46">
        <v>0.64</v>
      </c>
      <c r="M400" s="254">
        <v>36</v>
      </c>
      <c r="N400" s="73">
        <v>42</v>
      </c>
      <c r="O400" s="74">
        <v>1.71</v>
      </c>
      <c r="P400" s="47">
        <v>359</v>
      </c>
    </row>
    <row r="401" spans="1:17" s="8" customFormat="1" ht="15" customHeight="1">
      <c r="A401" s="41" t="s">
        <v>50</v>
      </c>
      <c r="B401" s="44">
        <v>19</v>
      </c>
      <c r="C401" s="43">
        <v>1.7</v>
      </c>
      <c r="D401" s="253">
        <v>115</v>
      </c>
      <c r="E401" s="44">
        <v>10</v>
      </c>
      <c r="F401" s="43">
        <v>1.29</v>
      </c>
      <c r="G401" s="253">
        <v>56</v>
      </c>
      <c r="H401" s="44">
        <v>19</v>
      </c>
      <c r="I401" s="43">
        <v>1.7</v>
      </c>
      <c r="J401" s="253">
        <v>109</v>
      </c>
      <c r="K401" s="44">
        <v>7</v>
      </c>
      <c r="L401" s="43">
        <v>1.18</v>
      </c>
      <c r="M401" s="253">
        <v>41</v>
      </c>
      <c r="N401" s="75">
        <v>45</v>
      </c>
      <c r="O401" s="76">
        <v>2.16</v>
      </c>
      <c r="P401" s="45">
        <v>267</v>
      </c>
    </row>
    <row r="402" spans="1:17" s="8" customFormat="1" ht="15" customHeight="1">
      <c r="A402" s="36" t="s">
        <v>51</v>
      </c>
      <c r="B402" s="39">
        <v>37</v>
      </c>
      <c r="C402" s="46">
        <v>1.57</v>
      </c>
      <c r="D402" s="254">
        <v>364</v>
      </c>
      <c r="E402" s="77">
        <v>15</v>
      </c>
      <c r="F402" s="46">
        <v>1.1299999999999999</v>
      </c>
      <c r="G402" s="254">
        <v>147</v>
      </c>
      <c r="H402" s="39">
        <v>4</v>
      </c>
      <c r="I402" s="46">
        <v>0.65</v>
      </c>
      <c r="J402" s="254">
        <v>41</v>
      </c>
      <c r="K402" s="39">
        <v>4</v>
      </c>
      <c r="L402" s="46">
        <v>0.64</v>
      </c>
      <c r="M402" s="254">
        <v>32</v>
      </c>
      <c r="N402" s="73">
        <v>41</v>
      </c>
      <c r="O402" s="74">
        <v>1.6</v>
      </c>
      <c r="P402" s="47">
        <v>399</v>
      </c>
    </row>
    <row r="403" spans="1:17" s="8" customFormat="1" ht="15" customHeight="1">
      <c r="A403" s="41" t="s">
        <v>52</v>
      </c>
      <c r="B403" s="44">
        <v>29</v>
      </c>
      <c r="C403" s="43">
        <v>1.63</v>
      </c>
      <c r="D403" s="253">
        <v>230</v>
      </c>
      <c r="E403" s="44">
        <v>17</v>
      </c>
      <c r="F403" s="43">
        <v>1.37</v>
      </c>
      <c r="G403" s="253">
        <v>136</v>
      </c>
      <c r="H403" s="44">
        <v>5</v>
      </c>
      <c r="I403" s="43">
        <v>0.81</v>
      </c>
      <c r="J403" s="253">
        <v>38</v>
      </c>
      <c r="K403" s="44">
        <v>4</v>
      </c>
      <c r="L403" s="43">
        <v>0.81</v>
      </c>
      <c r="M403" s="253">
        <v>26</v>
      </c>
      <c r="N403" s="75">
        <v>45</v>
      </c>
      <c r="O403" s="76">
        <v>1.83</v>
      </c>
      <c r="P403" s="45">
        <v>350</v>
      </c>
    </row>
    <row r="404" spans="1:17" s="8" customFormat="1" ht="15" customHeight="1">
      <c r="A404" s="36" t="s">
        <v>53</v>
      </c>
      <c r="B404" s="39">
        <v>45</v>
      </c>
      <c r="C404" s="46">
        <v>1.99</v>
      </c>
      <c r="D404" s="254">
        <v>305</v>
      </c>
      <c r="E404" s="39">
        <v>14</v>
      </c>
      <c r="F404" s="46">
        <v>1.37</v>
      </c>
      <c r="G404" s="254">
        <v>104</v>
      </c>
      <c r="H404" s="39">
        <v>4</v>
      </c>
      <c r="I404" s="46">
        <v>0.78</v>
      </c>
      <c r="J404" s="254">
        <v>25</v>
      </c>
      <c r="K404" s="39">
        <v>1</v>
      </c>
      <c r="L404" s="46">
        <v>0.51</v>
      </c>
      <c r="M404" s="254">
        <v>9</v>
      </c>
      <c r="N404" s="73">
        <v>36</v>
      </c>
      <c r="O404" s="74">
        <v>1.92</v>
      </c>
      <c r="P404" s="47">
        <v>242</v>
      </c>
    </row>
    <row r="405" spans="1:17" s="8" customFormat="1" ht="15.75" customHeight="1" thickBot="1">
      <c r="A405" s="41" t="s">
        <v>54</v>
      </c>
      <c r="B405" s="44">
        <v>40</v>
      </c>
      <c r="C405" s="43">
        <v>1.96</v>
      </c>
      <c r="D405" s="253">
        <v>265</v>
      </c>
      <c r="E405" s="44">
        <v>17</v>
      </c>
      <c r="F405" s="43">
        <v>1.47</v>
      </c>
      <c r="G405" s="253">
        <v>112</v>
      </c>
      <c r="H405" s="44">
        <v>2</v>
      </c>
      <c r="I405" s="43">
        <v>0.51</v>
      </c>
      <c r="J405" s="253">
        <v>10</v>
      </c>
      <c r="K405" s="44">
        <v>2</v>
      </c>
      <c r="L405" s="43">
        <v>0.64</v>
      </c>
      <c r="M405" s="253">
        <v>14</v>
      </c>
      <c r="N405" s="75">
        <v>40</v>
      </c>
      <c r="O405" s="76">
        <v>1.98</v>
      </c>
      <c r="P405" s="45">
        <v>255</v>
      </c>
    </row>
    <row r="406" spans="1:17" s="8" customFormat="1" ht="15" customHeight="1">
      <c r="A406" s="48" t="s">
        <v>55</v>
      </c>
      <c r="B406" s="51">
        <v>36</v>
      </c>
      <c r="C406" s="50">
        <v>0.5</v>
      </c>
      <c r="D406" s="255">
        <v>4004</v>
      </c>
      <c r="E406" s="51">
        <v>13</v>
      </c>
      <c r="F406" s="50">
        <v>0.35</v>
      </c>
      <c r="G406" s="255">
        <v>1381</v>
      </c>
      <c r="H406" s="51">
        <v>6</v>
      </c>
      <c r="I406" s="50">
        <v>0.24</v>
      </c>
      <c r="J406" s="255">
        <v>681</v>
      </c>
      <c r="K406" s="51">
        <v>3</v>
      </c>
      <c r="L406" s="50">
        <v>0.17</v>
      </c>
      <c r="M406" s="255">
        <v>286</v>
      </c>
      <c r="N406" s="51">
        <v>43</v>
      </c>
      <c r="O406" s="78">
        <v>0.52</v>
      </c>
      <c r="P406" s="52">
        <v>4555</v>
      </c>
    </row>
    <row r="407" spans="1:17" s="8" customFormat="1" ht="15" customHeight="1">
      <c r="A407" s="53" t="s">
        <v>56</v>
      </c>
      <c r="B407" s="56">
        <v>36</v>
      </c>
      <c r="C407" s="55">
        <v>0.76</v>
      </c>
      <c r="D407" s="256">
        <v>1713</v>
      </c>
      <c r="E407" s="56">
        <v>16</v>
      </c>
      <c r="F407" s="55">
        <v>0.57000000000000006</v>
      </c>
      <c r="G407" s="256">
        <v>775</v>
      </c>
      <c r="H407" s="56">
        <v>4</v>
      </c>
      <c r="I407" s="55">
        <v>0.32</v>
      </c>
      <c r="J407" s="256">
        <v>194</v>
      </c>
      <c r="K407" s="56">
        <v>3</v>
      </c>
      <c r="L407" s="55">
        <v>0.27</v>
      </c>
      <c r="M407" s="256">
        <v>120</v>
      </c>
      <c r="N407" s="56">
        <v>41</v>
      </c>
      <c r="O407" s="79">
        <v>0.77</v>
      </c>
      <c r="P407" s="57">
        <v>1993</v>
      </c>
    </row>
    <row r="408" spans="1:17" s="8" customFormat="1" ht="15.75" customHeight="1" thickBot="1">
      <c r="A408" s="80" t="s">
        <v>57</v>
      </c>
      <c r="B408" s="56">
        <v>36</v>
      </c>
      <c r="C408" s="55">
        <v>0.43</v>
      </c>
      <c r="D408" s="257">
        <v>5717</v>
      </c>
      <c r="E408" s="56">
        <v>13</v>
      </c>
      <c r="F408" s="55">
        <v>0.3</v>
      </c>
      <c r="G408" s="257">
        <v>2156</v>
      </c>
      <c r="H408" s="56">
        <v>6</v>
      </c>
      <c r="I408" s="55">
        <v>0.2</v>
      </c>
      <c r="J408" s="257">
        <v>875</v>
      </c>
      <c r="K408" s="56">
        <v>3</v>
      </c>
      <c r="L408" s="55">
        <v>0.14000000000000001</v>
      </c>
      <c r="M408" s="257">
        <v>406</v>
      </c>
      <c r="N408" s="56">
        <v>42</v>
      </c>
      <c r="O408" s="79">
        <v>0.44</v>
      </c>
      <c r="P408" s="59">
        <v>6548</v>
      </c>
    </row>
    <row r="409" spans="1:17" s="8" customFormat="1" ht="15.75" customHeight="1" thickBot="1">
      <c r="A409" s="1260" t="s">
        <v>60</v>
      </c>
      <c r="B409" s="1259"/>
      <c r="C409" s="1259"/>
      <c r="D409" s="1259"/>
      <c r="E409" s="1259"/>
      <c r="F409" s="1259"/>
      <c r="G409" s="1259"/>
      <c r="H409" s="1259"/>
      <c r="I409" s="1259"/>
      <c r="J409" s="1259"/>
      <c r="K409" s="1259"/>
      <c r="L409" s="1259"/>
      <c r="M409" s="1259"/>
      <c r="N409" s="1259"/>
      <c r="O409" s="1259"/>
      <c r="P409" s="1259"/>
      <c r="Q409" s="24"/>
    </row>
    <row r="410" spans="1:17" s="8" customFormat="1" ht="15" customHeight="1">
      <c r="A410" s="36" t="s">
        <v>39</v>
      </c>
      <c r="B410" s="39">
        <v>74</v>
      </c>
      <c r="C410" s="46">
        <v>1.1100000000000001</v>
      </c>
      <c r="D410" s="254">
        <v>1179</v>
      </c>
      <c r="E410" s="39">
        <v>16</v>
      </c>
      <c r="F410" s="46">
        <v>0.94000000000000006</v>
      </c>
      <c r="G410" s="254">
        <v>257</v>
      </c>
      <c r="H410" s="39">
        <v>5</v>
      </c>
      <c r="I410" s="46">
        <v>0.55000000000000004</v>
      </c>
      <c r="J410" s="254">
        <v>97</v>
      </c>
      <c r="K410" s="39">
        <v>2</v>
      </c>
      <c r="L410" s="46">
        <v>0.37</v>
      </c>
      <c r="M410" s="254">
        <v>43</v>
      </c>
      <c r="N410" s="73">
        <v>2</v>
      </c>
      <c r="O410" s="74">
        <v>0.31</v>
      </c>
      <c r="P410" s="47">
        <v>30</v>
      </c>
    </row>
    <row r="411" spans="1:17" s="8" customFormat="1" ht="15" customHeight="1">
      <c r="A411" s="41" t="s">
        <v>40</v>
      </c>
      <c r="B411" s="44">
        <v>78</v>
      </c>
      <c r="C411" s="43">
        <v>0.99</v>
      </c>
      <c r="D411" s="253">
        <v>1405</v>
      </c>
      <c r="E411" s="44">
        <v>13</v>
      </c>
      <c r="F411" s="43">
        <v>0.8</v>
      </c>
      <c r="G411" s="253">
        <v>234</v>
      </c>
      <c r="H411" s="44">
        <v>5</v>
      </c>
      <c r="I411" s="43">
        <v>0.5</v>
      </c>
      <c r="J411" s="253">
        <v>81</v>
      </c>
      <c r="K411" s="44">
        <v>2</v>
      </c>
      <c r="L411" s="43">
        <v>0.31</v>
      </c>
      <c r="M411" s="253">
        <v>28</v>
      </c>
      <c r="N411" s="75">
        <v>3</v>
      </c>
      <c r="O411" s="76">
        <v>0.39</v>
      </c>
      <c r="P411" s="45">
        <v>50</v>
      </c>
    </row>
    <row r="412" spans="1:17" s="8" customFormat="1" ht="15" customHeight="1">
      <c r="A412" s="36" t="s">
        <v>41</v>
      </c>
      <c r="B412" s="39">
        <v>53</v>
      </c>
      <c r="C412" s="46">
        <v>1.9</v>
      </c>
      <c r="D412" s="254">
        <v>484</v>
      </c>
      <c r="E412" s="39">
        <v>15</v>
      </c>
      <c r="F412" s="46">
        <v>1.35</v>
      </c>
      <c r="G412" s="254">
        <v>138</v>
      </c>
      <c r="H412" s="39">
        <v>22</v>
      </c>
      <c r="I412" s="46">
        <v>1.55</v>
      </c>
      <c r="J412" s="254">
        <v>213</v>
      </c>
      <c r="K412" s="39">
        <v>6</v>
      </c>
      <c r="L412" s="46">
        <v>0.91</v>
      </c>
      <c r="M412" s="254">
        <v>59</v>
      </c>
      <c r="N412" s="73">
        <v>3</v>
      </c>
      <c r="O412" s="74">
        <v>0.74</v>
      </c>
      <c r="P412" s="47">
        <v>24</v>
      </c>
    </row>
    <row r="413" spans="1:17" s="8" customFormat="1" ht="15" customHeight="1">
      <c r="A413" s="41" t="s">
        <v>42</v>
      </c>
      <c r="B413" s="44">
        <v>49</v>
      </c>
      <c r="C413" s="43">
        <v>1.82</v>
      </c>
      <c r="D413" s="253">
        <v>389</v>
      </c>
      <c r="E413" s="44">
        <v>19</v>
      </c>
      <c r="F413" s="43">
        <v>1.43</v>
      </c>
      <c r="G413" s="253">
        <v>155</v>
      </c>
      <c r="H413" s="44">
        <v>23</v>
      </c>
      <c r="I413" s="43">
        <v>1.51</v>
      </c>
      <c r="J413" s="253">
        <v>189</v>
      </c>
      <c r="K413" s="44">
        <v>6</v>
      </c>
      <c r="L413" s="43">
        <v>0.91</v>
      </c>
      <c r="M413" s="253">
        <v>44</v>
      </c>
      <c r="N413" s="75">
        <v>2</v>
      </c>
      <c r="O413" s="76">
        <v>0.5</v>
      </c>
      <c r="P413" s="45">
        <v>14</v>
      </c>
    </row>
    <row r="414" spans="1:17" s="8" customFormat="1" ht="15" customHeight="1">
      <c r="A414" s="36" t="s">
        <v>43</v>
      </c>
      <c r="B414" s="39">
        <v>61</v>
      </c>
      <c r="C414" s="46">
        <v>2.31</v>
      </c>
      <c r="D414" s="254">
        <v>316</v>
      </c>
      <c r="E414" s="39">
        <v>16</v>
      </c>
      <c r="F414" s="46">
        <v>1.72</v>
      </c>
      <c r="G414" s="254">
        <v>83</v>
      </c>
      <c r="H414" s="39">
        <v>17</v>
      </c>
      <c r="I414" s="46">
        <v>1.82</v>
      </c>
      <c r="J414" s="254">
        <v>85</v>
      </c>
      <c r="K414" s="39">
        <v>3</v>
      </c>
      <c r="L414" s="46">
        <v>0.86</v>
      </c>
      <c r="M414" s="254">
        <v>16</v>
      </c>
      <c r="N414" s="73">
        <v>2</v>
      </c>
      <c r="O414" s="74">
        <v>0.70000000000000007</v>
      </c>
      <c r="P414" s="47">
        <v>13</v>
      </c>
    </row>
    <row r="415" spans="1:17" s="8" customFormat="1" ht="15" customHeight="1">
      <c r="A415" s="41" t="s">
        <v>44</v>
      </c>
      <c r="B415" s="44">
        <v>65</v>
      </c>
      <c r="C415" s="43">
        <v>1.67</v>
      </c>
      <c r="D415" s="253">
        <v>577</v>
      </c>
      <c r="E415" s="44">
        <v>14</v>
      </c>
      <c r="F415" s="43">
        <v>1.23</v>
      </c>
      <c r="G415" s="253">
        <v>126</v>
      </c>
      <c r="H415" s="44">
        <v>14</v>
      </c>
      <c r="I415" s="43">
        <v>1.2</v>
      </c>
      <c r="J415" s="253">
        <v>126</v>
      </c>
      <c r="K415" s="44">
        <v>4</v>
      </c>
      <c r="L415" s="43">
        <v>0.73</v>
      </c>
      <c r="M415" s="253">
        <v>35</v>
      </c>
      <c r="N415" s="75">
        <v>2</v>
      </c>
      <c r="O415" s="76">
        <v>0.51</v>
      </c>
      <c r="P415" s="45">
        <v>21</v>
      </c>
    </row>
    <row r="416" spans="1:17" s="8" customFormat="1" ht="15" customHeight="1">
      <c r="A416" s="36" t="s">
        <v>45</v>
      </c>
      <c r="B416" s="39">
        <v>72</v>
      </c>
      <c r="C416" s="46">
        <v>1.45</v>
      </c>
      <c r="D416" s="254">
        <v>693</v>
      </c>
      <c r="E416" s="39">
        <v>19</v>
      </c>
      <c r="F416" s="46">
        <v>1.26</v>
      </c>
      <c r="G416" s="254">
        <v>184</v>
      </c>
      <c r="H416" s="39">
        <v>5</v>
      </c>
      <c r="I416" s="46">
        <v>0.73</v>
      </c>
      <c r="J416" s="254">
        <v>54</v>
      </c>
      <c r="K416" s="39">
        <v>2</v>
      </c>
      <c r="L416" s="46">
        <v>0.49</v>
      </c>
      <c r="M416" s="254">
        <v>24</v>
      </c>
      <c r="N416" s="73">
        <v>2</v>
      </c>
      <c r="O416" s="74">
        <v>0.42</v>
      </c>
      <c r="P416" s="47">
        <v>16</v>
      </c>
    </row>
    <row r="417" spans="1:16" s="8" customFormat="1" ht="15" customHeight="1">
      <c r="A417" s="41" t="s">
        <v>46</v>
      </c>
      <c r="B417" s="44">
        <v>47</v>
      </c>
      <c r="C417" s="43">
        <v>2.0299999999999998</v>
      </c>
      <c r="D417" s="253">
        <v>323</v>
      </c>
      <c r="E417" s="44">
        <v>20</v>
      </c>
      <c r="F417" s="43">
        <v>1.62</v>
      </c>
      <c r="G417" s="253">
        <v>136</v>
      </c>
      <c r="H417" s="44">
        <v>23</v>
      </c>
      <c r="I417" s="43">
        <v>1.72</v>
      </c>
      <c r="J417" s="253">
        <v>156</v>
      </c>
      <c r="K417" s="44">
        <v>6</v>
      </c>
      <c r="L417" s="43">
        <v>1.01</v>
      </c>
      <c r="M417" s="253">
        <v>39</v>
      </c>
      <c r="N417" s="75">
        <v>3</v>
      </c>
      <c r="O417" s="76">
        <v>0.73</v>
      </c>
      <c r="P417" s="45">
        <v>19</v>
      </c>
    </row>
    <row r="418" spans="1:16" s="8" customFormat="1" ht="15" customHeight="1">
      <c r="A418" s="36" t="s">
        <v>47</v>
      </c>
      <c r="B418" s="39">
        <v>71</v>
      </c>
      <c r="C418" s="46">
        <v>1.31</v>
      </c>
      <c r="D418" s="254">
        <v>870</v>
      </c>
      <c r="E418" s="39">
        <v>16</v>
      </c>
      <c r="F418" s="46">
        <v>1.06</v>
      </c>
      <c r="G418" s="254">
        <v>207</v>
      </c>
      <c r="H418" s="39">
        <v>8</v>
      </c>
      <c r="I418" s="46">
        <v>0.77</v>
      </c>
      <c r="J418" s="254">
        <v>99</v>
      </c>
      <c r="K418" s="39">
        <v>3</v>
      </c>
      <c r="L418" s="46">
        <v>0.46</v>
      </c>
      <c r="M418" s="254">
        <v>32</v>
      </c>
      <c r="N418" s="73">
        <v>2</v>
      </c>
      <c r="O418" s="74">
        <v>0.44</v>
      </c>
      <c r="P418" s="47">
        <v>29</v>
      </c>
    </row>
    <row r="419" spans="1:16" s="8" customFormat="1" ht="15" customHeight="1">
      <c r="A419" s="41" t="s">
        <v>48</v>
      </c>
      <c r="B419" s="44">
        <v>73</v>
      </c>
      <c r="C419" s="43">
        <v>1.08</v>
      </c>
      <c r="D419" s="253">
        <v>1298</v>
      </c>
      <c r="E419" s="44">
        <v>15</v>
      </c>
      <c r="F419" s="43">
        <v>0.87</v>
      </c>
      <c r="G419" s="253">
        <v>260</v>
      </c>
      <c r="H419" s="44">
        <v>6</v>
      </c>
      <c r="I419" s="43">
        <v>0.57999999999999996</v>
      </c>
      <c r="J419" s="253">
        <v>111</v>
      </c>
      <c r="K419" s="44">
        <v>3</v>
      </c>
      <c r="L419" s="43">
        <v>0.4</v>
      </c>
      <c r="M419" s="253">
        <v>44</v>
      </c>
      <c r="N419" s="75">
        <v>3</v>
      </c>
      <c r="O419" s="76">
        <v>0.41</v>
      </c>
      <c r="P419" s="45">
        <v>55</v>
      </c>
    </row>
    <row r="420" spans="1:16" s="8" customFormat="1" ht="15" customHeight="1">
      <c r="A420" s="36" t="s">
        <v>49</v>
      </c>
      <c r="B420" s="39">
        <v>76</v>
      </c>
      <c r="C420" s="46">
        <v>1.48</v>
      </c>
      <c r="D420" s="254">
        <v>651</v>
      </c>
      <c r="E420" s="39">
        <v>18</v>
      </c>
      <c r="F420" s="46">
        <v>1.34</v>
      </c>
      <c r="G420" s="254">
        <v>153</v>
      </c>
      <c r="H420" s="39">
        <v>4</v>
      </c>
      <c r="I420" s="46">
        <v>0.68</v>
      </c>
      <c r="J420" s="254">
        <v>34</v>
      </c>
      <c r="K420" s="39">
        <v>1</v>
      </c>
      <c r="L420" s="46">
        <v>0.34</v>
      </c>
      <c r="M420" s="254">
        <v>10</v>
      </c>
      <c r="N420" s="73">
        <v>1</v>
      </c>
      <c r="O420" s="74">
        <v>0.33</v>
      </c>
      <c r="P420" s="47">
        <v>11</v>
      </c>
    </row>
    <row r="421" spans="1:16" s="8" customFormat="1" ht="15" customHeight="1">
      <c r="A421" s="41" t="s">
        <v>50</v>
      </c>
      <c r="B421" s="44">
        <v>72</v>
      </c>
      <c r="C421" s="43">
        <v>1.97</v>
      </c>
      <c r="D421" s="253">
        <v>425</v>
      </c>
      <c r="E421" s="44">
        <v>15</v>
      </c>
      <c r="F421" s="43">
        <v>1.57</v>
      </c>
      <c r="G421" s="253">
        <v>84</v>
      </c>
      <c r="H421" s="44">
        <v>8</v>
      </c>
      <c r="I421" s="43">
        <v>1.2</v>
      </c>
      <c r="J421" s="253">
        <v>46</v>
      </c>
      <c r="K421" s="44">
        <v>3</v>
      </c>
      <c r="L421" s="43">
        <v>0.74</v>
      </c>
      <c r="M421" s="253">
        <v>19</v>
      </c>
      <c r="N421" s="75">
        <v>2</v>
      </c>
      <c r="O421" s="76">
        <v>0.62</v>
      </c>
      <c r="P421" s="45">
        <v>15</v>
      </c>
    </row>
    <row r="422" spans="1:16" s="8" customFormat="1" ht="15" customHeight="1">
      <c r="A422" s="36" t="s">
        <v>51</v>
      </c>
      <c r="B422" s="39">
        <v>62</v>
      </c>
      <c r="C422" s="46">
        <v>1.58</v>
      </c>
      <c r="D422" s="254">
        <v>613</v>
      </c>
      <c r="E422" s="77">
        <v>17</v>
      </c>
      <c r="F422" s="46">
        <v>1.22</v>
      </c>
      <c r="G422" s="254">
        <v>163</v>
      </c>
      <c r="H422" s="39">
        <v>15</v>
      </c>
      <c r="I422" s="46">
        <v>1.1399999999999999</v>
      </c>
      <c r="J422" s="254">
        <v>147</v>
      </c>
      <c r="K422" s="39">
        <v>4</v>
      </c>
      <c r="L422" s="46">
        <v>0.71</v>
      </c>
      <c r="M422" s="254">
        <v>40</v>
      </c>
      <c r="N422" s="73">
        <v>2</v>
      </c>
      <c r="O422" s="74">
        <v>0.48</v>
      </c>
      <c r="P422" s="47">
        <v>19</v>
      </c>
    </row>
    <row r="423" spans="1:16" s="8" customFormat="1" ht="15" customHeight="1">
      <c r="A423" s="41" t="s">
        <v>52</v>
      </c>
      <c r="B423" s="44">
        <v>47</v>
      </c>
      <c r="C423" s="43">
        <v>1.83</v>
      </c>
      <c r="D423" s="253">
        <v>366</v>
      </c>
      <c r="E423" s="44">
        <v>19</v>
      </c>
      <c r="F423" s="43">
        <v>1.43</v>
      </c>
      <c r="G423" s="253">
        <v>150</v>
      </c>
      <c r="H423" s="44">
        <v>21</v>
      </c>
      <c r="I423" s="43">
        <v>1.47</v>
      </c>
      <c r="J423" s="253">
        <v>173</v>
      </c>
      <c r="K423" s="44">
        <v>10</v>
      </c>
      <c r="L423" s="43">
        <v>1.1499999999999999</v>
      </c>
      <c r="M423" s="253">
        <v>68</v>
      </c>
      <c r="N423" s="75">
        <v>3</v>
      </c>
      <c r="O423" s="76">
        <v>0.67</v>
      </c>
      <c r="P423" s="45">
        <v>24</v>
      </c>
    </row>
    <row r="424" spans="1:16" s="8" customFormat="1" ht="15" customHeight="1">
      <c r="A424" s="36" t="s">
        <v>53</v>
      </c>
      <c r="B424" s="39">
        <v>67</v>
      </c>
      <c r="C424" s="46">
        <v>1.87</v>
      </c>
      <c r="D424" s="254">
        <v>460</v>
      </c>
      <c r="E424" s="39">
        <v>18</v>
      </c>
      <c r="F424" s="46">
        <v>1.54</v>
      </c>
      <c r="G424" s="254">
        <v>123</v>
      </c>
      <c r="H424" s="39">
        <v>12</v>
      </c>
      <c r="I424" s="46">
        <v>1.25</v>
      </c>
      <c r="J424" s="254">
        <v>81</v>
      </c>
      <c r="K424" s="39">
        <v>2</v>
      </c>
      <c r="L424" s="46">
        <v>0.52</v>
      </c>
      <c r="M424" s="254">
        <v>12</v>
      </c>
      <c r="N424" s="73">
        <v>2</v>
      </c>
      <c r="O424" s="74">
        <v>0.54</v>
      </c>
      <c r="P424" s="47">
        <v>11</v>
      </c>
    </row>
    <row r="425" spans="1:16" s="8" customFormat="1" ht="15.75" customHeight="1" thickBot="1">
      <c r="A425" s="41" t="s">
        <v>54</v>
      </c>
      <c r="B425" s="44">
        <v>56</v>
      </c>
      <c r="C425" s="43">
        <v>2</v>
      </c>
      <c r="D425" s="253">
        <v>369</v>
      </c>
      <c r="E425" s="44">
        <v>18</v>
      </c>
      <c r="F425" s="43">
        <v>1.53</v>
      </c>
      <c r="G425" s="253">
        <v>124</v>
      </c>
      <c r="H425" s="44">
        <v>17</v>
      </c>
      <c r="I425" s="43">
        <v>1.51</v>
      </c>
      <c r="J425" s="253">
        <v>107</v>
      </c>
      <c r="K425" s="44">
        <v>7</v>
      </c>
      <c r="L425" s="43">
        <v>1.1100000000000001</v>
      </c>
      <c r="M425" s="253">
        <v>43</v>
      </c>
      <c r="N425" s="75">
        <v>2</v>
      </c>
      <c r="O425" s="76">
        <v>0.57999999999999996</v>
      </c>
      <c r="P425" s="45">
        <v>13</v>
      </c>
    </row>
    <row r="426" spans="1:16" s="8" customFormat="1" ht="15" customHeight="1">
      <c r="A426" s="48" t="s">
        <v>55</v>
      </c>
      <c r="B426" s="51">
        <v>73</v>
      </c>
      <c r="C426" s="50">
        <v>0.46</v>
      </c>
      <c r="D426" s="255">
        <v>7874</v>
      </c>
      <c r="E426" s="51">
        <v>16</v>
      </c>
      <c r="F426" s="50">
        <v>0.38</v>
      </c>
      <c r="G426" s="255">
        <v>1711</v>
      </c>
      <c r="H426" s="51">
        <v>6</v>
      </c>
      <c r="I426" s="50">
        <v>0.25</v>
      </c>
      <c r="J426" s="255">
        <v>814</v>
      </c>
      <c r="K426" s="51">
        <v>2</v>
      </c>
      <c r="L426" s="50">
        <v>0.16</v>
      </c>
      <c r="M426" s="255">
        <v>263</v>
      </c>
      <c r="N426" s="51">
        <v>2</v>
      </c>
      <c r="O426" s="78">
        <v>0.16</v>
      </c>
      <c r="P426" s="52">
        <v>251</v>
      </c>
    </row>
    <row r="427" spans="1:16" s="8" customFormat="1" ht="15" customHeight="1">
      <c r="A427" s="53" t="s">
        <v>56</v>
      </c>
      <c r="B427" s="56">
        <v>54</v>
      </c>
      <c r="C427" s="55">
        <v>0.78</v>
      </c>
      <c r="D427" s="256">
        <v>2544</v>
      </c>
      <c r="E427" s="56">
        <v>18</v>
      </c>
      <c r="F427" s="55">
        <v>0.59</v>
      </c>
      <c r="G427" s="256">
        <v>866</v>
      </c>
      <c r="H427" s="56">
        <v>20</v>
      </c>
      <c r="I427" s="55">
        <v>0.61</v>
      </c>
      <c r="J427" s="256">
        <v>985</v>
      </c>
      <c r="K427" s="56">
        <v>6</v>
      </c>
      <c r="L427" s="55">
        <v>0.39</v>
      </c>
      <c r="M427" s="256">
        <v>293</v>
      </c>
      <c r="N427" s="56">
        <v>3</v>
      </c>
      <c r="O427" s="79">
        <v>0.26</v>
      </c>
      <c r="P427" s="57">
        <v>113</v>
      </c>
    </row>
    <row r="428" spans="1:16" s="8" customFormat="1" ht="15.75" customHeight="1" thickBot="1">
      <c r="A428" s="80" t="s">
        <v>57</v>
      </c>
      <c r="B428" s="56">
        <v>69</v>
      </c>
      <c r="C428" s="55">
        <v>0.4</v>
      </c>
      <c r="D428" s="257">
        <v>10418</v>
      </c>
      <c r="E428" s="56">
        <v>16</v>
      </c>
      <c r="F428" s="55">
        <v>0.32</v>
      </c>
      <c r="G428" s="257">
        <v>2577</v>
      </c>
      <c r="H428" s="56">
        <v>9</v>
      </c>
      <c r="I428" s="55">
        <v>0.24</v>
      </c>
      <c r="J428" s="257">
        <v>1799</v>
      </c>
      <c r="K428" s="56">
        <v>3</v>
      </c>
      <c r="L428" s="55">
        <v>0.15</v>
      </c>
      <c r="M428" s="257">
        <v>556</v>
      </c>
      <c r="N428" s="56">
        <v>2</v>
      </c>
      <c r="O428" s="79">
        <v>0.14000000000000001</v>
      </c>
      <c r="P428" s="59">
        <v>364</v>
      </c>
    </row>
    <row r="429" spans="1:16" s="8" customFormat="1" ht="15.75" customHeight="1" thickBot="1">
      <c r="A429" s="1260" t="s">
        <v>61</v>
      </c>
      <c r="B429" s="1259"/>
      <c r="C429" s="1259"/>
      <c r="D429" s="1259"/>
      <c r="E429" s="1259"/>
      <c r="F429" s="1259"/>
      <c r="G429" s="1259"/>
      <c r="H429" s="1259"/>
      <c r="I429" s="1259"/>
      <c r="J429" s="1259"/>
      <c r="K429" s="1259"/>
      <c r="L429" s="1259"/>
      <c r="M429" s="1259"/>
      <c r="N429" s="1259"/>
      <c r="O429" s="1259"/>
      <c r="P429" s="1261"/>
    </row>
    <row r="430" spans="1:16" s="8" customFormat="1" ht="15" customHeight="1">
      <c r="A430" s="36" t="s">
        <v>39</v>
      </c>
      <c r="B430" s="39">
        <v>21</v>
      </c>
      <c r="C430" s="46">
        <v>1.05</v>
      </c>
      <c r="D430" s="254">
        <v>342</v>
      </c>
      <c r="E430" s="39">
        <v>16</v>
      </c>
      <c r="F430" s="46">
        <v>0.94000000000000006</v>
      </c>
      <c r="G430" s="254">
        <v>262</v>
      </c>
      <c r="H430" s="39">
        <v>43</v>
      </c>
      <c r="I430" s="46">
        <v>1.27</v>
      </c>
      <c r="J430" s="254">
        <v>701</v>
      </c>
      <c r="K430" s="39">
        <v>19</v>
      </c>
      <c r="L430" s="46">
        <v>1.01</v>
      </c>
      <c r="M430" s="254">
        <v>302</v>
      </c>
      <c r="N430" s="73" t="s">
        <v>62</v>
      </c>
      <c r="O430" s="74" t="s">
        <v>62</v>
      </c>
      <c r="P430" s="47" t="s">
        <v>62</v>
      </c>
    </row>
    <row r="431" spans="1:16" s="8" customFormat="1" ht="15" customHeight="1">
      <c r="A431" s="41" t="s">
        <v>40</v>
      </c>
      <c r="B431" s="44">
        <v>34</v>
      </c>
      <c r="C431" s="43">
        <v>1.1299999999999999</v>
      </c>
      <c r="D431" s="253">
        <v>605</v>
      </c>
      <c r="E431" s="44">
        <v>21</v>
      </c>
      <c r="F431" s="43">
        <v>0.96</v>
      </c>
      <c r="G431" s="253">
        <v>373</v>
      </c>
      <c r="H431" s="44">
        <v>29</v>
      </c>
      <c r="I431" s="43">
        <v>1.08</v>
      </c>
      <c r="J431" s="253">
        <v>520</v>
      </c>
      <c r="K431" s="44">
        <v>17</v>
      </c>
      <c r="L431" s="43">
        <v>0.89</v>
      </c>
      <c r="M431" s="253">
        <v>298</v>
      </c>
      <c r="N431" s="75" t="s">
        <v>62</v>
      </c>
      <c r="O431" s="76" t="s">
        <v>62</v>
      </c>
      <c r="P431" s="45" t="s">
        <v>62</v>
      </c>
    </row>
    <row r="432" spans="1:16" s="8" customFormat="1" ht="15" customHeight="1">
      <c r="A432" s="36" t="s">
        <v>41</v>
      </c>
      <c r="B432" s="39">
        <v>23</v>
      </c>
      <c r="C432" s="46">
        <v>1.61</v>
      </c>
      <c r="D432" s="254">
        <v>213</v>
      </c>
      <c r="E432" s="39">
        <v>19</v>
      </c>
      <c r="F432" s="46">
        <v>1.5</v>
      </c>
      <c r="G432" s="254">
        <v>170</v>
      </c>
      <c r="H432" s="39">
        <v>38</v>
      </c>
      <c r="I432" s="46">
        <v>1.85</v>
      </c>
      <c r="J432" s="254">
        <v>349</v>
      </c>
      <c r="K432" s="39">
        <v>20</v>
      </c>
      <c r="L432" s="46">
        <v>1.52</v>
      </c>
      <c r="M432" s="254">
        <v>184</v>
      </c>
      <c r="N432" s="73" t="s">
        <v>62</v>
      </c>
      <c r="O432" s="74" t="s">
        <v>62</v>
      </c>
      <c r="P432" s="47" t="s">
        <v>62</v>
      </c>
    </row>
    <row r="433" spans="1:16" s="8" customFormat="1" ht="15" customHeight="1">
      <c r="A433" s="41" t="s">
        <v>42</v>
      </c>
      <c r="B433" s="44">
        <v>20</v>
      </c>
      <c r="C433" s="43">
        <v>1.46</v>
      </c>
      <c r="D433" s="253">
        <v>159</v>
      </c>
      <c r="E433" s="44">
        <v>20</v>
      </c>
      <c r="F433" s="43">
        <v>1.46</v>
      </c>
      <c r="G433" s="253">
        <v>160</v>
      </c>
      <c r="H433" s="44">
        <v>41</v>
      </c>
      <c r="I433" s="43">
        <v>1.79</v>
      </c>
      <c r="J433" s="253">
        <v>326</v>
      </c>
      <c r="K433" s="44">
        <v>18</v>
      </c>
      <c r="L433" s="43">
        <v>1.41</v>
      </c>
      <c r="M433" s="253">
        <v>146</v>
      </c>
      <c r="N433" s="75" t="s">
        <v>62</v>
      </c>
      <c r="O433" s="76" t="s">
        <v>62</v>
      </c>
      <c r="P433" s="45" t="s">
        <v>62</v>
      </c>
    </row>
    <row r="434" spans="1:16" s="8" customFormat="1" ht="15" customHeight="1">
      <c r="A434" s="36" t="s">
        <v>43</v>
      </c>
      <c r="B434" s="39">
        <v>27</v>
      </c>
      <c r="C434" s="46">
        <v>2.16</v>
      </c>
      <c r="D434" s="254">
        <v>130</v>
      </c>
      <c r="E434" s="39">
        <v>13</v>
      </c>
      <c r="F434" s="46">
        <v>1.56</v>
      </c>
      <c r="G434" s="254">
        <v>69</v>
      </c>
      <c r="H434" s="39">
        <v>36</v>
      </c>
      <c r="I434" s="46">
        <v>2.2599999999999998</v>
      </c>
      <c r="J434" s="254">
        <v>186</v>
      </c>
      <c r="K434" s="39">
        <v>24</v>
      </c>
      <c r="L434" s="46">
        <v>2</v>
      </c>
      <c r="M434" s="254">
        <v>128</v>
      </c>
      <c r="N434" s="73" t="s">
        <v>62</v>
      </c>
      <c r="O434" s="74" t="s">
        <v>62</v>
      </c>
      <c r="P434" s="47" t="s">
        <v>62</v>
      </c>
    </row>
    <row r="435" spans="1:16" s="8" customFormat="1" ht="15" customHeight="1">
      <c r="A435" s="41" t="s">
        <v>44</v>
      </c>
      <c r="B435" s="44">
        <v>30</v>
      </c>
      <c r="C435" s="43">
        <v>1.61</v>
      </c>
      <c r="D435" s="253">
        <v>270</v>
      </c>
      <c r="E435" s="44">
        <v>20</v>
      </c>
      <c r="F435" s="43">
        <v>1.41</v>
      </c>
      <c r="G435" s="253">
        <v>176</v>
      </c>
      <c r="H435" s="44">
        <v>28</v>
      </c>
      <c r="I435" s="43">
        <v>1.56</v>
      </c>
      <c r="J435" s="253">
        <v>249</v>
      </c>
      <c r="K435" s="44">
        <v>21</v>
      </c>
      <c r="L435" s="43">
        <v>1.43</v>
      </c>
      <c r="M435" s="253">
        <v>190</v>
      </c>
      <c r="N435" s="75" t="s">
        <v>62</v>
      </c>
      <c r="O435" s="76" t="s">
        <v>62</v>
      </c>
      <c r="P435" s="45" t="s">
        <v>62</v>
      </c>
    </row>
    <row r="436" spans="1:16" s="8" customFormat="1" ht="15" customHeight="1">
      <c r="A436" s="36" t="s">
        <v>45</v>
      </c>
      <c r="B436" s="39">
        <v>20</v>
      </c>
      <c r="C436" s="46">
        <v>1.29</v>
      </c>
      <c r="D436" s="254">
        <v>195</v>
      </c>
      <c r="E436" s="39">
        <v>15</v>
      </c>
      <c r="F436" s="46">
        <v>1.1599999999999999</v>
      </c>
      <c r="G436" s="254">
        <v>151</v>
      </c>
      <c r="H436" s="39">
        <v>45</v>
      </c>
      <c r="I436" s="46">
        <v>1.61</v>
      </c>
      <c r="J436" s="254">
        <v>430</v>
      </c>
      <c r="K436" s="39">
        <v>20</v>
      </c>
      <c r="L436" s="46">
        <v>1.29</v>
      </c>
      <c r="M436" s="254">
        <v>193</v>
      </c>
      <c r="N436" s="73" t="s">
        <v>62</v>
      </c>
      <c r="O436" s="74" t="s">
        <v>62</v>
      </c>
      <c r="P436" s="47" t="s">
        <v>62</v>
      </c>
    </row>
    <row r="437" spans="1:16" s="8" customFormat="1" ht="15" customHeight="1">
      <c r="A437" s="41" t="s">
        <v>46</v>
      </c>
      <c r="B437" s="44">
        <v>16</v>
      </c>
      <c r="C437" s="43">
        <v>1.46</v>
      </c>
      <c r="D437" s="253">
        <v>114</v>
      </c>
      <c r="E437" s="44">
        <v>20</v>
      </c>
      <c r="F437" s="43">
        <v>1.63</v>
      </c>
      <c r="G437" s="253">
        <v>131</v>
      </c>
      <c r="H437" s="44">
        <v>43</v>
      </c>
      <c r="I437" s="43">
        <v>2.0099999999999998</v>
      </c>
      <c r="J437" s="253">
        <v>294</v>
      </c>
      <c r="K437" s="44">
        <v>21</v>
      </c>
      <c r="L437" s="43">
        <v>1.67</v>
      </c>
      <c r="M437" s="253">
        <v>135</v>
      </c>
      <c r="N437" s="75" t="s">
        <v>62</v>
      </c>
      <c r="O437" s="76" t="s">
        <v>62</v>
      </c>
      <c r="P437" s="45" t="s">
        <v>62</v>
      </c>
    </row>
    <row r="438" spans="1:16" s="8" customFormat="1" ht="15" customHeight="1">
      <c r="A438" s="36" t="s">
        <v>47</v>
      </c>
      <c r="B438" s="39">
        <v>24</v>
      </c>
      <c r="C438" s="46">
        <v>1.25</v>
      </c>
      <c r="D438" s="254">
        <v>290</v>
      </c>
      <c r="E438" s="39">
        <v>16</v>
      </c>
      <c r="F438" s="46">
        <v>1.06</v>
      </c>
      <c r="G438" s="254">
        <v>197</v>
      </c>
      <c r="H438" s="39">
        <v>39</v>
      </c>
      <c r="I438" s="46">
        <v>1.41</v>
      </c>
      <c r="J438" s="254">
        <v>484</v>
      </c>
      <c r="K438" s="39">
        <v>21</v>
      </c>
      <c r="L438" s="46">
        <v>1.19</v>
      </c>
      <c r="M438" s="254">
        <v>265</v>
      </c>
      <c r="N438" s="73" t="s">
        <v>62</v>
      </c>
      <c r="O438" s="74" t="s">
        <v>62</v>
      </c>
      <c r="P438" s="47" t="s">
        <v>62</v>
      </c>
    </row>
    <row r="439" spans="1:16" s="8" customFormat="1" ht="15" customHeight="1">
      <c r="A439" s="41" t="s">
        <v>48</v>
      </c>
      <c r="B439" s="44">
        <v>27</v>
      </c>
      <c r="C439" s="43">
        <v>1.08</v>
      </c>
      <c r="D439" s="253">
        <v>474</v>
      </c>
      <c r="E439" s="44">
        <v>17</v>
      </c>
      <c r="F439" s="43">
        <v>0.92</v>
      </c>
      <c r="G439" s="253">
        <v>305</v>
      </c>
      <c r="H439" s="44">
        <v>34</v>
      </c>
      <c r="I439" s="43">
        <v>1.1499999999999999</v>
      </c>
      <c r="J439" s="253">
        <v>609</v>
      </c>
      <c r="K439" s="44">
        <v>22</v>
      </c>
      <c r="L439" s="43">
        <v>1</v>
      </c>
      <c r="M439" s="253">
        <v>379</v>
      </c>
      <c r="N439" s="75" t="s">
        <v>62</v>
      </c>
      <c r="O439" s="76" t="s">
        <v>62</v>
      </c>
      <c r="P439" s="45" t="s">
        <v>62</v>
      </c>
    </row>
    <row r="440" spans="1:16" s="8" customFormat="1" ht="15" customHeight="1">
      <c r="A440" s="36" t="s">
        <v>49</v>
      </c>
      <c r="B440" s="39">
        <v>18</v>
      </c>
      <c r="C440" s="46">
        <v>1.34</v>
      </c>
      <c r="D440" s="254">
        <v>155</v>
      </c>
      <c r="E440" s="39">
        <v>16</v>
      </c>
      <c r="F440" s="46">
        <v>1.28</v>
      </c>
      <c r="G440" s="254">
        <v>142</v>
      </c>
      <c r="H440" s="39">
        <v>46</v>
      </c>
      <c r="I440" s="46">
        <v>1.73</v>
      </c>
      <c r="J440" s="254">
        <v>392</v>
      </c>
      <c r="K440" s="39">
        <v>20</v>
      </c>
      <c r="L440" s="46">
        <v>1.39</v>
      </c>
      <c r="M440" s="254">
        <v>169</v>
      </c>
      <c r="N440" s="73" t="s">
        <v>62</v>
      </c>
      <c r="O440" s="74" t="s">
        <v>62</v>
      </c>
      <c r="P440" s="47" t="s">
        <v>62</v>
      </c>
    </row>
    <row r="441" spans="1:16" s="8" customFormat="1" ht="15" customHeight="1">
      <c r="A441" s="41" t="s">
        <v>50</v>
      </c>
      <c r="B441" s="44">
        <v>22</v>
      </c>
      <c r="C441" s="43">
        <v>1.8</v>
      </c>
      <c r="D441" s="253">
        <v>127</v>
      </c>
      <c r="E441" s="44">
        <v>17</v>
      </c>
      <c r="F441" s="43">
        <v>1.66</v>
      </c>
      <c r="G441" s="253">
        <v>99</v>
      </c>
      <c r="H441" s="44">
        <v>42</v>
      </c>
      <c r="I441" s="43">
        <v>2.15</v>
      </c>
      <c r="J441" s="253">
        <v>251</v>
      </c>
      <c r="K441" s="44">
        <v>19</v>
      </c>
      <c r="L441" s="43">
        <v>1.7</v>
      </c>
      <c r="M441" s="253">
        <v>110</v>
      </c>
      <c r="N441" s="75" t="s">
        <v>62</v>
      </c>
      <c r="O441" s="76" t="s">
        <v>62</v>
      </c>
      <c r="P441" s="45" t="s">
        <v>62</v>
      </c>
    </row>
    <row r="442" spans="1:16" s="8" customFormat="1" ht="15" customHeight="1">
      <c r="A442" s="36" t="s">
        <v>51</v>
      </c>
      <c r="B442" s="39">
        <v>23</v>
      </c>
      <c r="C442" s="46">
        <v>1.38</v>
      </c>
      <c r="D442" s="254">
        <v>230</v>
      </c>
      <c r="E442" s="77">
        <v>18</v>
      </c>
      <c r="F442" s="46">
        <v>1.24</v>
      </c>
      <c r="G442" s="254">
        <v>177</v>
      </c>
      <c r="H442" s="39">
        <v>40</v>
      </c>
      <c r="I442" s="46">
        <v>1.59</v>
      </c>
      <c r="J442" s="254">
        <v>402</v>
      </c>
      <c r="K442" s="39">
        <v>18</v>
      </c>
      <c r="L442" s="46">
        <v>1.27</v>
      </c>
      <c r="M442" s="254">
        <v>175</v>
      </c>
      <c r="N442" s="73" t="s">
        <v>62</v>
      </c>
      <c r="O442" s="74" t="s">
        <v>62</v>
      </c>
      <c r="P442" s="47" t="s">
        <v>62</v>
      </c>
    </row>
    <row r="443" spans="1:16" s="8" customFormat="1" ht="15" customHeight="1">
      <c r="A443" s="41" t="s">
        <v>52</v>
      </c>
      <c r="B443" s="44">
        <v>16</v>
      </c>
      <c r="C443" s="43">
        <v>1.34</v>
      </c>
      <c r="D443" s="253">
        <v>127</v>
      </c>
      <c r="E443" s="44">
        <v>19</v>
      </c>
      <c r="F443" s="43">
        <v>1.44</v>
      </c>
      <c r="G443" s="253">
        <v>143</v>
      </c>
      <c r="H443" s="44">
        <v>47</v>
      </c>
      <c r="I443" s="43">
        <v>1.83</v>
      </c>
      <c r="J443" s="253">
        <v>372</v>
      </c>
      <c r="K443" s="44">
        <v>19</v>
      </c>
      <c r="L443" s="43">
        <v>1.48</v>
      </c>
      <c r="M443" s="253">
        <v>137</v>
      </c>
      <c r="N443" s="75" t="s">
        <v>62</v>
      </c>
      <c r="O443" s="76" t="s">
        <v>62</v>
      </c>
      <c r="P443" s="45" t="s">
        <v>62</v>
      </c>
    </row>
    <row r="444" spans="1:16" s="8" customFormat="1" ht="15" customHeight="1">
      <c r="A444" s="36" t="s">
        <v>53</v>
      </c>
      <c r="B444" s="39">
        <v>20</v>
      </c>
      <c r="C444" s="46">
        <v>1.62</v>
      </c>
      <c r="D444" s="254">
        <v>133</v>
      </c>
      <c r="E444" s="39">
        <v>19</v>
      </c>
      <c r="F444" s="46">
        <v>1.57</v>
      </c>
      <c r="G444" s="254">
        <v>126</v>
      </c>
      <c r="H444" s="39">
        <v>39</v>
      </c>
      <c r="I444" s="46">
        <v>1.95</v>
      </c>
      <c r="J444" s="254">
        <v>275</v>
      </c>
      <c r="K444" s="39">
        <v>22</v>
      </c>
      <c r="L444" s="46">
        <v>1.65</v>
      </c>
      <c r="M444" s="254">
        <v>151</v>
      </c>
      <c r="N444" s="73" t="s">
        <v>62</v>
      </c>
      <c r="O444" s="74" t="s">
        <v>62</v>
      </c>
      <c r="P444" s="47" t="s">
        <v>62</v>
      </c>
    </row>
    <row r="445" spans="1:16" s="8" customFormat="1" ht="15.75" customHeight="1" thickBot="1">
      <c r="A445" s="41" t="s">
        <v>54</v>
      </c>
      <c r="B445" s="44">
        <v>20</v>
      </c>
      <c r="C445" s="43">
        <v>1.64</v>
      </c>
      <c r="D445" s="253">
        <v>129</v>
      </c>
      <c r="E445" s="44">
        <v>16</v>
      </c>
      <c r="F445" s="43">
        <v>1.46</v>
      </c>
      <c r="G445" s="253">
        <v>112</v>
      </c>
      <c r="H445" s="44">
        <v>47</v>
      </c>
      <c r="I445" s="43">
        <v>2</v>
      </c>
      <c r="J445" s="253">
        <v>304</v>
      </c>
      <c r="K445" s="44">
        <v>17</v>
      </c>
      <c r="L445" s="43">
        <v>1.51</v>
      </c>
      <c r="M445" s="253">
        <v>110</v>
      </c>
      <c r="N445" s="75" t="s">
        <v>62</v>
      </c>
      <c r="O445" s="76" t="s">
        <v>62</v>
      </c>
      <c r="P445" s="45" t="s">
        <v>62</v>
      </c>
    </row>
    <row r="446" spans="1:16" s="8" customFormat="1" ht="15" customHeight="1">
      <c r="A446" s="48" t="s">
        <v>55</v>
      </c>
      <c r="B446" s="51">
        <v>26</v>
      </c>
      <c r="C446" s="50">
        <v>0.46</v>
      </c>
      <c r="D446" s="255">
        <v>2721</v>
      </c>
      <c r="E446" s="51">
        <v>17</v>
      </c>
      <c r="F446" s="50">
        <v>0.4</v>
      </c>
      <c r="G446" s="255">
        <v>1900</v>
      </c>
      <c r="H446" s="51">
        <v>37</v>
      </c>
      <c r="I446" s="50">
        <v>0.5</v>
      </c>
      <c r="J446" s="255">
        <v>4097</v>
      </c>
      <c r="K446" s="51">
        <v>20</v>
      </c>
      <c r="L446" s="50">
        <v>0.42</v>
      </c>
      <c r="M446" s="255">
        <v>2185</v>
      </c>
      <c r="N446" s="51" t="s">
        <v>62</v>
      </c>
      <c r="O446" s="78" t="s">
        <v>62</v>
      </c>
      <c r="P446" s="52" t="s">
        <v>62</v>
      </c>
    </row>
    <row r="447" spans="1:16" s="8" customFormat="1" ht="15" customHeight="1">
      <c r="A447" s="53" t="s">
        <v>56</v>
      </c>
      <c r="B447" s="56">
        <v>21</v>
      </c>
      <c r="C447" s="55">
        <v>0.64</v>
      </c>
      <c r="D447" s="256">
        <v>972</v>
      </c>
      <c r="E447" s="56">
        <v>18</v>
      </c>
      <c r="F447" s="55">
        <v>0.61</v>
      </c>
      <c r="G447" s="256">
        <v>893</v>
      </c>
      <c r="H447" s="56">
        <v>42</v>
      </c>
      <c r="I447" s="55">
        <v>0.77</v>
      </c>
      <c r="J447" s="256">
        <v>2047</v>
      </c>
      <c r="K447" s="56">
        <v>19</v>
      </c>
      <c r="L447" s="55">
        <v>0.62</v>
      </c>
      <c r="M447" s="256">
        <v>887</v>
      </c>
      <c r="N447" s="56" t="s">
        <v>62</v>
      </c>
      <c r="O447" s="79" t="s">
        <v>62</v>
      </c>
      <c r="P447" s="57" t="s">
        <v>62</v>
      </c>
    </row>
    <row r="448" spans="1:16" s="8" customFormat="1" ht="15.75" customHeight="1" thickBot="1">
      <c r="A448" s="80" t="s">
        <v>57</v>
      </c>
      <c r="B448" s="56">
        <v>25</v>
      </c>
      <c r="C448" s="55">
        <v>0.39</v>
      </c>
      <c r="D448" s="257">
        <v>3693</v>
      </c>
      <c r="E448" s="56">
        <v>18</v>
      </c>
      <c r="F448" s="55">
        <v>0.34</v>
      </c>
      <c r="G448" s="257">
        <v>2793</v>
      </c>
      <c r="H448" s="56">
        <v>38</v>
      </c>
      <c r="I448" s="55">
        <v>0.43</v>
      </c>
      <c r="J448" s="257">
        <v>6144</v>
      </c>
      <c r="K448" s="56">
        <v>20</v>
      </c>
      <c r="L448" s="55">
        <v>0.35</v>
      </c>
      <c r="M448" s="257">
        <v>3072</v>
      </c>
      <c r="N448" s="56" t="s">
        <v>62</v>
      </c>
      <c r="O448" s="79" t="s">
        <v>62</v>
      </c>
      <c r="P448" s="59" t="s">
        <v>62</v>
      </c>
    </row>
    <row r="449" spans="1:16" s="8" customFormat="1" ht="15.75" customHeight="1" thickBot="1">
      <c r="A449" s="1260" t="s">
        <v>63</v>
      </c>
      <c r="B449" s="1259"/>
      <c r="C449" s="1259"/>
      <c r="D449" s="1259"/>
      <c r="E449" s="1259"/>
      <c r="F449" s="1259"/>
      <c r="G449" s="1259"/>
      <c r="H449" s="1259"/>
      <c r="I449" s="1259"/>
      <c r="J449" s="1259"/>
      <c r="K449" s="1259"/>
      <c r="L449" s="1259"/>
      <c r="M449" s="1259"/>
      <c r="N449" s="1259"/>
      <c r="O449" s="1259"/>
      <c r="P449" s="1261"/>
    </row>
    <row r="450" spans="1:16" s="8" customFormat="1" ht="15" customHeight="1">
      <c r="A450" s="36" t="s">
        <v>39</v>
      </c>
      <c r="B450" s="39">
        <v>54</v>
      </c>
      <c r="C450" s="46">
        <v>1.28</v>
      </c>
      <c r="D450" s="254">
        <v>858</v>
      </c>
      <c r="E450" s="39">
        <v>22</v>
      </c>
      <c r="F450" s="46">
        <v>1.05</v>
      </c>
      <c r="G450" s="254">
        <v>356</v>
      </c>
      <c r="H450" s="39">
        <v>14</v>
      </c>
      <c r="I450" s="46">
        <v>0.89</v>
      </c>
      <c r="J450" s="254">
        <v>226</v>
      </c>
      <c r="K450" s="39">
        <v>3</v>
      </c>
      <c r="L450" s="46">
        <v>0.43</v>
      </c>
      <c r="M450" s="254">
        <v>48</v>
      </c>
      <c r="N450" s="73">
        <v>7</v>
      </c>
      <c r="O450" s="74">
        <v>0.67</v>
      </c>
      <c r="P450" s="47">
        <v>119</v>
      </c>
    </row>
    <row r="451" spans="1:16" s="8" customFormat="1" ht="15" customHeight="1">
      <c r="A451" s="41" t="s">
        <v>40</v>
      </c>
      <c r="B451" s="44">
        <v>68</v>
      </c>
      <c r="C451" s="43">
        <v>1.1100000000000001</v>
      </c>
      <c r="D451" s="253">
        <v>1224</v>
      </c>
      <c r="E451" s="44">
        <v>18</v>
      </c>
      <c r="F451" s="43">
        <v>0.92</v>
      </c>
      <c r="G451" s="253">
        <v>326</v>
      </c>
      <c r="H451" s="44">
        <v>6</v>
      </c>
      <c r="I451" s="43">
        <v>0.57000000000000006</v>
      </c>
      <c r="J451" s="253">
        <v>109</v>
      </c>
      <c r="K451" s="44">
        <v>1</v>
      </c>
      <c r="L451" s="43">
        <v>0.26</v>
      </c>
      <c r="M451" s="253">
        <v>22</v>
      </c>
      <c r="N451" s="75">
        <v>7</v>
      </c>
      <c r="O451" s="76">
        <v>0.59</v>
      </c>
      <c r="P451" s="45">
        <v>117</v>
      </c>
    </row>
    <row r="452" spans="1:16" s="8" customFormat="1" ht="15" customHeight="1">
      <c r="A452" s="36" t="s">
        <v>41</v>
      </c>
      <c r="B452" s="39">
        <v>53</v>
      </c>
      <c r="C452" s="46">
        <v>1.91</v>
      </c>
      <c r="D452" s="254">
        <v>501</v>
      </c>
      <c r="E452" s="39">
        <v>24</v>
      </c>
      <c r="F452" s="46">
        <v>1.62</v>
      </c>
      <c r="G452" s="254">
        <v>227</v>
      </c>
      <c r="H452" s="39">
        <v>10</v>
      </c>
      <c r="I452" s="46">
        <v>1.22</v>
      </c>
      <c r="J452" s="254">
        <v>87</v>
      </c>
      <c r="K452" s="39">
        <v>2</v>
      </c>
      <c r="L452" s="46">
        <v>0.57999999999999996</v>
      </c>
      <c r="M452" s="254">
        <v>15</v>
      </c>
      <c r="N452" s="73">
        <v>10</v>
      </c>
      <c r="O452" s="74">
        <v>1.18</v>
      </c>
      <c r="P452" s="47">
        <v>86</v>
      </c>
    </row>
    <row r="453" spans="1:16" s="8" customFormat="1" ht="15" customHeight="1">
      <c r="A453" s="41" t="s">
        <v>42</v>
      </c>
      <c r="B453" s="44">
        <v>58</v>
      </c>
      <c r="C453" s="43">
        <v>1.79</v>
      </c>
      <c r="D453" s="253">
        <v>457</v>
      </c>
      <c r="E453" s="44">
        <v>25</v>
      </c>
      <c r="F453" s="43">
        <v>1.56</v>
      </c>
      <c r="G453" s="253">
        <v>202</v>
      </c>
      <c r="H453" s="44">
        <v>12</v>
      </c>
      <c r="I453" s="43">
        <v>1.18</v>
      </c>
      <c r="J453" s="253">
        <v>91</v>
      </c>
      <c r="K453" s="44">
        <v>1</v>
      </c>
      <c r="L453" s="43">
        <v>0.4</v>
      </c>
      <c r="M453" s="253">
        <v>7</v>
      </c>
      <c r="N453" s="75">
        <v>4</v>
      </c>
      <c r="O453" s="76">
        <v>0.74</v>
      </c>
      <c r="P453" s="45">
        <v>35</v>
      </c>
    </row>
    <row r="454" spans="1:16" s="8" customFormat="1" ht="15" customHeight="1">
      <c r="A454" s="36" t="s">
        <v>43</v>
      </c>
      <c r="B454" s="39">
        <v>61</v>
      </c>
      <c r="C454" s="46">
        <v>2.29</v>
      </c>
      <c r="D454" s="254">
        <v>311</v>
      </c>
      <c r="E454" s="39">
        <v>17</v>
      </c>
      <c r="F454" s="46">
        <v>1.74</v>
      </c>
      <c r="G454" s="254">
        <v>92</v>
      </c>
      <c r="H454" s="39">
        <v>12</v>
      </c>
      <c r="I454" s="46">
        <v>1.55</v>
      </c>
      <c r="J454" s="254">
        <v>64</v>
      </c>
      <c r="K454" s="39">
        <v>2</v>
      </c>
      <c r="L454" s="46">
        <v>0.68</v>
      </c>
      <c r="M454" s="254">
        <v>9</v>
      </c>
      <c r="N454" s="73">
        <v>7</v>
      </c>
      <c r="O454" s="74">
        <v>1.22</v>
      </c>
      <c r="P454" s="47">
        <v>37</v>
      </c>
    </row>
    <row r="455" spans="1:16" s="8" customFormat="1" ht="15" customHeight="1">
      <c r="A455" s="41" t="s">
        <v>44</v>
      </c>
      <c r="B455" s="44">
        <v>59</v>
      </c>
      <c r="C455" s="43">
        <v>1.72</v>
      </c>
      <c r="D455" s="253">
        <v>521</v>
      </c>
      <c r="E455" s="44">
        <v>20</v>
      </c>
      <c r="F455" s="43">
        <v>1.41</v>
      </c>
      <c r="G455" s="253">
        <v>181</v>
      </c>
      <c r="H455" s="44">
        <v>11</v>
      </c>
      <c r="I455" s="43">
        <v>1.1000000000000001</v>
      </c>
      <c r="J455" s="253">
        <v>94</v>
      </c>
      <c r="K455" s="44">
        <v>2</v>
      </c>
      <c r="L455" s="43">
        <v>0.45</v>
      </c>
      <c r="M455" s="253">
        <v>12</v>
      </c>
      <c r="N455" s="75">
        <v>8</v>
      </c>
      <c r="O455" s="76">
        <v>0.96</v>
      </c>
      <c r="P455" s="45">
        <v>77</v>
      </c>
    </row>
    <row r="456" spans="1:16" s="8" customFormat="1" ht="15" customHeight="1">
      <c r="A456" s="36" t="s">
        <v>45</v>
      </c>
      <c r="B456" s="39">
        <v>50</v>
      </c>
      <c r="C456" s="46">
        <v>1.61</v>
      </c>
      <c r="D456" s="254">
        <v>483</v>
      </c>
      <c r="E456" s="39">
        <v>23</v>
      </c>
      <c r="F456" s="46">
        <v>1.36</v>
      </c>
      <c r="G456" s="254">
        <v>224</v>
      </c>
      <c r="H456" s="39">
        <v>15</v>
      </c>
      <c r="I456" s="46">
        <v>1.1599999999999999</v>
      </c>
      <c r="J456" s="254">
        <v>148</v>
      </c>
      <c r="K456" s="39">
        <v>3</v>
      </c>
      <c r="L456" s="46">
        <v>0.53</v>
      </c>
      <c r="M456" s="254">
        <v>27</v>
      </c>
      <c r="N456" s="73">
        <v>9</v>
      </c>
      <c r="O456" s="74">
        <v>0.93</v>
      </c>
      <c r="P456" s="47">
        <v>88</v>
      </c>
    </row>
    <row r="457" spans="1:16" s="8" customFormat="1" ht="15" customHeight="1">
      <c r="A457" s="41" t="s">
        <v>46</v>
      </c>
      <c r="B457" s="44">
        <v>57</v>
      </c>
      <c r="C457" s="43">
        <v>2.0099999999999998</v>
      </c>
      <c r="D457" s="253">
        <v>385</v>
      </c>
      <c r="E457" s="44">
        <v>23</v>
      </c>
      <c r="F457" s="43">
        <v>1.68</v>
      </c>
      <c r="G457" s="253">
        <v>159</v>
      </c>
      <c r="H457" s="44">
        <v>9</v>
      </c>
      <c r="I457" s="43">
        <v>1.19</v>
      </c>
      <c r="J457" s="253">
        <v>59</v>
      </c>
      <c r="K457" s="44">
        <v>3</v>
      </c>
      <c r="L457" s="43">
        <v>0.72</v>
      </c>
      <c r="M457" s="253">
        <v>17</v>
      </c>
      <c r="N457" s="75">
        <v>8</v>
      </c>
      <c r="O457" s="76">
        <v>1.1399999999999999</v>
      </c>
      <c r="P457" s="45">
        <v>54</v>
      </c>
    </row>
    <row r="458" spans="1:16" s="8" customFormat="1" ht="15" customHeight="1">
      <c r="A458" s="36" t="s">
        <v>47</v>
      </c>
      <c r="B458" s="39">
        <v>52</v>
      </c>
      <c r="C458" s="46">
        <v>1.45</v>
      </c>
      <c r="D458" s="254">
        <v>644</v>
      </c>
      <c r="E458" s="39">
        <v>21</v>
      </c>
      <c r="F458" s="46">
        <v>1.17</v>
      </c>
      <c r="G458" s="254">
        <v>260</v>
      </c>
      <c r="H458" s="39">
        <v>15</v>
      </c>
      <c r="I458" s="46">
        <v>1.04</v>
      </c>
      <c r="J458" s="254">
        <v>189</v>
      </c>
      <c r="K458" s="39">
        <v>2</v>
      </c>
      <c r="L458" s="46">
        <v>0.45</v>
      </c>
      <c r="M458" s="254">
        <v>26</v>
      </c>
      <c r="N458" s="73">
        <v>9</v>
      </c>
      <c r="O458" s="74">
        <v>0.84</v>
      </c>
      <c r="P458" s="47">
        <v>120</v>
      </c>
    </row>
    <row r="459" spans="1:16" s="8" customFormat="1" ht="15" customHeight="1">
      <c r="A459" s="41" t="s">
        <v>48</v>
      </c>
      <c r="B459" s="44">
        <v>52</v>
      </c>
      <c r="C459" s="43">
        <v>1.21</v>
      </c>
      <c r="D459" s="253">
        <v>921</v>
      </c>
      <c r="E459" s="44">
        <v>22</v>
      </c>
      <c r="F459" s="43">
        <v>1</v>
      </c>
      <c r="G459" s="253">
        <v>394</v>
      </c>
      <c r="H459" s="44">
        <v>14</v>
      </c>
      <c r="I459" s="43">
        <v>0.85</v>
      </c>
      <c r="J459" s="253">
        <v>252</v>
      </c>
      <c r="K459" s="44">
        <v>3</v>
      </c>
      <c r="L459" s="43">
        <v>0.41</v>
      </c>
      <c r="M459" s="253">
        <v>52</v>
      </c>
      <c r="N459" s="75">
        <v>9</v>
      </c>
      <c r="O459" s="76">
        <v>0.68</v>
      </c>
      <c r="P459" s="45">
        <v>150</v>
      </c>
    </row>
    <row r="460" spans="1:16" s="8" customFormat="1" ht="15" customHeight="1">
      <c r="A460" s="36" t="s">
        <v>49</v>
      </c>
      <c r="B460" s="39">
        <v>47</v>
      </c>
      <c r="C460" s="46">
        <v>1.73</v>
      </c>
      <c r="D460" s="254">
        <v>405</v>
      </c>
      <c r="E460" s="39">
        <v>25</v>
      </c>
      <c r="F460" s="46">
        <v>1.51</v>
      </c>
      <c r="G460" s="254">
        <v>218</v>
      </c>
      <c r="H460" s="39">
        <v>17</v>
      </c>
      <c r="I460" s="46">
        <v>1.3</v>
      </c>
      <c r="J460" s="254">
        <v>142</v>
      </c>
      <c r="K460" s="39">
        <v>3</v>
      </c>
      <c r="L460" s="46">
        <v>0.62</v>
      </c>
      <c r="M460" s="254">
        <v>29</v>
      </c>
      <c r="N460" s="73">
        <v>8</v>
      </c>
      <c r="O460" s="74">
        <v>0.93</v>
      </c>
      <c r="P460" s="47">
        <v>65</v>
      </c>
    </row>
    <row r="461" spans="1:16" s="8" customFormat="1" ht="15" customHeight="1">
      <c r="A461" s="41" t="s">
        <v>50</v>
      </c>
      <c r="B461" s="44">
        <v>50</v>
      </c>
      <c r="C461" s="43">
        <v>2.1800000000000002</v>
      </c>
      <c r="D461" s="253">
        <v>296</v>
      </c>
      <c r="E461" s="44">
        <v>21</v>
      </c>
      <c r="F461" s="43">
        <v>1.72</v>
      </c>
      <c r="G461" s="253">
        <v>131</v>
      </c>
      <c r="H461" s="44">
        <v>18</v>
      </c>
      <c r="I461" s="43">
        <v>1.74</v>
      </c>
      <c r="J461" s="253">
        <v>101</v>
      </c>
      <c r="K461" s="44">
        <v>3</v>
      </c>
      <c r="L461" s="43">
        <v>0.72</v>
      </c>
      <c r="M461" s="253">
        <v>18</v>
      </c>
      <c r="N461" s="75">
        <v>8</v>
      </c>
      <c r="O461" s="76">
        <v>1.3</v>
      </c>
      <c r="P461" s="45">
        <v>40</v>
      </c>
    </row>
    <row r="462" spans="1:16" s="8" customFormat="1" ht="15" customHeight="1">
      <c r="A462" s="36" t="s">
        <v>51</v>
      </c>
      <c r="B462" s="39">
        <v>61</v>
      </c>
      <c r="C462" s="46">
        <v>1.59</v>
      </c>
      <c r="D462" s="254">
        <v>607</v>
      </c>
      <c r="E462" s="77">
        <v>22</v>
      </c>
      <c r="F462" s="46">
        <v>1.36</v>
      </c>
      <c r="G462" s="254">
        <v>212</v>
      </c>
      <c r="H462" s="39">
        <v>8</v>
      </c>
      <c r="I462" s="46">
        <v>0.88</v>
      </c>
      <c r="J462" s="254">
        <v>84</v>
      </c>
      <c r="K462" s="39">
        <v>2</v>
      </c>
      <c r="L462" s="46">
        <v>0.43</v>
      </c>
      <c r="M462" s="254">
        <v>14</v>
      </c>
      <c r="N462" s="73">
        <v>7</v>
      </c>
      <c r="O462" s="74">
        <v>0.85</v>
      </c>
      <c r="P462" s="47">
        <v>67</v>
      </c>
    </row>
    <row r="463" spans="1:16" s="8" customFormat="1" ht="15" customHeight="1">
      <c r="A463" s="41" t="s">
        <v>52</v>
      </c>
      <c r="B463" s="44">
        <v>49</v>
      </c>
      <c r="C463" s="43">
        <v>1.83</v>
      </c>
      <c r="D463" s="253">
        <v>391</v>
      </c>
      <c r="E463" s="44">
        <v>26</v>
      </c>
      <c r="F463" s="43">
        <v>1.59</v>
      </c>
      <c r="G463" s="253">
        <v>202</v>
      </c>
      <c r="H463" s="44">
        <v>14</v>
      </c>
      <c r="I463" s="43">
        <v>1.24</v>
      </c>
      <c r="J463" s="253">
        <v>109</v>
      </c>
      <c r="K463" s="44">
        <v>3</v>
      </c>
      <c r="L463" s="43">
        <v>0.73</v>
      </c>
      <c r="M463" s="253">
        <v>21</v>
      </c>
      <c r="N463" s="75">
        <v>8</v>
      </c>
      <c r="O463" s="76">
        <v>1.04</v>
      </c>
      <c r="P463" s="45">
        <v>60</v>
      </c>
    </row>
    <row r="464" spans="1:16" s="8" customFormat="1" ht="15" customHeight="1">
      <c r="A464" s="36" t="s">
        <v>53</v>
      </c>
      <c r="B464" s="39">
        <v>54</v>
      </c>
      <c r="C464" s="46">
        <v>1.99</v>
      </c>
      <c r="D464" s="254">
        <v>374</v>
      </c>
      <c r="E464" s="39">
        <v>25</v>
      </c>
      <c r="F464" s="46">
        <v>1.71</v>
      </c>
      <c r="G464" s="254">
        <v>171</v>
      </c>
      <c r="H464" s="39">
        <v>13</v>
      </c>
      <c r="I464" s="46">
        <v>1.37</v>
      </c>
      <c r="J464" s="254">
        <v>88</v>
      </c>
      <c r="K464" s="39">
        <v>1</v>
      </c>
      <c r="L464" s="46">
        <v>0.5</v>
      </c>
      <c r="M464" s="254">
        <v>9</v>
      </c>
      <c r="N464" s="73">
        <v>7</v>
      </c>
      <c r="O464" s="74">
        <v>1</v>
      </c>
      <c r="P464" s="47">
        <v>45</v>
      </c>
    </row>
    <row r="465" spans="1:16" s="8" customFormat="1" ht="15.75" customHeight="1" thickBot="1">
      <c r="A465" s="41" t="s">
        <v>54</v>
      </c>
      <c r="B465" s="44">
        <v>52</v>
      </c>
      <c r="C465" s="43">
        <v>2.0099999999999998</v>
      </c>
      <c r="D465" s="253">
        <v>338</v>
      </c>
      <c r="E465" s="44">
        <v>24</v>
      </c>
      <c r="F465" s="43">
        <v>1.69</v>
      </c>
      <c r="G465" s="253">
        <v>164</v>
      </c>
      <c r="H465" s="44">
        <v>13</v>
      </c>
      <c r="I465" s="43">
        <v>1.36</v>
      </c>
      <c r="J465" s="253">
        <v>87</v>
      </c>
      <c r="K465" s="44">
        <v>2</v>
      </c>
      <c r="L465" s="43">
        <v>0.66</v>
      </c>
      <c r="M465" s="253">
        <v>12</v>
      </c>
      <c r="N465" s="75">
        <v>9</v>
      </c>
      <c r="O465" s="76">
        <v>1.1399999999999999</v>
      </c>
      <c r="P465" s="45">
        <v>55</v>
      </c>
    </row>
    <row r="466" spans="1:16" s="8" customFormat="1" ht="15" customHeight="1">
      <c r="A466" s="48" t="s">
        <v>55</v>
      </c>
      <c r="B466" s="51">
        <v>56</v>
      </c>
      <c r="C466" s="50">
        <v>0.52</v>
      </c>
      <c r="D466" s="255">
        <v>6037</v>
      </c>
      <c r="E466" s="51">
        <v>21</v>
      </c>
      <c r="F466" s="50">
        <v>0.43</v>
      </c>
      <c r="G466" s="255">
        <v>2353</v>
      </c>
      <c r="H466" s="51">
        <v>13</v>
      </c>
      <c r="I466" s="50">
        <v>0.35</v>
      </c>
      <c r="J466" s="255">
        <v>1413</v>
      </c>
      <c r="K466" s="51">
        <v>2</v>
      </c>
      <c r="L466" s="50">
        <v>0.16</v>
      </c>
      <c r="M466" s="255">
        <v>252</v>
      </c>
      <c r="N466" s="51">
        <v>8</v>
      </c>
      <c r="O466" s="78">
        <v>0.28000000000000003</v>
      </c>
      <c r="P466" s="52">
        <v>858</v>
      </c>
    </row>
    <row r="467" spans="1:16" s="8" customFormat="1" ht="15" customHeight="1">
      <c r="A467" s="53" t="s">
        <v>56</v>
      </c>
      <c r="B467" s="56">
        <v>56</v>
      </c>
      <c r="C467" s="55">
        <v>0.78</v>
      </c>
      <c r="D467" s="256">
        <v>2679</v>
      </c>
      <c r="E467" s="56">
        <v>24</v>
      </c>
      <c r="F467" s="55">
        <v>0.66</v>
      </c>
      <c r="G467" s="256">
        <v>1166</v>
      </c>
      <c r="H467" s="56">
        <v>11</v>
      </c>
      <c r="I467" s="55">
        <v>0.49</v>
      </c>
      <c r="J467" s="256">
        <v>517</v>
      </c>
      <c r="K467" s="56">
        <v>2</v>
      </c>
      <c r="L467" s="55">
        <v>0.24</v>
      </c>
      <c r="M467" s="256">
        <v>86</v>
      </c>
      <c r="N467" s="56">
        <v>8</v>
      </c>
      <c r="O467" s="79">
        <v>0.44</v>
      </c>
      <c r="P467" s="57">
        <v>357</v>
      </c>
    </row>
    <row r="468" spans="1:16" s="8" customFormat="1" ht="15.75" customHeight="1" thickBot="1">
      <c r="A468" s="80" t="s">
        <v>57</v>
      </c>
      <c r="B468" s="56">
        <v>56</v>
      </c>
      <c r="C468" s="55">
        <v>0.44</v>
      </c>
      <c r="D468" s="257">
        <v>8716</v>
      </c>
      <c r="E468" s="56">
        <v>22</v>
      </c>
      <c r="F468" s="55">
        <v>0.36</v>
      </c>
      <c r="G468" s="257">
        <v>3519</v>
      </c>
      <c r="H468" s="56">
        <v>12</v>
      </c>
      <c r="I468" s="55">
        <v>0.28999999999999998</v>
      </c>
      <c r="J468" s="257">
        <v>1930</v>
      </c>
      <c r="K468" s="56">
        <v>2</v>
      </c>
      <c r="L468" s="55">
        <v>0.14000000000000001</v>
      </c>
      <c r="M468" s="257">
        <v>338</v>
      </c>
      <c r="N468" s="56">
        <v>8</v>
      </c>
      <c r="O468" s="79">
        <v>0.24</v>
      </c>
      <c r="P468" s="59">
        <v>1215</v>
      </c>
    </row>
    <row r="469" spans="1:16" s="8" customFormat="1" ht="15.75" customHeight="1" thickBot="1">
      <c r="A469" s="1260" t="s">
        <v>64</v>
      </c>
      <c r="B469" s="1259"/>
      <c r="C469" s="1259"/>
      <c r="D469" s="1259"/>
      <c r="E469" s="1259"/>
      <c r="F469" s="1259"/>
      <c r="G469" s="1259"/>
      <c r="H469" s="1259"/>
      <c r="I469" s="1259"/>
      <c r="J469" s="1259"/>
      <c r="K469" s="1259"/>
      <c r="L469" s="1259"/>
      <c r="M469" s="1259"/>
      <c r="N469" s="1259"/>
      <c r="O469" s="1259"/>
      <c r="P469" s="1261"/>
    </row>
    <row r="470" spans="1:16" s="8" customFormat="1" ht="15" customHeight="1">
      <c r="A470" s="36" t="s">
        <v>39</v>
      </c>
      <c r="B470" s="39">
        <v>70</v>
      </c>
      <c r="C470" s="46">
        <v>1.17</v>
      </c>
      <c r="D470" s="254">
        <v>1118</v>
      </c>
      <c r="E470" s="39">
        <v>14</v>
      </c>
      <c r="F470" s="46">
        <v>0.87</v>
      </c>
      <c r="G470" s="254">
        <v>229</v>
      </c>
      <c r="H470" s="39">
        <v>14</v>
      </c>
      <c r="I470" s="46">
        <v>0.89</v>
      </c>
      <c r="J470" s="254">
        <v>225</v>
      </c>
      <c r="K470" s="39">
        <v>2</v>
      </c>
      <c r="L470" s="46">
        <v>0.37</v>
      </c>
      <c r="M470" s="254">
        <v>36</v>
      </c>
      <c r="N470" s="73" t="s">
        <v>62</v>
      </c>
      <c r="O470" s="74" t="s">
        <v>62</v>
      </c>
      <c r="P470" s="47" t="s">
        <v>62</v>
      </c>
    </row>
    <row r="471" spans="1:16" s="8" customFormat="1" ht="15" customHeight="1">
      <c r="A471" s="41" t="s">
        <v>40</v>
      </c>
      <c r="B471" s="44">
        <v>71</v>
      </c>
      <c r="C471" s="43">
        <v>1.08</v>
      </c>
      <c r="D471" s="253">
        <v>1272</v>
      </c>
      <c r="E471" s="44">
        <v>12</v>
      </c>
      <c r="F471" s="43">
        <v>0.78</v>
      </c>
      <c r="G471" s="253">
        <v>217</v>
      </c>
      <c r="H471" s="44">
        <v>15</v>
      </c>
      <c r="I471" s="43">
        <v>0.84</v>
      </c>
      <c r="J471" s="253">
        <v>264</v>
      </c>
      <c r="K471" s="44">
        <v>2</v>
      </c>
      <c r="L471" s="43">
        <v>0.36</v>
      </c>
      <c r="M471" s="253">
        <v>45</v>
      </c>
      <c r="N471" s="75" t="s">
        <v>62</v>
      </c>
      <c r="O471" s="76" t="s">
        <v>62</v>
      </c>
      <c r="P471" s="45" t="s">
        <v>62</v>
      </c>
    </row>
    <row r="472" spans="1:16" s="8" customFormat="1" ht="15" customHeight="1">
      <c r="A472" s="36" t="s">
        <v>41</v>
      </c>
      <c r="B472" s="39">
        <v>63</v>
      </c>
      <c r="C472" s="46">
        <v>1.85</v>
      </c>
      <c r="D472" s="254">
        <v>587</v>
      </c>
      <c r="E472" s="39">
        <v>21</v>
      </c>
      <c r="F472" s="46">
        <v>1.6</v>
      </c>
      <c r="G472" s="254">
        <v>183</v>
      </c>
      <c r="H472" s="39">
        <v>13</v>
      </c>
      <c r="I472" s="46">
        <v>1.21</v>
      </c>
      <c r="J472" s="254">
        <v>126</v>
      </c>
      <c r="K472" s="39">
        <v>3</v>
      </c>
      <c r="L472" s="46">
        <v>0.68</v>
      </c>
      <c r="M472" s="254">
        <v>21</v>
      </c>
      <c r="N472" s="73" t="s">
        <v>62</v>
      </c>
      <c r="O472" s="74" t="s">
        <v>62</v>
      </c>
      <c r="P472" s="47" t="s">
        <v>62</v>
      </c>
    </row>
    <row r="473" spans="1:16" s="8" customFormat="1" ht="15" customHeight="1">
      <c r="A473" s="41" t="s">
        <v>42</v>
      </c>
      <c r="B473" s="44">
        <v>48</v>
      </c>
      <c r="C473" s="43">
        <v>1.82</v>
      </c>
      <c r="D473" s="253">
        <v>380</v>
      </c>
      <c r="E473" s="44">
        <v>16</v>
      </c>
      <c r="F473" s="43">
        <v>1.33</v>
      </c>
      <c r="G473" s="253">
        <v>125</v>
      </c>
      <c r="H473" s="44">
        <v>31</v>
      </c>
      <c r="I473" s="43">
        <v>1.68</v>
      </c>
      <c r="J473" s="253">
        <v>252</v>
      </c>
      <c r="K473" s="44">
        <v>5</v>
      </c>
      <c r="L473" s="43">
        <v>0.8</v>
      </c>
      <c r="M473" s="253">
        <v>35</v>
      </c>
      <c r="N473" s="75" t="s">
        <v>62</v>
      </c>
      <c r="O473" s="76" t="s">
        <v>62</v>
      </c>
      <c r="P473" s="45" t="s">
        <v>62</v>
      </c>
    </row>
    <row r="474" spans="1:16" s="8" customFormat="1" ht="15" customHeight="1">
      <c r="A474" s="36" t="s">
        <v>43</v>
      </c>
      <c r="B474" s="39">
        <v>58</v>
      </c>
      <c r="C474" s="46">
        <v>2.34</v>
      </c>
      <c r="D474" s="254">
        <v>298</v>
      </c>
      <c r="E474" s="39">
        <v>14</v>
      </c>
      <c r="F474" s="46">
        <v>1.66</v>
      </c>
      <c r="G474" s="254">
        <v>69</v>
      </c>
      <c r="H474" s="39">
        <v>25</v>
      </c>
      <c r="I474" s="46">
        <v>2.0499999999999998</v>
      </c>
      <c r="J474" s="254">
        <v>132</v>
      </c>
      <c r="K474" s="39">
        <v>3</v>
      </c>
      <c r="L474" s="46">
        <v>0.85</v>
      </c>
      <c r="M474" s="254">
        <v>15</v>
      </c>
      <c r="N474" s="73" t="s">
        <v>62</v>
      </c>
      <c r="O474" s="74" t="s">
        <v>62</v>
      </c>
      <c r="P474" s="47" t="s">
        <v>62</v>
      </c>
    </row>
    <row r="475" spans="1:16" s="8" customFormat="1" ht="15" customHeight="1">
      <c r="A475" s="41" t="s">
        <v>44</v>
      </c>
      <c r="B475" s="44">
        <v>72</v>
      </c>
      <c r="C475" s="43">
        <v>1.58</v>
      </c>
      <c r="D475" s="253">
        <v>641</v>
      </c>
      <c r="E475" s="44">
        <v>15</v>
      </c>
      <c r="F475" s="43">
        <v>1.24</v>
      </c>
      <c r="G475" s="253">
        <v>129</v>
      </c>
      <c r="H475" s="44">
        <v>11</v>
      </c>
      <c r="I475" s="43">
        <v>1.1000000000000001</v>
      </c>
      <c r="J475" s="253">
        <v>94</v>
      </c>
      <c r="K475" s="44">
        <v>2</v>
      </c>
      <c r="L475" s="43">
        <v>0.57000000000000006</v>
      </c>
      <c r="M475" s="253">
        <v>20</v>
      </c>
      <c r="N475" s="75" t="s">
        <v>62</v>
      </c>
      <c r="O475" s="76" t="s">
        <v>62</v>
      </c>
      <c r="P475" s="45" t="s">
        <v>62</v>
      </c>
    </row>
    <row r="476" spans="1:16" s="8" customFormat="1" ht="15" customHeight="1">
      <c r="A476" s="36" t="s">
        <v>45</v>
      </c>
      <c r="B476" s="39">
        <v>67</v>
      </c>
      <c r="C476" s="46">
        <v>1.52</v>
      </c>
      <c r="D476" s="254">
        <v>649</v>
      </c>
      <c r="E476" s="39">
        <v>14</v>
      </c>
      <c r="F476" s="46">
        <v>1.1299999999999999</v>
      </c>
      <c r="G476" s="254">
        <v>141</v>
      </c>
      <c r="H476" s="39">
        <v>16</v>
      </c>
      <c r="I476" s="46">
        <v>1.19</v>
      </c>
      <c r="J476" s="254">
        <v>156</v>
      </c>
      <c r="K476" s="39">
        <v>2</v>
      </c>
      <c r="L476" s="46">
        <v>0.49</v>
      </c>
      <c r="M476" s="254">
        <v>25</v>
      </c>
      <c r="N476" s="73" t="s">
        <v>62</v>
      </c>
      <c r="O476" s="74" t="s">
        <v>62</v>
      </c>
      <c r="P476" s="47" t="s">
        <v>62</v>
      </c>
    </row>
    <row r="477" spans="1:16" s="8" customFormat="1" ht="15" customHeight="1">
      <c r="A477" s="41" t="s">
        <v>46</v>
      </c>
      <c r="B477" s="44">
        <v>35</v>
      </c>
      <c r="C477" s="43">
        <v>1.93</v>
      </c>
      <c r="D477" s="253">
        <v>240</v>
      </c>
      <c r="E477" s="44">
        <v>15</v>
      </c>
      <c r="F477" s="43">
        <v>1.4</v>
      </c>
      <c r="G477" s="253">
        <v>106</v>
      </c>
      <c r="H477" s="44">
        <v>42</v>
      </c>
      <c r="I477" s="43">
        <v>2.0099999999999998</v>
      </c>
      <c r="J477" s="253">
        <v>283</v>
      </c>
      <c r="K477" s="44">
        <v>8</v>
      </c>
      <c r="L477" s="43">
        <v>1.1499999999999999</v>
      </c>
      <c r="M477" s="253">
        <v>45</v>
      </c>
      <c r="N477" s="75" t="s">
        <v>62</v>
      </c>
      <c r="O477" s="76" t="s">
        <v>62</v>
      </c>
      <c r="P477" s="45" t="s">
        <v>62</v>
      </c>
    </row>
    <row r="478" spans="1:16" s="8" customFormat="1" ht="15" customHeight="1">
      <c r="A478" s="36" t="s">
        <v>47</v>
      </c>
      <c r="B478" s="39">
        <v>61</v>
      </c>
      <c r="C478" s="46">
        <v>1.42</v>
      </c>
      <c r="D478" s="254">
        <v>750</v>
      </c>
      <c r="E478" s="39">
        <v>15</v>
      </c>
      <c r="F478" s="46">
        <v>1.02</v>
      </c>
      <c r="G478" s="254">
        <v>186</v>
      </c>
      <c r="H478" s="39">
        <v>22</v>
      </c>
      <c r="I478" s="46">
        <v>1.21</v>
      </c>
      <c r="J478" s="254">
        <v>270</v>
      </c>
      <c r="K478" s="39">
        <v>3</v>
      </c>
      <c r="L478" s="46">
        <v>0.46</v>
      </c>
      <c r="M478" s="254">
        <v>33</v>
      </c>
      <c r="N478" s="73" t="s">
        <v>62</v>
      </c>
      <c r="O478" s="74" t="s">
        <v>62</v>
      </c>
      <c r="P478" s="47" t="s">
        <v>62</v>
      </c>
    </row>
    <row r="479" spans="1:16" s="8" customFormat="1" ht="15" customHeight="1">
      <c r="A479" s="41" t="s">
        <v>48</v>
      </c>
      <c r="B479" s="44">
        <v>75</v>
      </c>
      <c r="C479" s="43">
        <v>1.06</v>
      </c>
      <c r="D479" s="253">
        <v>1327</v>
      </c>
      <c r="E479" s="44">
        <v>13</v>
      </c>
      <c r="F479" s="43">
        <v>0.8</v>
      </c>
      <c r="G479" s="253">
        <v>230</v>
      </c>
      <c r="H479" s="44">
        <v>10</v>
      </c>
      <c r="I479" s="43">
        <v>0.75</v>
      </c>
      <c r="J479" s="253">
        <v>178</v>
      </c>
      <c r="K479" s="44">
        <v>2</v>
      </c>
      <c r="L479" s="43">
        <v>0.35</v>
      </c>
      <c r="M479" s="253">
        <v>34</v>
      </c>
      <c r="N479" s="75" t="s">
        <v>62</v>
      </c>
      <c r="O479" s="76" t="s">
        <v>62</v>
      </c>
      <c r="P479" s="45" t="s">
        <v>62</v>
      </c>
    </row>
    <row r="480" spans="1:16" s="8" customFormat="1" ht="15" customHeight="1">
      <c r="A480" s="36" t="s">
        <v>49</v>
      </c>
      <c r="B480" s="39">
        <v>69</v>
      </c>
      <c r="C480" s="46">
        <v>1.61</v>
      </c>
      <c r="D480" s="254">
        <v>589</v>
      </c>
      <c r="E480" s="39">
        <v>17</v>
      </c>
      <c r="F480" s="46">
        <v>1.31</v>
      </c>
      <c r="G480" s="254">
        <v>145</v>
      </c>
      <c r="H480" s="39">
        <v>13</v>
      </c>
      <c r="I480" s="46">
        <v>1.18</v>
      </c>
      <c r="J480" s="254">
        <v>110</v>
      </c>
      <c r="K480" s="39">
        <v>1</v>
      </c>
      <c r="L480" s="46">
        <v>0.4</v>
      </c>
      <c r="M480" s="254">
        <v>15</v>
      </c>
      <c r="N480" s="73" t="s">
        <v>62</v>
      </c>
      <c r="O480" s="74" t="s">
        <v>62</v>
      </c>
      <c r="P480" s="47" t="s">
        <v>62</v>
      </c>
    </row>
    <row r="481" spans="1:16" s="8" customFormat="1" ht="15" customHeight="1">
      <c r="A481" s="41" t="s">
        <v>50</v>
      </c>
      <c r="B481" s="44">
        <v>63</v>
      </c>
      <c r="C481" s="43">
        <v>2.1</v>
      </c>
      <c r="D481" s="253">
        <v>377</v>
      </c>
      <c r="E481" s="44">
        <v>17</v>
      </c>
      <c r="F481" s="43">
        <v>1.67</v>
      </c>
      <c r="G481" s="253">
        <v>98</v>
      </c>
      <c r="H481" s="44">
        <v>16</v>
      </c>
      <c r="I481" s="43">
        <v>1.62</v>
      </c>
      <c r="J481" s="253">
        <v>94</v>
      </c>
      <c r="K481" s="44">
        <v>3</v>
      </c>
      <c r="L481" s="43">
        <v>0.71</v>
      </c>
      <c r="M481" s="253">
        <v>20</v>
      </c>
      <c r="N481" s="75" t="s">
        <v>62</v>
      </c>
      <c r="O481" s="76" t="s">
        <v>62</v>
      </c>
      <c r="P481" s="45" t="s">
        <v>62</v>
      </c>
    </row>
    <row r="482" spans="1:16" s="8" customFormat="1" ht="15" customHeight="1">
      <c r="A482" s="36" t="s">
        <v>51</v>
      </c>
      <c r="B482" s="39">
        <v>58</v>
      </c>
      <c r="C482" s="46">
        <v>1.61</v>
      </c>
      <c r="D482" s="254">
        <v>567</v>
      </c>
      <c r="E482" s="77">
        <v>14</v>
      </c>
      <c r="F482" s="46">
        <v>1.1200000000000001</v>
      </c>
      <c r="G482" s="254">
        <v>134</v>
      </c>
      <c r="H482" s="39">
        <v>24</v>
      </c>
      <c r="I482" s="46">
        <v>1.39</v>
      </c>
      <c r="J482" s="254">
        <v>239</v>
      </c>
      <c r="K482" s="39">
        <v>5</v>
      </c>
      <c r="L482" s="46">
        <v>0.68</v>
      </c>
      <c r="M482" s="254">
        <v>44</v>
      </c>
      <c r="N482" s="73" t="s">
        <v>62</v>
      </c>
      <c r="O482" s="74" t="s">
        <v>62</v>
      </c>
      <c r="P482" s="47" t="s">
        <v>62</v>
      </c>
    </row>
    <row r="483" spans="1:16" s="8" customFormat="1" ht="15" customHeight="1">
      <c r="A483" s="41" t="s">
        <v>52</v>
      </c>
      <c r="B483" s="44">
        <v>36</v>
      </c>
      <c r="C483" s="43">
        <v>1.76</v>
      </c>
      <c r="D483" s="253">
        <v>288</v>
      </c>
      <c r="E483" s="44">
        <v>12</v>
      </c>
      <c r="F483" s="43">
        <v>1.1599999999999999</v>
      </c>
      <c r="G483" s="253">
        <v>94</v>
      </c>
      <c r="H483" s="44">
        <v>45</v>
      </c>
      <c r="I483" s="43">
        <v>1.82</v>
      </c>
      <c r="J483" s="253">
        <v>346</v>
      </c>
      <c r="K483" s="44">
        <v>7</v>
      </c>
      <c r="L483" s="43">
        <v>0.98</v>
      </c>
      <c r="M483" s="253">
        <v>54</v>
      </c>
      <c r="N483" s="75" t="s">
        <v>62</v>
      </c>
      <c r="O483" s="76" t="s">
        <v>62</v>
      </c>
      <c r="P483" s="45" t="s">
        <v>62</v>
      </c>
    </row>
    <row r="484" spans="1:16" s="8" customFormat="1" ht="15" customHeight="1">
      <c r="A484" s="36" t="s">
        <v>53</v>
      </c>
      <c r="B484" s="39">
        <v>58</v>
      </c>
      <c r="C484" s="46">
        <v>1.97</v>
      </c>
      <c r="D484" s="254">
        <v>401</v>
      </c>
      <c r="E484" s="39">
        <v>16</v>
      </c>
      <c r="F484" s="46">
        <v>1.48</v>
      </c>
      <c r="G484" s="254">
        <v>108</v>
      </c>
      <c r="H484" s="39">
        <v>23</v>
      </c>
      <c r="I484" s="46">
        <v>1.67</v>
      </c>
      <c r="J484" s="254">
        <v>160</v>
      </c>
      <c r="K484" s="39">
        <v>3</v>
      </c>
      <c r="L484" s="46">
        <v>0.69000000000000006</v>
      </c>
      <c r="M484" s="254">
        <v>19</v>
      </c>
      <c r="N484" s="73" t="s">
        <v>62</v>
      </c>
      <c r="O484" s="74" t="s">
        <v>62</v>
      </c>
      <c r="P484" s="47" t="s">
        <v>62</v>
      </c>
    </row>
    <row r="485" spans="1:16" s="8" customFormat="1" ht="15.75" customHeight="1" thickBot="1">
      <c r="A485" s="41" t="s">
        <v>54</v>
      </c>
      <c r="B485" s="44">
        <v>57</v>
      </c>
      <c r="C485" s="43">
        <v>1.99</v>
      </c>
      <c r="D485" s="253">
        <v>369</v>
      </c>
      <c r="E485" s="44">
        <v>14</v>
      </c>
      <c r="F485" s="43">
        <v>1.4</v>
      </c>
      <c r="G485" s="253">
        <v>93</v>
      </c>
      <c r="H485" s="44">
        <v>24</v>
      </c>
      <c r="I485" s="43">
        <v>1.69</v>
      </c>
      <c r="J485" s="253">
        <v>162</v>
      </c>
      <c r="K485" s="44">
        <v>5</v>
      </c>
      <c r="L485" s="43">
        <v>0.91</v>
      </c>
      <c r="M485" s="253">
        <v>32</v>
      </c>
      <c r="N485" s="75" t="s">
        <v>62</v>
      </c>
      <c r="O485" s="76" t="s">
        <v>62</v>
      </c>
      <c r="P485" s="45" t="s">
        <v>62</v>
      </c>
    </row>
    <row r="486" spans="1:16" s="8" customFormat="1" ht="15" customHeight="1">
      <c r="A486" s="48" t="s">
        <v>55</v>
      </c>
      <c r="B486" s="51">
        <v>69</v>
      </c>
      <c r="C486" s="50">
        <v>0.48</v>
      </c>
      <c r="D486" s="255">
        <v>7422</v>
      </c>
      <c r="E486" s="51">
        <v>14</v>
      </c>
      <c r="F486" s="50">
        <v>0.36</v>
      </c>
      <c r="G486" s="255">
        <v>1552</v>
      </c>
      <c r="H486" s="51">
        <v>15</v>
      </c>
      <c r="I486" s="50">
        <v>0.37</v>
      </c>
      <c r="J486" s="255">
        <v>1683</v>
      </c>
      <c r="K486" s="51">
        <v>2</v>
      </c>
      <c r="L486" s="50">
        <v>0.16</v>
      </c>
      <c r="M486" s="255">
        <v>262</v>
      </c>
      <c r="N486" s="51" t="s">
        <v>62</v>
      </c>
      <c r="O486" s="78" t="s">
        <v>62</v>
      </c>
      <c r="P486" s="52" t="s">
        <v>62</v>
      </c>
    </row>
    <row r="487" spans="1:16" s="8" customFormat="1" ht="15" customHeight="1">
      <c r="A487" s="53" t="s">
        <v>56</v>
      </c>
      <c r="B487" s="56">
        <v>52</v>
      </c>
      <c r="C487" s="55">
        <v>0.78</v>
      </c>
      <c r="D487" s="256">
        <v>2431</v>
      </c>
      <c r="E487" s="56">
        <v>16</v>
      </c>
      <c r="F487" s="55">
        <v>0.59</v>
      </c>
      <c r="G487" s="256">
        <v>735</v>
      </c>
      <c r="H487" s="56">
        <v>27</v>
      </c>
      <c r="I487" s="55">
        <v>0.67</v>
      </c>
      <c r="J487" s="256">
        <v>1408</v>
      </c>
      <c r="K487" s="56">
        <v>5</v>
      </c>
      <c r="L487" s="55">
        <v>0.34</v>
      </c>
      <c r="M487" s="256">
        <v>231</v>
      </c>
      <c r="N487" s="56" t="s">
        <v>62</v>
      </c>
      <c r="O487" s="79" t="s">
        <v>62</v>
      </c>
      <c r="P487" s="57" t="s">
        <v>62</v>
      </c>
    </row>
    <row r="488" spans="1:16" s="8" customFormat="1" ht="15.75" customHeight="1" thickBot="1">
      <c r="A488" s="80" t="s">
        <v>57</v>
      </c>
      <c r="B488" s="56">
        <v>66</v>
      </c>
      <c r="C488" s="55">
        <v>0.41</v>
      </c>
      <c r="D488" s="257">
        <v>9853</v>
      </c>
      <c r="E488" s="56">
        <v>14</v>
      </c>
      <c r="F488" s="55">
        <v>0.31</v>
      </c>
      <c r="G488" s="257">
        <v>2287</v>
      </c>
      <c r="H488" s="56">
        <v>17</v>
      </c>
      <c r="I488" s="55">
        <v>0.32</v>
      </c>
      <c r="J488" s="257">
        <v>3091</v>
      </c>
      <c r="K488" s="56">
        <v>3</v>
      </c>
      <c r="L488" s="55">
        <v>0.14000000000000001</v>
      </c>
      <c r="M488" s="257">
        <v>493</v>
      </c>
      <c r="N488" s="56" t="s">
        <v>62</v>
      </c>
      <c r="O488" s="79" t="s">
        <v>62</v>
      </c>
      <c r="P488" s="59" t="s">
        <v>62</v>
      </c>
    </row>
    <row r="489" spans="1:16" s="8" customFormat="1" ht="15" customHeight="1">
      <c r="A489" s="1244" t="s">
        <v>137</v>
      </c>
      <c r="B489" s="1244"/>
      <c r="C489" s="1244"/>
      <c r="D489" s="1244"/>
      <c r="E489" s="1244"/>
      <c r="F489" s="1244"/>
      <c r="G489" s="1244"/>
      <c r="H489" s="1244"/>
      <c r="I489" s="1244"/>
      <c r="J489" s="1244"/>
      <c r="K489" s="1244"/>
      <c r="L489" s="1244"/>
      <c r="M489" s="1244"/>
      <c r="N489" s="1244"/>
      <c r="O489" s="1244"/>
      <c r="P489" s="1244"/>
    </row>
    <row r="490" spans="1:16" s="8" customFormat="1" ht="23.5" customHeight="1">
      <c r="A490" s="1245" t="s">
        <v>172</v>
      </c>
      <c r="B490" s="1245"/>
      <c r="C490" s="1245"/>
      <c r="D490" s="1245"/>
      <c r="E490" s="1245"/>
      <c r="F490" s="1245"/>
      <c r="G490" s="1245"/>
      <c r="H490" s="1245"/>
      <c r="I490" s="1245"/>
      <c r="J490" s="1245"/>
      <c r="K490" s="1245"/>
      <c r="L490" s="1245"/>
      <c r="M490" s="1245"/>
      <c r="N490" s="1245"/>
      <c r="O490" s="1245"/>
      <c r="P490" s="1245"/>
    </row>
    <row r="491" spans="1:16" s="8" customFormat="1" ht="15" customHeight="1">
      <c r="A491" s="1246" t="s">
        <v>152</v>
      </c>
      <c r="B491" s="1246"/>
      <c r="C491" s="1246"/>
      <c r="D491" s="1246"/>
      <c r="E491" s="1246"/>
      <c r="F491" s="1246"/>
      <c r="G491" s="1246"/>
      <c r="H491" s="1246"/>
      <c r="I491" s="1246"/>
      <c r="J491" s="1246"/>
      <c r="K491" s="1246"/>
      <c r="L491" s="1246"/>
      <c r="M491" s="1246"/>
      <c r="N491" s="1246"/>
      <c r="O491" s="1246"/>
      <c r="P491" s="1246"/>
    </row>
    <row r="492" spans="1:16" s="8" customFormat="1" ht="15" customHeight="1">
      <c r="A492" s="3"/>
      <c r="D492" s="259"/>
      <c r="G492" s="259"/>
      <c r="J492" s="259"/>
      <c r="L492" s="22"/>
      <c r="M492" s="259"/>
    </row>
    <row r="493" spans="1:16" s="8" customFormat="1" ht="23.25" customHeight="1">
      <c r="A493" s="1044">
        <v>2020</v>
      </c>
      <c r="B493" s="1277"/>
      <c r="C493" s="1277"/>
      <c r="D493" s="1277"/>
      <c r="E493" s="1277"/>
      <c r="F493" s="1277"/>
      <c r="G493" s="1277"/>
      <c r="H493" s="1277"/>
      <c r="I493" s="1277"/>
      <c r="J493" s="1277"/>
      <c r="K493" s="1277"/>
      <c r="L493" s="1277"/>
      <c r="M493" s="1277"/>
    </row>
    <row r="494" spans="1:16" s="8" customFormat="1" ht="15" customHeight="1">
      <c r="A494" s="1"/>
      <c r="B494" s="9"/>
      <c r="C494" s="9"/>
      <c r="D494" s="259"/>
      <c r="E494" s="9"/>
      <c r="F494" s="9"/>
      <c r="G494" s="259"/>
      <c r="H494" s="9"/>
      <c r="I494" s="9"/>
      <c r="J494" s="259"/>
      <c r="L494" s="22"/>
      <c r="M494" s="259"/>
    </row>
    <row r="495" spans="1:16" s="8" customFormat="1" ht="14.5">
      <c r="A495" s="1269" t="s">
        <v>178</v>
      </c>
      <c r="B495" s="1270"/>
      <c r="C495" s="1270"/>
      <c r="D495" s="1270"/>
      <c r="E495" s="1270"/>
      <c r="F495" s="1270"/>
      <c r="G495" s="1270"/>
      <c r="H495" s="1270"/>
      <c r="I495" s="1270"/>
      <c r="J495" s="1270"/>
      <c r="K495" s="1270"/>
      <c r="L495" s="1270"/>
      <c r="M495" s="1270"/>
    </row>
    <row r="496" spans="1:16" s="8" customFormat="1" ht="43.4" customHeight="1" thickBot="1">
      <c r="A496" s="1248" t="s">
        <v>28</v>
      </c>
      <c r="B496" s="1271" t="s">
        <v>29</v>
      </c>
      <c r="C496" s="1252"/>
      <c r="D496" s="1252"/>
      <c r="E496" s="1272" t="s">
        <v>30</v>
      </c>
      <c r="F496" s="1263"/>
      <c r="G496" s="1273"/>
      <c r="H496" s="1262" t="s">
        <v>31</v>
      </c>
      <c r="I496" s="1263"/>
      <c r="J496" s="1263"/>
      <c r="K496" s="1251" t="s">
        <v>32</v>
      </c>
      <c r="L496" s="1252"/>
      <c r="M496" s="1254"/>
    </row>
    <row r="497" spans="1:14" s="8" customFormat="1" ht="15.75" customHeight="1" thickBot="1">
      <c r="A497" s="1249"/>
      <c r="B497" s="69" t="s">
        <v>34</v>
      </c>
      <c r="C497" s="82" t="s">
        <v>35</v>
      </c>
      <c r="D497" s="262" t="s">
        <v>36</v>
      </c>
      <c r="E497" s="69" t="s">
        <v>34</v>
      </c>
      <c r="F497" s="68" t="s">
        <v>35</v>
      </c>
      <c r="G497" s="251" t="s">
        <v>36</v>
      </c>
      <c r="H497" s="30" t="s">
        <v>34</v>
      </c>
      <c r="I497" s="68" t="s">
        <v>35</v>
      </c>
      <c r="J497" s="251" t="s">
        <v>36</v>
      </c>
      <c r="K497" s="83" t="s">
        <v>34</v>
      </c>
      <c r="L497" s="72" t="s">
        <v>35</v>
      </c>
      <c r="M497" s="270" t="s">
        <v>36</v>
      </c>
    </row>
    <row r="498" spans="1:14" s="8" customFormat="1" ht="15.75" customHeight="1" thickBot="1">
      <c r="A498" s="1250"/>
      <c r="B498" s="1274" t="s">
        <v>136</v>
      </c>
      <c r="C498" s="1275"/>
      <c r="D498" s="1275"/>
      <c r="E498" s="1275"/>
      <c r="F498" s="1275"/>
      <c r="G498" s="1275"/>
      <c r="H498" s="1275"/>
      <c r="I498" s="1275"/>
      <c r="J498" s="1275"/>
      <c r="K498" s="1275"/>
      <c r="L498" s="1275"/>
      <c r="M498" s="1276"/>
    </row>
    <row r="499" spans="1:14" s="8" customFormat="1" ht="15.75" customHeight="1" thickBot="1">
      <c r="A499" s="1260" t="s">
        <v>38</v>
      </c>
      <c r="B499" s="1259"/>
      <c r="C499" s="1259"/>
      <c r="D499" s="1259"/>
      <c r="E499" s="1259"/>
      <c r="F499" s="1259"/>
      <c r="G499" s="1259"/>
      <c r="H499" s="1259"/>
      <c r="I499" s="1259"/>
      <c r="J499" s="1259"/>
      <c r="K499" s="1259"/>
      <c r="L499" s="1259"/>
      <c r="M499" s="1261"/>
      <c r="N499" s="25"/>
    </row>
    <row r="500" spans="1:14" s="8" customFormat="1" ht="15" customHeight="1">
      <c r="A500" s="36" t="s">
        <v>39</v>
      </c>
      <c r="B500" s="39">
        <v>68</v>
      </c>
      <c r="C500" s="38">
        <v>1.63</v>
      </c>
      <c r="D500" s="252">
        <v>651</v>
      </c>
      <c r="E500" s="39">
        <v>27</v>
      </c>
      <c r="F500" s="38">
        <v>1.57</v>
      </c>
      <c r="G500" s="252">
        <v>245</v>
      </c>
      <c r="H500" s="39">
        <v>3</v>
      </c>
      <c r="I500" s="38">
        <v>0.53</v>
      </c>
      <c r="J500" s="252">
        <v>33</v>
      </c>
      <c r="K500" s="39">
        <v>2</v>
      </c>
      <c r="L500" s="74">
        <v>0.45</v>
      </c>
      <c r="M500" s="271">
        <v>25</v>
      </c>
    </row>
    <row r="501" spans="1:14" s="8" customFormat="1" ht="15" customHeight="1">
      <c r="A501" s="41" t="s">
        <v>40</v>
      </c>
      <c r="B501" s="44">
        <v>72</v>
      </c>
      <c r="C501" s="43">
        <v>1.52</v>
      </c>
      <c r="D501" s="253">
        <v>691</v>
      </c>
      <c r="E501" s="44">
        <v>23</v>
      </c>
      <c r="F501" s="43">
        <v>1.44</v>
      </c>
      <c r="G501" s="253">
        <v>216</v>
      </c>
      <c r="H501" s="44">
        <v>2</v>
      </c>
      <c r="I501" s="43">
        <v>0.41</v>
      </c>
      <c r="J501" s="253">
        <v>20</v>
      </c>
      <c r="K501" s="44">
        <v>3</v>
      </c>
      <c r="L501" s="76">
        <v>0.54</v>
      </c>
      <c r="M501" s="272">
        <v>43</v>
      </c>
    </row>
    <row r="502" spans="1:14" s="8" customFormat="1" ht="15" customHeight="1">
      <c r="A502" s="36" t="s">
        <v>41</v>
      </c>
      <c r="B502" s="39">
        <v>63</v>
      </c>
      <c r="C502" s="46">
        <v>1.95</v>
      </c>
      <c r="D502" s="254">
        <v>580</v>
      </c>
      <c r="E502" s="39">
        <v>34</v>
      </c>
      <c r="F502" s="46">
        <v>1.91</v>
      </c>
      <c r="G502" s="254">
        <v>337</v>
      </c>
      <c r="H502" s="39">
        <v>2</v>
      </c>
      <c r="I502" s="46">
        <v>0.6</v>
      </c>
      <c r="J502" s="254">
        <v>20</v>
      </c>
      <c r="K502" s="39">
        <v>1</v>
      </c>
      <c r="L502" s="74">
        <v>0.34</v>
      </c>
      <c r="M502" s="273">
        <v>17</v>
      </c>
    </row>
    <row r="503" spans="1:14" s="8" customFormat="1" ht="15" customHeight="1">
      <c r="A503" s="41" t="s">
        <v>42</v>
      </c>
      <c r="B503" s="44">
        <v>62</v>
      </c>
      <c r="C503" s="43">
        <v>1.55</v>
      </c>
      <c r="D503" s="253">
        <v>682</v>
      </c>
      <c r="E503" s="44">
        <v>32</v>
      </c>
      <c r="F503" s="43">
        <v>1.5</v>
      </c>
      <c r="G503" s="253">
        <v>362</v>
      </c>
      <c r="H503" s="44">
        <v>2</v>
      </c>
      <c r="I503" s="43">
        <v>0.42</v>
      </c>
      <c r="J503" s="253">
        <v>25</v>
      </c>
      <c r="K503" s="44">
        <v>4</v>
      </c>
      <c r="L503" s="76">
        <v>0.55000000000000004</v>
      </c>
      <c r="M503" s="272">
        <v>55</v>
      </c>
    </row>
    <row r="504" spans="1:14" s="8" customFormat="1" ht="15" customHeight="1">
      <c r="A504" s="36" t="s">
        <v>43</v>
      </c>
      <c r="B504" s="39">
        <v>67</v>
      </c>
      <c r="C504" s="46">
        <v>1.96</v>
      </c>
      <c r="D504" s="254">
        <v>441</v>
      </c>
      <c r="E504" s="39">
        <v>28</v>
      </c>
      <c r="F504" s="46">
        <v>1.9</v>
      </c>
      <c r="G504" s="254">
        <v>202</v>
      </c>
      <c r="H504" s="39">
        <v>3</v>
      </c>
      <c r="I504" s="46">
        <v>0.62</v>
      </c>
      <c r="J504" s="254">
        <v>23</v>
      </c>
      <c r="K504" s="39">
        <v>1</v>
      </c>
      <c r="L504" s="74">
        <v>0.41</v>
      </c>
      <c r="M504" s="273">
        <v>13</v>
      </c>
    </row>
    <row r="505" spans="1:14" s="8" customFormat="1" ht="15" customHeight="1">
      <c r="A505" s="41" t="s">
        <v>44</v>
      </c>
      <c r="B505" s="44">
        <v>62</v>
      </c>
      <c r="C505" s="43">
        <v>1.62</v>
      </c>
      <c r="D505" s="253">
        <v>752</v>
      </c>
      <c r="E505" s="44">
        <v>33</v>
      </c>
      <c r="F505" s="43">
        <v>1.58</v>
      </c>
      <c r="G505" s="253">
        <v>385</v>
      </c>
      <c r="H505" s="44">
        <v>3</v>
      </c>
      <c r="I505" s="43">
        <v>0.57000000000000006</v>
      </c>
      <c r="J505" s="253">
        <v>35</v>
      </c>
      <c r="K505" s="44">
        <v>2</v>
      </c>
      <c r="L505" s="76">
        <v>0.37</v>
      </c>
      <c r="M505" s="272">
        <v>31</v>
      </c>
    </row>
    <row r="506" spans="1:14" s="8" customFormat="1" ht="15" customHeight="1">
      <c r="A506" s="36" t="s">
        <v>45</v>
      </c>
      <c r="B506" s="39">
        <v>62</v>
      </c>
      <c r="C506" s="46">
        <v>1.75</v>
      </c>
      <c r="D506" s="254">
        <v>551</v>
      </c>
      <c r="E506" s="39">
        <v>33</v>
      </c>
      <c r="F506" s="46">
        <v>1.69</v>
      </c>
      <c r="G506" s="254">
        <v>283</v>
      </c>
      <c r="H506" s="39">
        <v>2</v>
      </c>
      <c r="I506" s="46">
        <v>0.52</v>
      </c>
      <c r="J506" s="254">
        <v>22</v>
      </c>
      <c r="K506" s="39">
        <v>3</v>
      </c>
      <c r="L506" s="74">
        <v>0.59</v>
      </c>
      <c r="M506" s="273">
        <v>34</v>
      </c>
    </row>
    <row r="507" spans="1:14" s="8" customFormat="1" ht="15" customHeight="1">
      <c r="A507" s="41" t="s">
        <v>46</v>
      </c>
      <c r="B507" s="44">
        <v>60</v>
      </c>
      <c r="C507" s="43">
        <v>1.64</v>
      </c>
      <c r="D507" s="253">
        <v>639</v>
      </c>
      <c r="E507" s="44">
        <v>32</v>
      </c>
      <c r="F507" s="43">
        <v>1.54</v>
      </c>
      <c r="G507" s="253">
        <v>358</v>
      </c>
      <c r="H507" s="44">
        <v>3</v>
      </c>
      <c r="I507" s="43">
        <v>0.68</v>
      </c>
      <c r="J507" s="253">
        <v>32</v>
      </c>
      <c r="K507" s="44">
        <v>4</v>
      </c>
      <c r="L507" s="76">
        <v>0.65</v>
      </c>
      <c r="M507" s="272">
        <v>55</v>
      </c>
    </row>
    <row r="508" spans="1:14" s="8" customFormat="1" ht="15" customHeight="1">
      <c r="A508" s="36" t="s">
        <v>47</v>
      </c>
      <c r="B508" s="39">
        <v>70</v>
      </c>
      <c r="C508" s="46">
        <v>1.54</v>
      </c>
      <c r="D508" s="254">
        <v>697</v>
      </c>
      <c r="E508" s="39">
        <v>25</v>
      </c>
      <c r="F508" s="46">
        <v>1.47</v>
      </c>
      <c r="G508" s="254">
        <v>250</v>
      </c>
      <c r="H508" s="39">
        <v>3</v>
      </c>
      <c r="I508" s="46">
        <v>0.51</v>
      </c>
      <c r="J508" s="254">
        <v>35</v>
      </c>
      <c r="K508" s="39">
        <v>2</v>
      </c>
      <c r="L508" s="74">
        <v>0.42</v>
      </c>
      <c r="M508" s="273">
        <v>33</v>
      </c>
    </row>
    <row r="509" spans="1:14" s="8" customFormat="1" ht="15" customHeight="1">
      <c r="A509" s="41" t="s">
        <v>48</v>
      </c>
      <c r="B509" s="44">
        <v>70</v>
      </c>
      <c r="C509" s="43">
        <v>1.76</v>
      </c>
      <c r="D509" s="253">
        <v>532</v>
      </c>
      <c r="E509" s="44">
        <v>27</v>
      </c>
      <c r="F509" s="43">
        <v>1.71</v>
      </c>
      <c r="G509" s="253">
        <v>191</v>
      </c>
      <c r="H509" s="44">
        <v>1</v>
      </c>
      <c r="I509" s="43">
        <v>0.33</v>
      </c>
      <c r="J509" s="253">
        <v>8</v>
      </c>
      <c r="K509" s="44">
        <v>2</v>
      </c>
      <c r="L509" s="76">
        <v>0.48</v>
      </c>
      <c r="M509" s="272">
        <v>16</v>
      </c>
    </row>
    <row r="510" spans="1:14" s="8" customFormat="1" ht="15" customHeight="1">
      <c r="A510" s="36" t="s">
        <v>49</v>
      </c>
      <c r="B510" s="39">
        <v>65</v>
      </c>
      <c r="C510" s="46">
        <v>1.76</v>
      </c>
      <c r="D510" s="254">
        <v>516</v>
      </c>
      <c r="E510" s="39">
        <v>31</v>
      </c>
      <c r="F510" s="46">
        <v>1.71</v>
      </c>
      <c r="G510" s="254">
        <v>235</v>
      </c>
      <c r="H510" s="39">
        <v>3</v>
      </c>
      <c r="I510" s="46">
        <v>0.56000000000000005</v>
      </c>
      <c r="J510" s="254">
        <v>24</v>
      </c>
      <c r="K510" s="39">
        <v>2</v>
      </c>
      <c r="L510" s="74">
        <v>0.46</v>
      </c>
      <c r="M510" s="273">
        <v>21</v>
      </c>
    </row>
    <row r="511" spans="1:14" s="8" customFormat="1" ht="15" customHeight="1">
      <c r="A511" s="41" t="s">
        <v>50</v>
      </c>
      <c r="B511" s="44">
        <v>67</v>
      </c>
      <c r="C511" s="43">
        <v>1.84</v>
      </c>
      <c r="D511" s="253">
        <v>523</v>
      </c>
      <c r="E511" s="44">
        <v>29</v>
      </c>
      <c r="F511" s="43">
        <v>1.78</v>
      </c>
      <c r="G511" s="253">
        <v>218</v>
      </c>
      <c r="H511" s="44">
        <v>2</v>
      </c>
      <c r="I511" s="43">
        <v>0.46</v>
      </c>
      <c r="J511" s="253">
        <v>15</v>
      </c>
      <c r="K511" s="44">
        <v>3</v>
      </c>
      <c r="L511" s="76">
        <v>0.56000000000000005</v>
      </c>
      <c r="M511" s="272">
        <v>25</v>
      </c>
    </row>
    <row r="512" spans="1:14" s="8" customFormat="1" ht="15" customHeight="1">
      <c r="A512" s="36" t="s">
        <v>51</v>
      </c>
      <c r="B512" s="39">
        <v>59</v>
      </c>
      <c r="C512" s="46">
        <v>1.54</v>
      </c>
      <c r="D512" s="254">
        <v>707</v>
      </c>
      <c r="E512" s="39">
        <v>36</v>
      </c>
      <c r="F512" s="46">
        <v>1.51</v>
      </c>
      <c r="G512" s="254">
        <v>424</v>
      </c>
      <c r="H512" s="39">
        <v>1</v>
      </c>
      <c r="I512" s="46">
        <v>0.35</v>
      </c>
      <c r="J512" s="254">
        <v>22</v>
      </c>
      <c r="K512" s="39">
        <v>3</v>
      </c>
      <c r="L512" s="74">
        <v>0.46</v>
      </c>
      <c r="M512" s="273">
        <v>47</v>
      </c>
    </row>
    <row r="513" spans="1:14" s="8" customFormat="1" ht="15" customHeight="1">
      <c r="A513" s="41" t="s">
        <v>52</v>
      </c>
      <c r="B513" s="44">
        <v>57</v>
      </c>
      <c r="C513" s="43">
        <v>1.59</v>
      </c>
      <c r="D513" s="253">
        <v>624</v>
      </c>
      <c r="E513" s="44">
        <v>35</v>
      </c>
      <c r="F513" s="43">
        <v>1.53</v>
      </c>
      <c r="G513" s="253">
        <v>411</v>
      </c>
      <c r="H513" s="44">
        <v>4</v>
      </c>
      <c r="I513" s="43">
        <v>0.62</v>
      </c>
      <c r="J513" s="253">
        <v>55</v>
      </c>
      <c r="K513" s="44">
        <v>3</v>
      </c>
      <c r="L513" s="76">
        <v>0.48</v>
      </c>
      <c r="M513" s="272">
        <v>47</v>
      </c>
    </row>
    <row r="514" spans="1:14" s="8" customFormat="1" ht="15" customHeight="1">
      <c r="A514" s="36" t="s">
        <v>53</v>
      </c>
      <c r="B514" s="39">
        <v>65</v>
      </c>
      <c r="C514" s="46">
        <v>1.82</v>
      </c>
      <c r="D514" s="254">
        <v>633</v>
      </c>
      <c r="E514" s="39">
        <v>28</v>
      </c>
      <c r="F514" s="46">
        <v>1.74</v>
      </c>
      <c r="G514" s="254">
        <v>266</v>
      </c>
      <c r="H514" s="39">
        <v>4</v>
      </c>
      <c r="I514" s="46">
        <v>0.68</v>
      </c>
      <c r="J514" s="254">
        <v>35</v>
      </c>
      <c r="K514" s="39">
        <v>3</v>
      </c>
      <c r="L514" s="74">
        <v>0.54</v>
      </c>
      <c r="M514" s="273">
        <v>32</v>
      </c>
    </row>
    <row r="515" spans="1:14" s="8" customFormat="1" ht="15.75" customHeight="1" thickBot="1">
      <c r="A515" s="41" t="s">
        <v>54</v>
      </c>
      <c r="B515" s="44">
        <v>58</v>
      </c>
      <c r="C515" s="43">
        <v>1.59</v>
      </c>
      <c r="D515" s="253">
        <v>647</v>
      </c>
      <c r="E515" s="44">
        <v>34</v>
      </c>
      <c r="F515" s="43">
        <v>1.54</v>
      </c>
      <c r="G515" s="253">
        <v>377</v>
      </c>
      <c r="H515" s="44">
        <v>4</v>
      </c>
      <c r="I515" s="43">
        <v>0.59</v>
      </c>
      <c r="J515" s="253">
        <v>47</v>
      </c>
      <c r="K515" s="44">
        <v>4</v>
      </c>
      <c r="L515" s="76">
        <v>0.52</v>
      </c>
      <c r="M515" s="272">
        <v>57</v>
      </c>
    </row>
    <row r="516" spans="1:14" s="8" customFormat="1" ht="15" customHeight="1">
      <c r="A516" s="84" t="s">
        <v>55</v>
      </c>
      <c r="B516" s="85">
        <v>69</v>
      </c>
      <c r="C516" s="86">
        <v>0.67</v>
      </c>
      <c r="D516" s="263">
        <v>5987</v>
      </c>
      <c r="E516" s="85">
        <v>27</v>
      </c>
      <c r="F516" s="86">
        <v>0.64</v>
      </c>
      <c r="G516" s="263">
        <v>2491</v>
      </c>
      <c r="H516" s="85">
        <v>2</v>
      </c>
      <c r="I516" s="86">
        <v>0.17</v>
      </c>
      <c r="J516" s="263">
        <v>250</v>
      </c>
      <c r="K516" s="85">
        <v>2</v>
      </c>
      <c r="L516" s="87">
        <v>0.2</v>
      </c>
      <c r="M516" s="274">
        <v>273</v>
      </c>
    </row>
    <row r="517" spans="1:14" s="8" customFormat="1" ht="15" customHeight="1">
      <c r="A517" s="89" t="s">
        <v>56</v>
      </c>
      <c r="B517" s="90">
        <v>60</v>
      </c>
      <c r="C517" s="91">
        <v>0.73</v>
      </c>
      <c r="D517" s="264">
        <v>3879</v>
      </c>
      <c r="E517" s="90">
        <v>34</v>
      </c>
      <c r="F517" s="91">
        <v>0.71</v>
      </c>
      <c r="G517" s="264">
        <v>2269</v>
      </c>
      <c r="H517" s="90">
        <v>3</v>
      </c>
      <c r="I517" s="91">
        <v>0.22</v>
      </c>
      <c r="J517" s="264">
        <v>201</v>
      </c>
      <c r="K517" s="90">
        <v>3</v>
      </c>
      <c r="L517" s="92">
        <v>0.2</v>
      </c>
      <c r="M517" s="275">
        <v>278</v>
      </c>
    </row>
    <row r="518" spans="1:14" s="8" customFormat="1" ht="15.75" customHeight="1" thickBot="1">
      <c r="A518" s="89" t="s">
        <v>57</v>
      </c>
      <c r="B518" s="90">
        <v>67</v>
      </c>
      <c r="C518" s="94">
        <v>0.55000000000000004</v>
      </c>
      <c r="D518" s="265">
        <v>9866</v>
      </c>
      <c r="E518" s="95">
        <v>29</v>
      </c>
      <c r="F518" s="94">
        <v>0.53</v>
      </c>
      <c r="G518" s="265">
        <v>4760</v>
      </c>
      <c r="H518" s="90">
        <v>2</v>
      </c>
      <c r="I518" s="94">
        <v>0.14000000000000001</v>
      </c>
      <c r="J518" s="265">
        <v>451</v>
      </c>
      <c r="K518" s="90">
        <v>3</v>
      </c>
      <c r="L518" s="92">
        <v>0.16</v>
      </c>
      <c r="M518" s="276">
        <v>551</v>
      </c>
    </row>
    <row r="519" spans="1:14" s="8" customFormat="1" ht="15.75" customHeight="1" thickBot="1">
      <c r="A519" s="1260" t="s">
        <v>58</v>
      </c>
      <c r="B519" s="1259"/>
      <c r="C519" s="1259"/>
      <c r="D519" s="1259"/>
      <c r="E519" s="1259"/>
      <c r="F519" s="1259"/>
      <c r="G519" s="1259"/>
      <c r="H519" s="1259"/>
      <c r="I519" s="1259"/>
      <c r="J519" s="1259"/>
      <c r="K519" s="1259"/>
      <c r="L519" s="1259"/>
      <c r="M519" s="1261"/>
      <c r="N519" s="25"/>
    </row>
    <row r="520" spans="1:14" s="8" customFormat="1" ht="15" customHeight="1">
      <c r="A520" s="36" t="s">
        <v>39</v>
      </c>
      <c r="B520" s="39">
        <v>80</v>
      </c>
      <c r="C520" s="38">
        <v>1.44</v>
      </c>
      <c r="D520" s="252">
        <v>783</v>
      </c>
      <c r="E520" s="96">
        <v>15</v>
      </c>
      <c r="F520" s="97">
        <v>1.3</v>
      </c>
      <c r="G520" s="252">
        <v>136</v>
      </c>
      <c r="H520" s="96">
        <v>4</v>
      </c>
      <c r="I520" s="97">
        <v>0.77</v>
      </c>
      <c r="J520" s="252">
        <v>34</v>
      </c>
      <c r="K520" s="96">
        <v>0</v>
      </c>
      <c r="L520" s="98">
        <v>0.17</v>
      </c>
      <c r="M520" s="271">
        <v>3</v>
      </c>
    </row>
    <row r="521" spans="1:14" s="8" customFormat="1" ht="15" customHeight="1">
      <c r="A521" s="41" t="s">
        <v>40</v>
      </c>
      <c r="B521" s="44">
        <v>81</v>
      </c>
      <c r="C521" s="43">
        <v>1.35</v>
      </c>
      <c r="D521" s="253">
        <v>801</v>
      </c>
      <c r="E521" s="44">
        <v>15</v>
      </c>
      <c r="F521" s="99">
        <v>1.22</v>
      </c>
      <c r="G521" s="253">
        <v>137</v>
      </c>
      <c r="H521" s="44">
        <v>4</v>
      </c>
      <c r="I521" s="99">
        <v>0.68</v>
      </c>
      <c r="J521" s="253">
        <v>34</v>
      </c>
      <c r="K521" s="44">
        <v>0</v>
      </c>
      <c r="L521" s="76">
        <v>0.11</v>
      </c>
      <c r="M521" s="272">
        <v>2</v>
      </c>
    </row>
    <row r="522" spans="1:14" s="8" customFormat="1" ht="15" customHeight="1">
      <c r="A522" s="36" t="s">
        <v>41</v>
      </c>
      <c r="B522" s="39">
        <v>76</v>
      </c>
      <c r="C522" s="46">
        <v>1.71</v>
      </c>
      <c r="D522" s="254">
        <v>721</v>
      </c>
      <c r="E522" s="39">
        <v>21</v>
      </c>
      <c r="F522" s="100">
        <v>1.62</v>
      </c>
      <c r="G522" s="254">
        <v>204</v>
      </c>
      <c r="H522" s="39">
        <v>3</v>
      </c>
      <c r="I522" s="100">
        <v>0.70000000000000007</v>
      </c>
      <c r="J522" s="254">
        <v>29</v>
      </c>
      <c r="K522" s="39">
        <v>0</v>
      </c>
      <c r="L522" s="74">
        <v>0.06</v>
      </c>
      <c r="M522" s="273">
        <v>1</v>
      </c>
    </row>
    <row r="523" spans="1:14" s="8" customFormat="1" ht="15" customHeight="1">
      <c r="A523" s="41" t="s">
        <v>42</v>
      </c>
      <c r="B523" s="44">
        <v>73</v>
      </c>
      <c r="C523" s="43">
        <v>1.43</v>
      </c>
      <c r="D523" s="253">
        <v>824</v>
      </c>
      <c r="E523" s="44">
        <v>24</v>
      </c>
      <c r="F523" s="99">
        <v>1.36</v>
      </c>
      <c r="G523" s="253">
        <v>266</v>
      </c>
      <c r="H523" s="44">
        <v>4</v>
      </c>
      <c r="I523" s="99">
        <v>0.63</v>
      </c>
      <c r="J523" s="253">
        <v>34</v>
      </c>
      <c r="K523" s="44">
        <v>0</v>
      </c>
      <c r="L523" s="76">
        <v>0.11</v>
      </c>
      <c r="M523" s="272">
        <v>2</v>
      </c>
    </row>
    <row r="524" spans="1:14" s="8" customFormat="1" ht="15" customHeight="1">
      <c r="A524" s="36" t="s">
        <v>43</v>
      </c>
      <c r="B524" s="39">
        <v>75</v>
      </c>
      <c r="C524" s="46">
        <v>1.86</v>
      </c>
      <c r="D524" s="254">
        <v>517</v>
      </c>
      <c r="E524" s="39">
        <v>20</v>
      </c>
      <c r="F524" s="100">
        <v>1.71</v>
      </c>
      <c r="G524" s="254">
        <v>134</v>
      </c>
      <c r="H524" s="39">
        <v>4</v>
      </c>
      <c r="I524" s="100">
        <v>0.93</v>
      </c>
      <c r="J524" s="254">
        <v>27</v>
      </c>
      <c r="K524" s="39">
        <v>0</v>
      </c>
      <c r="L524" s="74">
        <v>0.25</v>
      </c>
      <c r="M524" s="273">
        <v>2</v>
      </c>
    </row>
    <row r="525" spans="1:14" s="8" customFormat="1" ht="15" customHeight="1">
      <c r="A525" s="41" t="s">
        <v>44</v>
      </c>
      <c r="B525" s="44">
        <v>79</v>
      </c>
      <c r="C525" s="43">
        <v>1.37</v>
      </c>
      <c r="D525" s="253">
        <v>961</v>
      </c>
      <c r="E525" s="44">
        <v>17</v>
      </c>
      <c r="F525" s="99">
        <v>1.28</v>
      </c>
      <c r="G525" s="253">
        <v>203</v>
      </c>
      <c r="H525" s="44">
        <v>3</v>
      </c>
      <c r="I525" s="99">
        <v>0.62</v>
      </c>
      <c r="J525" s="253">
        <v>39</v>
      </c>
      <c r="K525" s="44">
        <v>0</v>
      </c>
      <c r="L525" s="76">
        <v>0.09</v>
      </c>
      <c r="M525" s="272">
        <v>4</v>
      </c>
    </row>
    <row r="526" spans="1:14" s="8" customFormat="1" ht="15" customHeight="1">
      <c r="A526" s="36" t="s">
        <v>45</v>
      </c>
      <c r="B526" s="39">
        <v>74</v>
      </c>
      <c r="C526" s="46">
        <v>1.57</v>
      </c>
      <c r="D526" s="254">
        <v>671</v>
      </c>
      <c r="E526" s="39">
        <v>21</v>
      </c>
      <c r="F526" s="100">
        <v>1.45</v>
      </c>
      <c r="G526" s="254">
        <v>176</v>
      </c>
      <c r="H526" s="39">
        <v>5</v>
      </c>
      <c r="I526" s="100">
        <v>0.77</v>
      </c>
      <c r="J526" s="254">
        <v>36</v>
      </c>
      <c r="K526" s="39">
        <v>1</v>
      </c>
      <c r="L526" s="74">
        <v>0.25</v>
      </c>
      <c r="M526" s="273">
        <v>7</v>
      </c>
    </row>
    <row r="527" spans="1:14" s="8" customFormat="1" ht="15" customHeight="1">
      <c r="A527" s="41" t="s">
        <v>46</v>
      </c>
      <c r="B527" s="44">
        <v>73</v>
      </c>
      <c r="C527" s="43">
        <v>1.5</v>
      </c>
      <c r="D527" s="253">
        <v>807</v>
      </c>
      <c r="E527" s="44">
        <v>24</v>
      </c>
      <c r="F527" s="99">
        <v>1.46</v>
      </c>
      <c r="G527" s="253">
        <v>250</v>
      </c>
      <c r="H527" s="44">
        <v>3</v>
      </c>
      <c r="I527" s="99">
        <v>0.52</v>
      </c>
      <c r="J527" s="253">
        <v>27</v>
      </c>
      <c r="K527" s="44" t="s">
        <v>62</v>
      </c>
      <c r="L527" s="76" t="s">
        <v>62</v>
      </c>
      <c r="M527" s="272">
        <v>0</v>
      </c>
    </row>
    <row r="528" spans="1:14" s="8" customFormat="1" ht="15" customHeight="1">
      <c r="A528" s="36" t="s">
        <v>47</v>
      </c>
      <c r="B528" s="39">
        <v>81</v>
      </c>
      <c r="C528" s="46">
        <v>1.32</v>
      </c>
      <c r="D528" s="254">
        <v>827</v>
      </c>
      <c r="E528" s="39">
        <v>16</v>
      </c>
      <c r="F528" s="100">
        <v>1.24</v>
      </c>
      <c r="G528" s="254">
        <v>155</v>
      </c>
      <c r="H528" s="39">
        <v>3</v>
      </c>
      <c r="I528" s="100">
        <v>0.53</v>
      </c>
      <c r="J528" s="254">
        <v>26</v>
      </c>
      <c r="K528" s="39">
        <v>1</v>
      </c>
      <c r="L528" s="74">
        <v>0.26</v>
      </c>
      <c r="M528" s="273">
        <v>6</v>
      </c>
    </row>
    <row r="529" spans="1:13" s="8" customFormat="1" ht="15" customHeight="1">
      <c r="A529" s="41" t="s">
        <v>48</v>
      </c>
      <c r="B529" s="44">
        <v>77</v>
      </c>
      <c r="C529" s="43">
        <v>1.62</v>
      </c>
      <c r="D529" s="253">
        <v>583</v>
      </c>
      <c r="E529" s="44">
        <v>18</v>
      </c>
      <c r="F529" s="99">
        <v>1.47</v>
      </c>
      <c r="G529" s="253">
        <v>132</v>
      </c>
      <c r="H529" s="44">
        <v>5</v>
      </c>
      <c r="I529" s="99">
        <v>0.84</v>
      </c>
      <c r="J529" s="253">
        <v>32</v>
      </c>
      <c r="K529" s="44">
        <v>0</v>
      </c>
      <c r="L529" s="76">
        <v>0.15</v>
      </c>
      <c r="M529" s="272">
        <v>2</v>
      </c>
    </row>
    <row r="530" spans="1:13" s="8" customFormat="1" ht="15" customHeight="1">
      <c r="A530" s="36" t="s">
        <v>49</v>
      </c>
      <c r="B530" s="39">
        <v>75</v>
      </c>
      <c r="C530" s="46">
        <v>1.62</v>
      </c>
      <c r="D530" s="254">
        <v>606</v>
      </c>
      <c r="E530" s="39">
        <v>21</v>
      </c>
      <c r="F530" s="100">
        <v>1.51</v>
      </c>
      <c r="G530" s="254">
        <v>161</v>
      </c>
      <c r="H530" s="39">
        <v>4</v>
      </c>
      <c r="I530" s="100">
        <v>0.73</v>
      </c>
      <c r="J530" s="254">
        <v>26</v>
      </c>
      <c r="K530" s="39">
        <v>1</v>
      </c>
      <c r="L530" s="74">
        <v>0.27</v>
      </c>
      <c r="M530" s="273">
        <v>5</v>
      </c>
    </row>
    <row r="531" spans="1:13" s="8" customFormat="1" ht="15" customHeight="1">
      <c r="A531" s="41" t="s">
        <v>50</v>
      </c>
      <c r="B531" s="44">
        <v>82</v>
      </c>
      <c r="C531" s="43">
        <v>1.52</v>
      </c>
      <c r="D531" s="253">
        <v>655</v>
      </c>
      <c r="E531" s="44">
        <v>15</v>
      </c>
      <c r="F531" s="99">
        <v>1.43</v>
      </c>
      <c r="G531" s="253">
        <v>113</v>
      </c>
      <c r="H531" s="44">
        <v>2</v>
      </c>
      <c r="I531" s="99">
        <v>0.63</v>
      </c>
      <c r="J531" s="253">
        <v>16</v>
      </c>
      <c r="K531" s="44">
        <v>0</v>
      </c>
      <c r="L531" s="76">
        <v>0.12</v>
      </c>
      <c r="M531" s="272">
        <v>1</v>
      </c>
    </row>
    <row r="532" spans="1:13" s="8" customFormat="1" ht="15" customHeight="1">
      <c r="A532" s="36" t="s">
        <v>51</v>
      </c>
      <c r="B532" s="39">
        <v>79</v>
      </c>
      <c r="C532" s="46">
        <v>1.28</v>
      </c>
      <c r="D532" s="254">
        <v>959</v>
      </c>
      <c r="E532" s="39">
        <v>18</v>
      </c>
      <c r="F532" s="100">
        <v>1.21</v>
      </c>
      <c r="G532" s="254">
        <v>216</v>
      </c>
      <c r="H532" s="39">
        <v>3</v>
      </c>
      <c r="I532" s="100">
        <v>0.55000000000000004</v>
      </c>
      <c r="J532" s="254">
        <v>25</v>
      </c>
      <c r="K532" s="39" t="s">
        <v>62</v>
      </c>
      <c r="L532" s="74" t="s">
        <v>62</v>
      </c>
      <c r="M532" s="273">
        <v>0</v>
      </c>
    </row>
    <row r="533" spans="1:13" s="8" customFormat="1" ht="15" customHeight="1">
      <c r="A533" s="41" t="s">
        <v>52</v>
      </c>
      <c r="B533" s="44">
        <v>72</v>
      </c>
      <c r="C533" s="43">
        <v>1.43</v>
      </c>
      <c r="D533" s="253">
        <v>824</v>
      </c>
      <c r="E533" s="44">
        <v>25</v>
      </c>
      <c r="F533" s="99">
        <v>1.37</v>
      </c>
      <c r="G533" s="253">
        <v>284</v>
      </c>
      <c r="H533" s="44">
        <v>3</v>
      </c>
      <c r="I533" s="99">
        <v>0.55000000000000004</v>
      </c>
      <c r="J533" s="253">
        <v>31</v>
      </c>
      <c r="K533" s="44">
        <v>0</v>
      </c>
      <c r="L533" s="76">
        <v>0.06</v>
      </c>
      <c r="M533" s="272">
        <v>1</v>
      </c>
    </row>
    <row r="534" spans="1:13" s="8" customFormat="1" ht="15" customHeight="1">
      <c r="A534" s="36" t="s">
        <v>53</v>
      </c>
      <c r="B534" s="39">
        <v>78</v>
      </c>
      <c r="C534" s="46">
        <v>1.56</v>
      </c>
      <c r="D534" s="254">
        <v>760</v>
      </c>
      <c r="E534" s="39">
        <v>18</v>
      </c>
      <c r="F534" s="100">
        <v>1.45</v>
      </c>
      <c r="G534" s="254">
        <v>172</v>
      </c>
      <c r="H534" s="39">
        <v>4</v>
      </c>
      <c r="I534" s="100">
        <v>0.70000000000000007</v>
      </c>
      <c r="J534" s="254">
        <v>35</v>
      </c>
      <c r="K534" s="39">
        <v>0</v>
      </c>
      <c r="L534" s="74">
        <v>0.08</v>
      </c>
      <c r="M534" s="273">
        <v>3</v>
      </c>
    </row>
    <row r="535" spans="1:13" s="8" customFormat="1" ht="15.75" customHeight="1" thickBot="1">
      <c r="A535" s="41" t="s">
        <v>54</v>
      </c>
      <c r="B535" s="44">
        <v>74</v>
      </c>
      <c r="C535" s="43">
        <v>1.41</v>
      </c>
      <c r="D535" s="253">
        <v>845</v>
      </c>
      <c r="E535" s="44">
        <v>23</v>
      </c>
      <c r="F535" s="99">
        <v>1.35</v>
      </c>
      <c r="G535" s="253">
        <v>253</v>
      </c>
      <c r="H535" s="44">
        <v>3</v>
      </c>
      <c r="I535" s="99">
        <v>0.54</v>
      </c>
      <c r="J535" s="253">
        <v>30</v>
      </c>
      <c r="K535" s="44">
        <v>0</v>
      </c>
      <c r="L535" s="76">
        <v>0.12</v>
      </c>
      <c r="M535" s="272">
        <v>1</v>
      </c>
    </row>
    <row r="536" spans="1:13" s="8" customFormat="1" ht="15" customHeight="1">
      <c r="A536" s="84" t="s">
        <v>55</v>
      </c>
      <c r="B536" s="85">
        <v>79</v>
      </c>
      <c r="C536" s="86">
        <v>0.6</v>
      </c>
      <c r="D536" s="263">
        <v>7164</v>
      </c>
      <c r="E536" s="101">
        <v>17</v>
      </c>
      <c r="F536" s="102">
        <v>0.55000000000000004</v>
      </c>
      <c r="G536" s="263">
        <v>1519</v>
      </c>
      <c r="H536" s="101">
        <v>4</v>
      </c>
      <c r="I536" s="102">
        <v>0.3</v>
      </c>
      <c r="J536" s="263">
        <v>305</v>
      </c>
      <c r="K536" s="101">
        <v>0</v>
      </c>
      <c r="L536" s="103">
        <v>7.0000000000000007E-2</v>
      </c>
      <c r="M536" s="274">
        <v>35</v>
      </c>
    </row>
    <row r="537" spans="1:13" s="8" customFormat="1" ht="15" customHeight="1">
      <c r="A537" s="89" t="s">
        <v>56</v>
      </c>
      <c r="B537" s="90">
        <v>75</v>
      </c>
      <c r="C537" s="91">
        <v>0.65</v>
      </c>
      <c r="D537" s="264">
        <v>4980</v>
      </c>
      <c r="E537" s="104">
        <v>22</v>
      </c>
      <c r="F537" s="105">
        <v>0.61</v>
      </c>
      <c r="G537" s="264">
        <v>1473</v>
      </c>
      <c r="H537" s="104">
        <v>3</v>
      </c>
      <c r="I537" s="105">
        <v>0.28999999999999998</v>
      </c>
      <c r="J537" s="264">
        <v>176</v>
      </c>
      <c r="K537" s="104">
        <v>0</v>
      </c>
      <c r="L537" s="106">
        <v>0.03</v>
      </c>
      <c r="M537" s="275">
        <v>5</v>
      </c>
    </row>
    <row r="538" spans="1:13" s="8" customFormat="1" ht="15.75" customHeight="1" thickBot="1">
      <c r="A538" s="89" t="s">
        <v>57</v>
      </c>
      <c r="B538" s="90">
        <v>78</v>
      </c>
      <c r="C538" s="94">
        <v>0.49</v>
      </c>
      <c r="D538" s="265">
        <v>12144</v>
      </c>
      <c r="E538" s="107">
        <v>18</v>
      </c>
      <c r="F538" s="108">
        <v>0.45</v>
      </c>
      <c r="G538" s="265">
        <v>2992</v>
      </c>
      <c r="H538" s="107">
        <v>4</v>
      </c>
      <c r="I538" s="108">
        <v>0.24</v>
      </c>
      <c r="J538" s="265">
        <v>481</v>
      </c>
      <c r="K538" s="107">
        <v>0</v>
      </c>
      <c r="L538" s="109">
        <v>0.05</v>
      </c>
      <c r="M538" s="276">
        <v>40</v>
      </c>
    </row>
    <row r="539" spans="1:13" s="8" customFormat="1" ht="15.75" customHeight="1" thickBot="1">
      <c r="A539" s="1260" t="s">
        <v>59</v>
      </c>
      <c r="B539" s="1259"/>
      <c r="C539" s="1259"/>
      <c r="D539" s="1259"/>
      <c r="E539" s="1259"/>
      <c r="F539" s="1259"/>
      <c r="G539" s="1259"/>
      <c r="H539" s="1259"/>
      <c r="I539" s="1259"/>
      <c r="J539" s="1259"/>
      <c r="K539" s="1259"/>
      <c r="L539" s="1259"/>
      <c r="M539" s="1261"/>
    </row>
    <row r="540" spans="1:13" s="8" customFormat="1" ht="15" customHeight="1">
      <c r="A540" s="36" t="s">
        <v>39</v>
      </c>
      <c r="B540" s="39">
        <v>78</v>
      </c>
      <c r="C540" s="38">
        <v>1.46</v>
      </c>
      <c r="D540" s="252">
        <v>731</v>
      </c>
      <c r="E540" s="39">
        <v>18</v>
      </c>
      <c r="F540" s="38">
        <v>1.39</v>
      </c>
      <c r="G540" s="252">
        <v>170</v>
      </c>
      <c r="H540" s="39">
        <v>2</v>
      </c>
      <c r="I540" s="38">
        <v>0.46</v>
      </c>
      <c r="J540" s="252">
        <v>29</v>
      </c>
      <c r="K540" s="39">
        <v>2</v>
      </c>
      <c r="L540" s="74">
        <v>0.38</v>
      </c>
      <c r="M540" s="271">
        <v>23</v>
      </c>
    </row>
    <row r="541" spans="1:13" s="8" customFormat="1" ht="15" customHeight="1">
      <c r="A541" s="41" t="s">
        <v>40</v>
      </c>
      <c r="B541" s="44">
        <v>77</v>
      </c>
      <c r="C541" s="43">
        <v>1.43</v>
      </c>
      <c r="D541" s="253">
        <v>736</v>
      </c>
      <c r="E541" s="44">
        <v>16</v>
      </c>
      <c r="F541" s="43">
        <v>1.25</v>
      </c>
      <c r="G541" s="253">
        <v>150</v>
      </c>
      <c r="H541" s="44">
        <v>6</v>
      </c>
      <c r="I541" s="43">
        <v>0.76</v>
      </c>
      <c r="J541" s="253">
        <v>58</v>
      </c>
      <c r="K541" s="44">
        <v>2</v>
      </c>
      <c r="L541" s="76">
        <v>0.45</v>
      </c>
      <c r="M541" s="272">
        <v>27</v>
      </c>
    </row>
    <row r="542" spans="1:13" s="8" customFormat="1" ht="15" customHeight="1">
      <c r="A542" s="36" t="s">
        <v>41</v>
      </c>
      <c r="B542" s="39">
        <v>79</v>
      </c>
      <c r="C542" s="46">
        <v>1.64</v>
      </c>
      <c r="D542" s="254">
        <v>747</v>
      </c>
      <c r="E542" s="39">
        <v>19</v>
      </c>
      <c r="F542" s="46">
        <v>1.58</v>
      </c>
      <c r="G542" s="254">
        <v>186</v>
      </c>
      <c r="H542" s="39">
        <v>2</v>
      </c>
      <c r="I542" s="46">
        <v>0.5</v>
      </c>
      <c r="J542" s="254">
        <v>15</v>
      </c>
      <c r="K542" s="39">
        <v>1</v>
      </c>
      <c r="L542" s="74">
        <v>0.21</v>
      </c>
      <c r="M542" s="273">
        <v>7</v>
      </c>
    </row>
    <row r="543" spans="1:13" s="8" customFormat="1" ht="15" customHeight="1">
      <c r="A543" s="41" t="s">
        <v>42</v>
      </c>
      <c r="B543" s="44">
        <v>71</v>
      </c>
      <c r="C543" s="43">
        <v>1.45</v>
      </c>
      <c r="D543" s="253">
        <v>782</v>
      </c>
      <c r="E543" s="44">
        <v>24</v>
      </c>
      <c r="F543" s="43">
        <v>1.35</v>
      </c>
      <c r="G543" s="253">
        <v>272</v>
      </c>
      <c r="H543" s="44">
        <v>3</v>
      </c>
      <c r="I543" s="43">
        <v>0.6</v>
      </c>
      <c r="J543" s="253">
        <v>37</v>
      </c>
      <c r="K543" s="44">
        <v>2</v>
      </c>
      <c r="L543" s="76">
        <v>0.4</v>
      </c>
      <c r="M543" s="272">
        <v>31</v>
      </c>
    </row>
    <row r="544" spans="1:13" s="8" customFormat="1" ht="15" customHeight="1">
      <c r="A544" s="36" t="s">
        <v>43</v>
      </c>
      <c r="B544" s="39">
        <v>78</v>
      </c>
      <c r="C544" s="46">
        <v>1.76</v>
      </c>
      <c r="D544" s="254">
        <v>520</v>
      </c>
      <c r="E544" s="39">
        <v>18</v>
      </c>
      <c r="F544" s="46">
        <v>1.63</v>
      </c>
      <c r="G544" s="254">
        <v>128</v>
      </c>
      <c r="H544" s="39">
        <v>3</v>
      </c>
      <c r="I544" s="46">
        <v>0.64</v>
      </c>
      <c r="J544" s="254">
        <v>22</v>
      </c>
      <c r="K544" s="39">
        <v>1</v>
      </c>
      <c r="L544" s="74">
        <v>0.54</v>
      </c>
      <c r="M544" s="273">
        <v>9</v>
      </c>
    </row>
    <row r="545" spans="1:14" s="8" customFormat="1" ht="15" customHeight="1">
      <c r="A545" s="41" t="s">
        <v>44</v>
      </c>
      <c r="B545" s="44">
        <v>82</v>
      </c>
      <c r="C545" s="43">
        <v>1.29</v>
      </c>
      <c r="D545" s="253">
        <v>987</v>
      </c>
      <c r="E545" s="44">
        <v>15</v>
      </c>
      <c r="F545" s="43">
        <v>1.22</v>
      </c>
      <c r="G545" s="253">
        <v>181</v>
      </c>
      <c r="H545" s="44">
        <v>1</v>
      </c>
      <c r="I545" s="43">
        <v>0.38</v>
      </c>
      <c r="J545" s="253">
        <v>15</v>
      </c>
      <c r="K545" s="44">
        <v>1</v>
      </c>
      <c r="L545" s="76">
        <v>0.32</v>
      </c>
      <c r="M545" s="272">
        <v>22</v>
      </c>
    </row>
    <row r="546" spans="1:14" s="8" customFormat="1" ht="15" customHeight="1">
      <c r="A546" s="36" t="s">
        <v>45</v>
      </c>
      <c r="B546" s="39">
        <v>72</v>
      </c>
      <c r="C546" s="46">
        <v>1.62</v>
      </c>
      <c r="D546" s="254">
        <v>645</v>
      </c>
      <c r="E546" s="39">
        <v>22</v>
      </c>
      <c r="F546" s="46">
        <v>1.51</v>
      </c>
      <c r="G546" s="254">
        <v>190</v>
      </c>
      <c r="H546" s="39">
        <v>4</v>
      </c>
      <c r="I546" s="46">
        <v>0.67</v>
      </c>
      <c r="J546" s="254">
        <v>35</v>
      </c>
      <c r="K546" s="39">
        <v>2</v>
      </c>
      <c r="L546" s="74">
        <v>0.46</v>
      </c>
      <c r="M546" s="273">
        <v>16</v>
      </c>
    </row>
    <row r="547" spans="1:14" s="8" customFormat="1" ht="15" customHeight="1">
      <c r="A547" s="41" t="s">
        <v>46</v>
      </c>
      <c r="B547" s="44">
        <v>69</v>
      </c>
      <c r="C547" s="43">
        <v>1.51</v>
      </c>
      <c r="D547" s="253">
        <v>725</v>
      </c>
      <c r="E547" s="44">
        <v>26</v>
      </c>
      <c r="F547" s="43">
        <v>1.43</v>
      </c>
      <c r="G547" s="253">
        <v>291</v>
      </c>
      <c r="H547" s="44">
        <v>3</v>
      </c>
      <c r="I547" s="43">
        <v>0.47</v>
      </c>
      <c r="J547" s="253">
        <v>36</v>
      </c>
      <c r="K547" s="44">
        <v>2</v>
      </c>
      <c r="L547" s="76">
        <v>0.47</v>
      </c>
      <c r="M547" s="272">
        <v>31</v>
      </c>
    </row>
    <row r="548" spans="1:14" s="8" customFormat="1" ht="15" customHeight="1">
      <c r="A548" s="36" t="s">
        <v>47</v>
      </c>
      <c r="B548" s="39">
        <v>81</v>
      </c>
      <c r="C548" s="46">
        <v>1.29</v>
      </c>
      <c r="D548" s="254">
        <v>818</v>
      </c>
      <c r="E548" s="39">
        <v>15</v>
      </c>
      <c r="F548" s="46">
        <v>1.21</v>
      </c>
      <c r="G548" s="254">
        <v>158</v>
      </c>
      <c r="H548" s="39">
        <v>3</v>
      </c>
      <c r="I548" s="46">
        <v>0.51</v>
      </c>
      <c r="J548" s="254">
        <v>29</v>
      </c>
      <c r="K548" s="39">
        <v>1</v>
      </c>
      <c r="L548" s="74">
        <v>0.21</v>
      </c>
      <c r="M548" s="273">
        <v>11</v>
      </c>
    </row>
    <row r="549" spans="1:14" s="8" customFormat="1" ht="15" customHeight="1">
      <c r="A549" s="41" t="s">
        <v>48</v>
      </c>
      <c r="B549" s="44">
        <v>72</v>
      </c>
      <c r="C549" s="43">
        <v>1.72</v>
      </c>
      <c r="D549" s="253">
        <v>538</v>
      </c>
      <c r="E549" s="44">
        <v>20</v>
      </c>
      <c r="F549" s="43">
        <v>1.54</v>
      </c>
      <c r="G549" s="253">
        <v>150</v>
      </c>
      <c r="H549" s="44">
        <v>6</v>
      </c>
      <c r="I549" s="43">
        <v>0.93</v>
      </c>
      <c r="J549" s="253">
        <v>47</v>
      </c>
      <c r="K549" s="44">
        <v>2</v>
      </c>
      <c r="L549" s="76">
        <v>0.46</v>
      </c>
      <c r="M549" s="272">
        <v>14</v>
      </c>
    </row>
    <row r="550" spans="1:14" s="8" customFormat="1" ht="15" customHeight="1">
      <c r="A550" s="36" t="s">
        <v>49</v>
      </c>
      <c r="B550" s="39">
        <v>58</v>
      </c>
      <c r="C550" s="46">
        <v>1.82</v>
      </c>
      <c r="D550" s="254">
        <v>460</v>
      </c>
      <c r="E550" s="39">
        <v>25</v>
      </c>
      <c r="F550" s="46">
        <v>1.6</v>
      </c>
      <c r="G550" s="254">
        <v>196</v>
      </c>
      <c r="H550" s="39">
        <v>14</v>
      </c>
      <c r="I550" s="46">
        <v>1.3</v>
      </c>
      <c r="J550" s="254">
        <v>105</v>
      </c>
      <c r="K550" s="39">
        <v>3</v>
      </c>
      <c r="L550" s="74">
        <v>0.57999999999999996</v>
      </c>
      <c r="M550" s="273">
        <v>32</v>
      </c>
    </row>
    <row r="551" spans="1:14" s="8" customFormat="1" ht="15" customHeight="1">
      <c r="A551" s="41" t="s">
        <v>50</v>
      </c>
      <c r="B551" s="44">
        <v>59</v>
      </c>
      <c r="C551" s="43">
        <v>1.93</v>
      </c>
      <c r="D551" s="253">
        <v>457</v>
      </c>
      <c r="E551" s="44">
        <v>24</v>
      </c>
      <c r="F551" s="43">
        <v>1.68</v>
      </c>
      <c r="G551" s="253">
        <v>179</v>
      </c>
      <c r="H551" s="44">
        <v>14</v>
      </c>
      <c r="I551" s="43">
        <v>1.36</v>
      </c>
      <c r="J551" s="253">
        <v>106</v>
      </c>
      <c r="K551" s="44">
        <v>3</v>
      </c>
      <c r="L551" s="76">
        <v>0.57999999999999996</v>
      </c>
      <c r="M551" s="272">
        <v>40</v>
      </c>
    </row>
    <row r="552" spans="1:14" s="8" customFormat="1" ht="15" customHeight="1">
      <c r="A552" s="36" t="s">
        <v>51</v>
      </c>
      <c r="B552" s="39">
        <v>73</v>
      </c>
      <c r="C552" s="46">
        <v>1.38</v>
      </c>
      <c r="D552" s="254">
        <v>859</v>
      </c>
      <c r="E552" s="39">
        <v>23</v>
      </c>
      <c r="F552" s="46">
        <v>1.3</v>
      </c>
      <c r="G552" s="254">
        <v>275</v>
      </c>
      <c r="H552" s="39">
        <v>3</v>
      </c>
      <c r="I552" s="46">
        <v>0.48</v>
      </c>
      <c r="J552" s="254">
        <v>35</v>
      </c>
      <c r="K552" s="39">
        <v>2</v>
      </c>
      <c r="L552" s="74">
        <v>0.38</v>
      </c>
      <c r="M552" s="273">
        <v>29</v>
      </c>
    </row>
    <row r="553" spans="1:14" s="8" customFormat="1" ht="15" customHeight="1">
      <c r="A553" s="41" t="s">
        <v>52</v>
      </c>
      <c r="B553" s="44">
        <v>69</v>
      </c>
      <c r="C553" s="43">
        <v>1.46</v>
      </c>
      <c r="D553" s="253">
        <v>784</v>
      </c>
      <c r="E553" s="44">
        <v>26</v>
      </c>
      <c r="F553" s="43">
        <v>1.39</v>
      </c>
      <c r="G553" s="253">
        <v>293</v>
      </c>
      <c r="H553" s="44">
        <v>3</v>
      </c>
      <c r="I553" s="43">
        <v>0.51</v>
      </c>
      <c r="J553" s="253">
        <v>32</v>
      </c>
      <c r="K553" s="44">
        <v>2</v>
      </c>
      <c r="L553" s="76">
        <v>0.39</v>
      </c>
      <c r="M553" s="272">
        <v>32</v>
      </c>
    </row>
    <row r="554" spans="1:14" s="8" customFormat="1" ht="15" customHeight="1">
      <c r="A554" s="36" t="s">
        <v>53</v>
      </c>
      <c r="B554" s="39">
        <v>81</v>
      </c>
      <c r="C554" s="46">
        <v>1.45</v>
      </c>
      <c r="D554" s="254">
        <v>769</v>
      </c>
      <c r="E554" s="39">
        <v>17</v>
      </c>
      <c r="F554" s="46">
        <v>1.39</v>
      </c>
      <c r="G554" s="254">
        <v>173</v>
      </c>
      <c r="H554" s="39">
        <v>1</v>
      </c>
      <c r="I554" s="46">
        <v>0.45</v>
      </c>
      <c r="J554" s="254">
        <v>13</v>
      </c>
      <c r="K554" s="39">
        <v>1</v>
      </c>
      <c r="L554" s="74">
        <v>0.18</v>
      </c>
      <c r="M554" s="273">
        <v>10</v>
      </c>
    </row>
    <row r="555" spans="1:14" s="8" customFormat="1" ht="15.75" customHeight="1" thickBot="1">
      <c r="A555" s="41" t="s">
        <v>54</v>
      </c>
      <c r="B555" s="44">
        <v>70</v>
      </c>
      <c r="C555" s="43">
        <v>1.48</v>
      </c>
      <c r="D555" s="253">
        <v>797</v>
      </c>
      <c r="E555" s="44">
        <v>26</v>
      </c>
      <c r="F555" s="43">
        <v>1.44</v>
      </c>
      <c r="G555" s="253">
        <v>278</v>
      </c>
      <c r="H555" s="44">
        <v>2</v>
      </c>
      <c r="I555" s="43">
        <v>0.47</v>
      </c>
      <c r="J555" s="253">
        <v>28</v>
      </c>
      <c r="K555" s="44">
        <v>2</v>
      </c>
      <c r="L555" s="76">
        <v>0.28999999999999998</v>
      </c>
      <c r="M555" s="272">
        <v>27</v>
      </c>
    </row>
    <row r="556" spans="1:14" s="8" customFormat="1" ht="15" customHeight="1">
      <c r="A556" s="84" t="s">
        <v>55</v>
      </c>
      <c r="B556" s="85">
        <v>75</v>
      </c>
      <c r="C556" s="86">
        <v>0.63</v>
      </c>
      <c r="D556" s="263">
        <v>6661</v>
      </c>
      <c r="E556" s="85">
        <v>19</v>
      </c>
      <c r="F556" s="86">
        <v>0.57000000000000006</v>
      </c>
      <c r="G556" s="263">
        <v>1675</v>
      </c>
      <c r="H556" s="85">
        <v>5</v>
      </c>
      <c r="I556" s="86">
        <v>0.31</v>
      </c>
      <c r="J556" s="263">
        <v>459</v>
      </c>
      <c r="K556" s="85">
        <v>2</v>
      </c>
      <c r="L556" s="87">
        <v>0.17</v>
      </c>
      <c r="M556" s="274">
        <v>204</v>
      </c>
    </row>
    <row r="557" spans="1:14" s="8" customFormat="1" ht="15" customHeight="1">
      <c r="A557" s="89" t="s">
        <v>56</v>
      </c>
      <c r="B557" s="90">
        <v>73</v>
      </c>
      <c r="C557" s="91">
        <v>0.65</v>
      </c>
      <c r="D557" s="264">
        <v>4694</v>
      </c>
      <c r="E557" s="90">
        <v>23</v>
      </c>
      <c r="F557" s="91">
        <v>0.62</v>
      </c>
      <c r="G557" s="264">
        <v>1595</v>
      </c>
      <c r="H557" s="90">
        <v>2</v>
      </c>
      <c r="I557" s="91">
        <v>0.22</v>
      </c>
      <c r="J557" s="264">
        <v>183</v>
      </c>
      <c r="K557" s="90">
        <v>2</v>
      </c>
      <c r="L557" s="92">
        <v>0.15</v>
      </c>
      <c r="M557" s="275">
        <v>157</v>
      </c>
    </row>
    <row r="558" spans="1:14" s="8" customFormat="1" ht="15.75" customHeight="1" thickBot="1">
      <c r="A558" s="89" t="s">
        <v>57</v>
      </c>
      <c r="B558" s="90">
        <v>74</v>
      </c>
      <c r="C558" s="94">
        <v>0.51</v>
      </c>
      <c r="D558" s="265">
        <v>11355</v>
      </c>
      <c r="E558" s="95">
        <v>20</v>
      </c>
      <c r="F558" s="94">
        <v>0.46</v>
      </c>
      <c r="G558" s="265">
        <v>3270</v>
      </c>
      <c r="H558" s="90">
        <v>4</v>
      </c>
      <c r="I558" s="94">
        <v>0.25</v>
      </c>
      <c r="J558" s="265">
        <v>642</v>
      </c>
      <c r="K558" s="90">
        <v>2</v>
      </c>
      <c r="L558" s="92">
        <v>0.14000000000000001</v>
      </c>
      <c r="M558" s="276">
        <v>361</v>
      </c>
    </row>
    <row r="559" spans="1:14" s="8" customFormat="1" ht="15.75" customHeight="1" thickBot="1">
      <c r="A559" s="1260" t="s">
        <v>60</v>
      </c>
      <c r="B559" s="1259"/>
      <c r="C559" s="1259"/>
      <c r="D559" s="1259"/>
      <c r="E559" s="1259"/>
      <c r="F559" s="1259"/>
      <c r="G559" s="1259"/>
      <c r="H559" s="1259"/>
      <c r="I559" s="1259"/>
      <c r="J559" s="1259"/>
      <c r="K559" s="1259"/>
      <c r="L559" s="1259"/>
      <c r="M559" s="1259"/>
      <c r="N559" s="24"/>
    </row>
    <row r="560" spans="1:14" s="8" customFormat="1" ht="15" customHeight="1">
      <c r="A560" s="36" t="s">
        <v>39</v>
      </c>
      <c r="B560" s="39">
        <v>82</v>
      </c>
      <c r="C560" s="38">
        <v>1.31</v>
      </c>
      <c r="D560" s="252">
        <v>767</v>
      </c>
      <c r="E560" s="39">
        <v>11</v>
      </c>
      <c r="F560" s="38">
        <v>1.1000000000000001</v>
      </c>
      <c r="G560" s="252">
        <v>113</v>
      </c>
      <c r="H560" s="39">
        <v>5</v>
      </c>
      <c r="I560" s="38">
        <v>0.73</v>
      </c>
      <c r="J560" s="252">
        <v>54</v>
      </c>
      <c r="K560" s="39">
        <v>1</v>
      </c>
      <c r="L560" s="74">
        <v>0.35</v>
      </c>
      <c r="M560" s="271">
        <v>20</v>
      </c>
    </row>
    <row r="561" spans="1:13" s="8" customFormat="1" ht="15" customHeight="1">
      <c r="A561" s="41" t="s">
        <v>40</v>
      </c>
      <c r="B561" s="44">
        <v>83</v>
      </c>
      <c r="C561" s="43">
        <v>1.26</v>
      </c>
      <c r="D561" s="253">
        <v>798</v>
      </c>
      <c r="E561" s="44">
        <v>10</v>
      </c>
      <c r="F561" s="43">
        <v>0.99</v>
      </c>
      <c r="G561" s="253">
        <v>96</v>
      </c>
      <c r="H561" s="44">
        <v>6</v>
      </c>
      <c r="I561" s="43">
        <v>0.8</v>
      </c>
      <c r="J561" s="253">
        <v>58</v>
      </c>
      <c r="K561" s="44">
        <v>1</v>
      </c>
      <c r="L561" s="76">
        <v>0.36</v>
      </c>
      <c r="M561" s="272">
        <v>19</v>
      </c>
    </row>
    <row r="562" spans="1:13" s="8" customFormat="1" ht="15" customHeight="1">
      <c r="A562" s="36" t="s">
        <v>41</v>
      </c>
      <c r="B562" s="39">
        <v>49</v>
      </c>
      <c r="C562" s="46">
        <v>2.06</v>
      </c>
      <c r="D562" s="254">
        <v>440</v>
      </c>
      <c r="E562" s="39">
        <v>14</v>
      </c>
      <c r="F562" s="46">
        <v>1.31</v>
      </c>
      <c r="G562" s="254">
        <v>150</v>
      </c>
      <c r="H562" s="39">
        <v>32</v>
      </c>
      <c r="I562" s="46">
        <v>1.93</v>
      </c>
      <c r="J562" s="254">
        <v>306</v>
      </c>
      <c r="K562" s="39">
        <v>5</v>
      </c>
      <c r="L562" s="74">
        <v>0.82000000000000006</v>
      </c>
      <c r="M562" s="273">
        <v>56</v>
      </c>
    </row>
    <row r="563" spans="1:13" s="8" customFormat="1" ht="15" customHeight="1">
      <c r="A563" s="41" t="s">
        <v>42</v>
      </c>
      <c r="B563" s="44">
        <v>48</v>
      </c>
      <c r="C563" s="43">
        <v>1.61</v>
      </c>
      <c r="D563" s="253">
        <v>531</v>
      </c>
      <c r="E563" s="44">
        <v>13</v>
      </c>
      <c r="F563" s="43">
        <v>1.05</v>
      </c>
      <c r="G563" s="253">
        <v>157</v>
      </c>
      <c r="H563" s="44">
        <v>32</v>
      </c>
      <c r="I563" s="43">
        <v>1.52</v>
      </c>
      <c r="J563" s="253">
        <v>343</v>
      </c>
      <c r="K563" s="44">
        <v>7</v>
      </c>
      <c r="L563" s="76">
        <v>0.79</v>
      </c>
      <c r="M563" s="272">
        <v>89</v>
      </c>
    </row>
    <row r="564" spans="1:13" s="8" customFormat="1" ht="15" customHeight="1">
      <c r="A564" s="36" t="s">
        <v>43</v>
      </c>
      <c r="B564" s="39">
        <v>66</v>
      </c>
      <c r="C564" s="46">
        <v>2.02</v>
      </c>
      <c r="D564" s="254">
        <v>445</v>
      </c>
      <c r="E564" s="39">
        <v>15</v>
      </c>
      <c r="F564" s="46">
        <v>1.54</v>
      </c>
      <c r="G564" s="254">
        <v>100</v>
      </c>
      <c r="H564" s="39">
        <v>16</v>
      </c>
      <c r="I564" s="46">
        <v>1.53</v>
      </c>
      <c r="J564" s="254">
        <v>116</v>
      </c>
      <c r="K564" s="39">
        <v>3</v>
      </c>
      <c r="L564" s="74">
        <v>0.74</v>
      </c>
      <c r="M564" s="273">
        <v>18</v>
      </c>
    </row>
    <row r="565" spans="1:13" s="8" customFormat="1" ht="15" customHeight="1">
      <c r="A565" s="41" t="s">
        <v>44</v>
      </c>
      <c r="B565" s="44">
        <v>71</v>
      </c>
      <c r="C565" s="43">
        <v>1.52</v>
      </c>
      <c r="D565" s="253">
        <v>862</v>
      </c>
      <c r="E565" s="44">
        <v>14</v>
      </c>
      <c r="F565" s="43">
        <v>1.1499999999999999</v>
      </c>
      <c r="G565" s="253">
        <v>162</v>
      </c>
      <c r="H565" s="44">
        <v>12</v>
      </c>
      <c r="I565" s="43">
        <v>1.1100000000000001</v>
      </c>
      <c r="J565" s="253">
        <v>133</v>
      </c>
      <c r="K565" s="44">
        <v>3</v>
      </c>
      <c r="L565" s="76">
        <v>0.54</v>
      </c>
      <c r="M565" s="272">
        <v>44</v>
      </c>
    </row>
    <row r="566" spans="1:13" s="8" customFormat="1" ht="15" customHeight="1">
      <c r="A566" s="36" t="s">
        <v>45</v>
      </c>
      <c r="B566" s="39">
        <v>70</v>
      </c>
      <c r="C566" s="46">
        <v>1.64</v>
      </c>
      <c r="D566" s="254">
        <v>618</v>
      </c>
      <c r="E566" s="39">
        <v>17</v>
      </c>
      <c r="F566" s="46">
        <v>1.35</v>
      </c>
      <c r="G566" s="254">
        <v>144</v>
      </c>
      <c r="H566" s="39">
        <v>10</v>
      </c>
      <c r="I566" s="46">
        <v>1.03</v>
      </c>
      <c r="J566" s="254">
        <v>92</v>
      </c>
      <c r="K566" s="39">
        <v>4</v>
      </c>
      <c r="L566" s="74">
        <v>0.68</v>
      </c>
      <c r="M566" s="273">
        <v>35</v>
      </c>
    </row>
    <row r="567" spans="1:13" s="8" customFormat="1" ht="15" customHeight="1">
      <c r="A567" s="41" t="s">
        <v>46</v>
      </c>
      <c r="B567" s="44">
        <v>52</v>
      </c>
      <c r="C567" s="43">
        <v>1.68</v>
      </c>
      <c r="D567" s="253">
        <v>549</v>
      </c>
      <c r="E567" s="44">
        <v>19</v>
      </c>
      <c r="F567" s="43">
        <v>1.29</v>
      </c>
      <c r="G567" s="253">
        <v>218</v>
      </c>
      <c r="H567" s="44">
        <v>21</v>
      </c>
      <c r="I567" s="43">
        <v>1.33</v>
      </c>
      <c r="J567" s="253">
        <v>233</v>
      </c>
      <c r="K567" s="44">
        <v>8</v>
      </c>
      <c r="L567" s="76">
        <v>0.96</v>
      </c>
      <c r="M567" s="272">
        <v>82</v>
      </c>
    </row>
    <row r="568" spans="1:13" s="8" customFormat="1" ht="15" customHeight="1">
      <c r="A568" s="36" t="s">
        <v>47</v>
      </c>
      <c r="B568" s="39">
        <v>75</v>
      </c>
      <c r="C568" s="46">
        <v>1.43</v>
      </c>
      <c r="D568" s="254">
        <v>745</v>
      </c>
      <c r="E568" s="39">
        <v>13</v>
      </c>
      <c r="F568" s="46">
        <v>1.1000000000000001</v>
      </c>
      <c r="G568" s="254">
        <v>138</v>
      </c>
      <c r="H568" s="39">
        <v>9</v>
      </c>
      <c r="I568" s="46">
        <v>0.94000000000000006</v>
      </c>
      <c r="J568" s="254">
        <v>97</v>
      </c>
      <c r="K568" s="39">
        <v>3</v>
      </c>
      <c r="L568" s="74">
        <v>0.53</v>
      </c>
      <c r="M568" s="273">
        <v>32</v>
      </c>
    </row>
    <row r="569" spans="1:13" s="8" customFormat="1" ht="15" customHeight="1">
      <c r="A569" s="41" t="s">
        <v>48</v>
      </c>
      <c r="B569" s="44">
        <v>76</v>
      </c>
      <c r="C569" s="43">
        <v>1.62</v>
      </c>
      <c r="D569" s="253">
        <v>568</v>
      </c>
      <c r="E569" s="44">
        <v>14</v>
      </c>
      <c r="F569" s="43">
        <v>1.34</v>
      </c>
      <c r="G569" s="253">
        <v>107</v>
      </c>
      <c r="H569" s="44">
        <v>8</v>
      </c>
      <c r="I569" s="43">
        <v>1.04</v>
      </c>
      <c r="J569" s="253">
        <v>60</v>
      </c>
      <c r="K569" s="44">
        <v>1</v>
      </c>
      <c r="L569" s="76">
        <v>0.38</v>
      </c>
      <c r="M569" s="272">
        <v>13</v>
      </c>
    </row>
    <row r="570" spans="1:13" s="8" customFormat="1" ht="15" customHeight="1">
      <c r="A570" s="36" t="s">
        <v>49</v>
      </c>
      <c r="B570" s="39">
        <v>76</v>
      </c>
      <c r="C570" s="46">
        <v>1.58</v>
      </c>
      <c r="D570" s="254">
        <v>602</v>
      </c>
      <c r="E570" s="39">
        <v>16</v>
      </c>
      <c r="F570" s="46">
        <v>1.37</v>
      </c>
      <c r="G570" s="254">
        <v>125</v>
      </c>
      <c r="H570" s="39">
        <v>6</v>
      </c>
      <c r="I570" s="46">
        <v>0.89</v>
      </c>
      <c r="J570" s="254">
        <v>48</v>
      </c>
      <c r="K570" s="39">
        <v>2</v>
      </c>
      <c r="L570" s="74">
        <v>0.47</v>
      </c>
      <c r="M570" s="273">
        <v>18</v>
      </c>
    </row>
    <row r="571" spans="1:13" s="8" customFormat="1" ht="15" customHeight="1">
      <c r="A571" s="41" t="s">
        <v>50</v>
      </c>
      <c r="B571" s="44">
        <v>71</v>
      </c>
      <c r="C571" s="43">
        <v>1.77</v>
      </c>
      <c r="D571" s="253">
        <v>556</v>
      </c>
      <c r="E571" s="44">
        <v>17</v>
      </c>
      <c r="F571" s="43">
        <v>1.52</v>
      </c>
      <c r="G571" s="253">
        <v>128</v>
      </c>
      <c r="H571" s="44">
        <v>9</v>
      </c>
      <c r="I571" s="43">
        <v>1.0900000000000001</v>
      </c>
      <c r="J571" s="253">
        <v>76</v>
      </c>
      <c r="K571" s="44">
        <v>2</v>
      </c>
      <c r="L571" s="76">
        <v>0.47</v>
      </c>
      <c r="M571" s="272">
        <v>23</v>
      </c>
    </row>
    <row r="572" spans="1:13" s="8" customFormat="1" ht="15" customHeight="1">
      <c r="A572" s="36" t="s">
        <v>51</v>
      </c>
      <c r="B572" s="39">
        <v>61</v>
      </c>
      <c r="C572" s="46">
        <v>1.52</v>
      </c>
      <c r="D572" s="254">
        <v>718</v>
      </c>
      <c r="E572" s="39">
        <v>15</v>
      </c>
      <c r="F572" s="46">
        <v>1.1299999999999999</v>
      </c>
      <c r="G572" s="254">
        <v>190</v>
      </c>
      <c r="H572" s="39">
        <v>19</v>
      </c>
      <c r="I572" s="46">
        <v>1.21</v>
      </c>
      <c r="J572" s="254">
        <v>217</v>
      </c>
      <c r="K572" s="39">
        <v>5</v>
      </c>
      <c r="L572" s="74">
        <v>0.63</v>
      </c>
      <c r="M572" s="273">
        <v>70</v>
      </c>
    </row>
    <row r="573" spans="1:13" s="8" customFormat="1" ht="15" customHeight="1">
      <c r="A573" s="41" t="s">
        <v>52</v>
      </c>
      <c r="B573" s="44">
        <v>45</v>
      </c>
      <c r="C573" s="43">
        <v>1.62</v>
      </c>
      <c r="D573" s="253">
        <v>506</v>
      </c>
      <c r="E573" s="44">
        <v>17</v>
      </c>
      <c r="F573" s="43">
        <v>1.18</v>
      </c>
      <c r="G573" s="253">
        <v>197</v>
      </c>
      <c r="H573" s="44">
        <v>29</v>
      </c>
      <c r="I573" s="43">
        <v>1.48</v>
      </c>
      <c r="J573" s="253">
        <v>326</v>
      </c>
      <c r="K573" s="44">
        <v>9</v>
      </c>
      <c r="L573" s="76">
        <v>0.85</v>
      </c>
      <c r="M573" s="272">
        <v>110</v>
      </c>
    </row>
    <row r="574" spans="1:13" s="8" customFormat="1" ht="15" customHeight="1">
      <c r="A574" s="36" t="s">
        <v>53</v>
      </c>
      <c r="B574" s="39">
        <v>69</v>
      </c>
      <c r="C574" s="46">
        <v>1.77</v>
      </c>
      <c r="D574" s="254">
        <v>660</v>
      </c>
      <c r="E574" s="39">
        <v>18</v>
      </c>
      <c r="F574" s="46">
        <v>1.49</v>
      </c>
      <c r="G574" s="254">
        <v>167</v>
      </c>
      <c r="H574" s="39">
        <v>10</v>
      </c>
      <c r="I574" s="46">
        <v>1.0900000000000001</v>
      </c>
      <c r="J574" s="254">
        <v>102</v>
      </c>
      <c r="K574" s="39">
        <v>4</v>
      </c>
      <c r="L574" s="74">
        <v>0.72</v>
      </c>
      <c r="M574" s="273">
        <v>38</v>
      </c>
    </row>
    <row r="575" spans="1:13" s="8" customFormat="1" ht="15.75" customHeight="1" thickBot="1">
      <c r="A575" s="41" t="s">
        <v>54</v>
      </c>
      <c r="B575" s="44">
        <v>51</v>
      </c>
      <c r="C575" s="43">
        <v>1.62</v>
      </c>
      <c r="D575" s="253">
        <v>588</v>
      </c>
      <c r="E575" s="44">
        <v>21</v>
      </c>
      <c r="F575" s="43">
        <v>1.33</v>
      </c>
      <c r="G575" s="253">
        <v>226</v>
      </c>
      <c r="H575" s="44">
        <v>22</v>
      </c>
      <c r="I575" s="43">
        <v>1.35</v>
      </c>
      <c r="J575" s="253">
        <v>238</v>
      </c>
      <c r="K575" s="44">
        <v>6</v>
      </c>
      <c r="L575" s="76">
        <v>0.74</v>
      </c>
      <c r="M575" s="272">
        <v>75</v>
      </c>
    </row>
    <row r="576" spans="1:13" s="8" customFormat="1" ht="15" customHeight="1">
      <c r="A576" s="84" t="s">
        <v>55</v>
      </c>
      <c r="B576" s="85">
        <v>77</v>
      </c>
      <c r="C576" s="86">
        <v>0.59</v>
      </c>
      <c r="D576" s="263">
        <v>6621</v>
      </c>
      <c r="E576" s="85">
        <v>13</v>
      </c>
      <c r="F576" s="86">
        <v>0.48</v>
      </c>
      <c r="G576" s="263">
        <v>1280</v>
      </c>
      <c r="H576" s="85">
        <v>8</v>
      </c>
      <c r="I576" s="86">
        <v>0.37</v>
      </c>
      <c r="J576" s="263">
        <v>836</v>
      </c>
      <c r="K576" s="85">
        <v>2</v>
      </c>
      <c r="L576" s="87">
        <v>0.17</v>
      </c>
      <c r="M576" s="274">
        <v>260</v>
      </c>
    </row>
    <row r="577" spans="1:14" s="8" customFormat="1" ht="15" customHeight="1">
      <c r="A577" s="89" t="s">
        <v>56</v>
      </c>
      <c r="B577" s="90">
        <v>52</v>
      </c>
      <c r="C577" s="91">
        <v>0.75</v>
      </c>
      <c r="D577" s="264">
        <v>3332</v>
      </c>
      <c r="E577" s="90">
        <v>16</v>
      </c>
      <c r="F577" s="91">
        <v>0.53</v>
      </c>
      <c r="G577" s="264">
        <v>1138</v>
      </c>
      <c r="H577" s="90">
        <v>26</v>
      </c>
      <c r="I577" s="91">
        <v>0.67</v>
      </c>
      <c r="J577" s="264">
        <v>1663</v>
      </c>
      <c r="K577" s="90">
        <v>6</v>
      </c>
      <c r="L577" s="92">
        <v>0.33</v>
      </c>
      <c r="M577" s="275">
        <v>482</v>
      </c>
    </row>
    <row r="578" spans="1:14" s="8" customFormat="1" ht="15.75" customHeight="1" thickBot="1">
      <c r="A578" s="89" t="s">
        <v>57</v>
      </c>
      <c r="B578" s="90">
        <v>72</v>
      </c>
      <c r="C578" s="94">
        <v>0.5</v>
      </c>
      <c r="D578" s="265">
        <v>9953</v>
      </c>
      <c r="E578" s="95">
        <v>14</v>
      </c>
      <c r="F578" s="94">
        <v>0.39</v>
      </c>
      <c r="G578" s="265">
        <v>2418</v>
      </c>
      <c r="H578" s="90">
        <v>12</v>
      </c>
      <c r="I578" s="94">
        <v>0.33</v>
      </c>
      <c r="J578" s="265">
        <v>2499</v>
      </c>
      <c r="K578" s="90">
        <v>3</v>
      </c>
      <c r="L578" s="92">
        <v>0.15</v>
      </c>
      <c r="M578" s="276">
        <v>742</v>
      </c>
    </row>
    <row r="579" spans="1:14" s="8" customFormat="1" ht="15.75" customHeight="1" thickBot="1">
      <c r="A579" s="1260" t="s">
        <v>61</v>
      </c>
      <c r="B579" s="1259"/>
      <c r="C579" s="1259"/>
      <c r="D579" s="1259"/>
      <c r="E579" s="1259"/>
      <c r="F579" s="1259"/>
      <c r="G579" s="1259"/>
      <c r="H579" s="1259"/>
      <c r="I579" s="1259"/>
      <c r="J579" s="1259"/>
      <c r="K579" s="1259"/>
      <c r="L579" s="1259"/>
      <c r="M579" s="1259"/>
      <c r="N579" s="24"/>
    </row>
    <row r="580" spans="1:14" s="8" customFormat="1" ht="15" customHeight="1">
      <c r="A580" s="36" t="s">
        <v>39</v>
      </c>
      <c r="B580" s="39">
        <v>22</v>
      </c>
      <c r="C580" s="38">
        <v>1.45</v>
      </c>
      <c r="D580" s="252">
        <v>212</v>
      </c>
      <c r="E580" s="39">
        <v>19</v>
      </c>
      <c r="F580" s="38">
        <v>1.39</v>
      </c>
      <c r="G580" s="252">
        <v>187</v>
      </c>
      <c r="H580" s="39">
        <v>41</v>
      </c>
      <c r="I580" s="38">
        <v>1.75</v>
      </c>
      <c r="J580" s="252">
        <v>374</v>
      </c>
      <c r="K580" s="39">
        <v>18</v>
      </c>
      <c r="L580" s="74">
        <v>1.4</v>
      </c>
      <c r="M580" s="271">
        <v>163</v>
      </c>
    </row>
    <row r="581" spans="1:14" s="8" customFormat="1" ht="15" customHeight="1">
      <c r="A581" s="41" t="s">
        <v>40</v>
      </c>
      <c r="B581" s="44">
        <v>31</v>
      </c>
      <c r="C581" s="43">
        <v>1.59</v>
      </c>
      <c r="D581" s="253">
        <v>303</v>
      </c>
      <c r="E581" s="44">
        <v>19</v>
      </c>
      <c r="F581" s="43">
        <v>1.37</v>
      </c>
      <c r="G581" s="253">
        <v>188</v>
      </c>
      <c r="H581" s="44">
        <v>30</v>
      </c>
      <c r="I581" s="43">
        <v>1.59</v>
      </c>
      <c r="J581" s="253">
        <v>289</v>
      </c>
      <c r="K581" s="44">
        <v>19</v>
      </c>
      <c r="L581" s="76">
        <v>1.39</v>
      </c>
      <c r="M581" s="272">
        <v>173</v>
      </c>
    </row>
    <row r="582" spans="1:14" s="8" customFormat="1" ht="15" customHeight="1">
      <c r="A582" s="36" t="s">
        <v>41</v>
      </c>
      <c r="B582" s="39">
        <v>22</v>
      </c>
      <c r="C582" s="46">
        <v>1.74</v>
      </c>
      <c r="D582" s="254">
        <v>211</v>
      </c>
      <c r="E582" s="39">
        <v>16</v>
      </c>
      <c r="F582" s="46">
        <v>1.34</v>
      </c>
      <c r="G582" s="254">
        <v>178</v>
      </c>
      <c r="H582" s="39">
        <v>41</v>
      </c>
      <c r="I582" s="46">
        <v>2.0499999999999998</v>
      </c>
      <c r="J582" s="254">
        <v>380</v>
      </c>
      <c r="K582" s="39">
        <v>20</v>
      </c>
      <c r="L582" s="74">
        <v>1.72</v>
      </c>
      <c r="M582" s="273">
        <v>176</v>
      </c>
    </row>
    <row r="583" spans="1:14" s="8" customFormat="1" ht="15" customHeight="1">
      <c r="A583" s="41" t="s">
        <v>42</v>
      </c>
      <c r="B583" s="44">
        <v>19</v>
      </c>
      <c r="C583" s="43">
        <v>1.27</v>
      </c>
      <c r="D583" s="253">
        <v>215</v>
      </c>
      <c r="E583" s="44">
        <v>22</v>
      </c>
      <c r="F583" s="43">
        <v>1.35</v>
      </c>
      <c r="G583" s="253">
        <v>251</v>
      </c>
      <c r="H583" s="44">
        <v>42</v>
      </c>
      <c r="I583" s="43">
        <v>1.6</v>
      </c>
      <c r="J583" s="253">
        <v>456</v>
      </c>
      <c r="K583" s="44">
        <v>17</v>
      </c>
      <c r="L583" s="76">
        <v>1.2</v>
      </c>
      <c r="M583" s="272">
        <v>186</v>
      </c>
    </row>
    <row r="584" spans="1:14" s="8" customFormat="1" ht="15" customHeight="1">
      <c r="A584" s="36" t="s">
        <v>43</v>
      </c>
      <c r="B584" s="39">
        <v>18</v>
      </c>
      <c r="C584" s="46">
        <v>1.64</v>
      </c>
      <c r="D584" s="254">
        <v>126</v>
      </c>
      <c r="E584" s="39">
        <v>19</v>
      </c>
      <c r="F584" s="46">
        <v>1.69</v>
      </c>
      <c r="G584" s="254">
        <v>129</v>
      </c>
      <c r="H584" s="39">
        <v>38</v>
      </c>
      <c r="I584" s="46">
        <v>2.09</v>
      </c>
      <c r="J584" s="254">
        <v>261</v>
      </c>
      <c r="K584" s="39">
        <v>24</v>
      </c>
      <c r="L584" s="74">
        <v>1.89</v>
      </c>
      <c r="M584" s="273">
        <v>155</v>
      </c>
    </row>
    <row r="585" spans="1:14" s="8" customFormat="1" ht="15" customHeight="1">
      <c r="A585" s="41" t="s">
        <v>44</v>
      </c>
      <c r="B585" s="44">
        <v>28</v>
      </c>
      <c r="C585" s="43">
        <v>1.49</v>
      </c>
      <c r="D585" s="253">
        <v>353</v>
      </c>
      <c r="E585" s="44">
        <v>23</v>
      </c>
      <c r="F585" s="43">
        <v>1.4</v>
      </c>
      <c r="G585" s="253">
        <v>290</v>
      </c>
      <c r="H585" s="44">
        <v>28</v>
      </c>
      <c r="I585" s="43">
        <v>1.54</v>
      </c>
      <c r="J585" s="253">
        <v>307</v>
      </c>
      <c r="K585" s="44">
        <v>21</v>
      </c>
      <c r="L585" s="76">
        <v>1.4</v>
      </c>
      <c r="M585" s="272">
        <v>240</v>
      </c>
    </row>
    <row r="586" spans="1:14" s="8" customFormat="1" ht="15" customHeight="1">
      <c r="A586" s="36" t="s">
        <v>45</v>
      </c>
      <c r="B586" s="39">
        <v>19</v>
      </c>
      <c r="C586" s="46">
        <v>1.38</v>
      </c>
      <c r="D586" s="254">
        <v>174</v>
      </c>
      <c r="E586" s="39">
        <v>17</v>
      </c>
      <c r="F586" s="46">
        <v>1.37</v>
      </c>
      <c r="G586" s="254">
        <v>156</v>
      </c>
      <c r="H586" s="39">
        <v>43</v>
      </c>
      <c r="I586" s="46">
        <v>1.8</v>
      </c>
      <c r="J586" s="254">
        <v>369</v>
      </c>
      <c r="K586" s="39">
        <v>21</v>
      </c>
      <c r="L586" s="74">
        <v>1.49</v>
      </c>
      <c r="M586" s="273">
        <v>174</v>
      </c>
    </row>
    <row r="587" spans="1:14" s="8" customFormat="1" ht="15" customHeight="1">
      <c r="A587" s="41" t="s">
        <v>46</v>
      </c>
      <c r="B587" s="44">
        <v>17</v>
      </c>
      <c r="C587" s="43">
        <v>1.28</v>
      </c>
      <c r="D587" s="253">
        <v>190</v>
      </c>
      <c r="E587" s="44">
        <v>22</v>
      </c>
      <c r="F587" s="43">
        <v>1.37</v>
      </c>
      <c r="G587" s="253">
        <v>236</v>
      </c>
      <c r="H587" s="44">
        <v>40</v>
      </c>
      <c r="I587" s="43">
        <v>1.64</v>
      </c>
      <c r="J587" s="253">
        <v>433</v>
      </c>
      <c r="K587" s="44">
        <v>21</v>
      </c>
      <c r="L587" s="76">
        <v>1.43</v>
      </c>
      <c r="M587" s="272">
        <v>220</v>
      </c>
    </row>
    <row r="588" spans="1:14" s="8" customFormat="1" ht="15" customHeight="1">
      <c r="A588" s="36" t="s">
        <v>47</v>
      </c>
      <c r="B588" s="39">
        <v>24</v>
      </c>
      <c r="C588" s="46">
        <v>1.46</v>
      </c>
      <c r="D588" s="254">
        <v>234</v>
      </c>
      <c r="E588" s="39">
        <v>15</v>
      </c>
      <c r="F588" s="46">
        <v>1.2</v>
      </c>
      <c r="G588" s="254">
        <v>153</v>
      </c>
      <c r="H588" s="39">
        <v>35</v>
      </c>
      <c r="I588" s="46">
        <v>1.64</v>
      </c>
      <c r="J588" s="254">
        <v>350</v>
      </c>
      <c r="K588" s="39">
        <v>26</v>
      </c>
      <c r="L588" s="74">
        <v>1.5</v>
      </c>
      <c r="M588" s="273">
        <v>253</v>
      </c>
    </row>
    <row r="589" spans="1:14" s="8" customFormat="1" ht="15" customHeight="1">
      <c r="A589" s="41" t="s">
        <v>48</v>
      </c>
      <c r="B589" s="44">
        <v>23</v>
      </c>
      <c r="C589" s="43">
        <v>1.63</v>
      </c>
      <c r="D589" s="253">
        <v>173</v>
      </c>
      <c r="E589" s="44">
        <v>15</v>
      </c>
      <c r="F589" s="43">
        <v>1.38</v>
      </c>
      <c r="G589" s="253">
        <v>116</v>
      </c>
      <c r="H589" s="44">
        <v>39</v>
      </c>
      <c r="I589" s="43">
        <v>1.9</v>
      </c>
      <c r="J589" s="253">
        <v>284</v>
      </c>
      <c r="K589" s="44">
        <v>22</v>
      </c>
      <c r="L589" s="76">
        <v>1.61</v>
      </c>
      <c r="M589" s="272">
        <v>157</v>
      </c>
    </row>
    <row r="590" spans="1:14" s="8" customFormat="1" ht="15" customHeight="1">
      <c r="A590" s="36" t="s">
        <v>49</v>
      </c>
      <c r="B590" s="39">
        <v>20</v>
      </c>
      <c r="C590" s="46">
        <v>1.49</v>
      </c>
      <c r="D590" s="254">
        <v>155</v>
      </c>
      <c r="E590" s="39">
        <v>18</v>
      </c>
      <c r="F590" s="46">
        <v>1.43</v>
      </c>
      <c r="G590" s="254">
        <v>143</v>
      </c>
      <c r="H590" s="39">
        <v>42</v>
      </c>
      <c r="I590" s="46">
        <v>1.84</v>
      </c>
      <c r="J590" s="254">
        <v>329</v>
      </c>
      <c r="K590" s="39">
        <v>20</v>
      </c>
      <c r="L590" s="74">
        <v>1.46</v>
      </c>
      <c r="M590" s="273">
        <v>156</v>
      </c>
    </row>
    <row r="591" spans="1:14" s="8" customFormat="1" ht="15" customHeight="1">
      <c r="A591" s="41" t="s">
        <v>50</v>
      </c>
      <c r="B591" s="44">
        <v>18</v>
      </c>
      <c r="C591" s="43">
        <v>1.51</v>
      </c>
      <c r="D591" s="253">
        <v>146</v>
      </c>
      <c r="E591" s="44">
        <v>16</v>
      </c>
      <c r="F591" s="43">
        <v>1.45</v>
      </c>
      <c r="G591" s="253">
        <v>130</v>
      </c>
      <c r="H591" s="44">
        <v>42</v>
      </c>
      <c r="I591" s="43">
        <v>1.96</v>
      </c>
      <c r="J591" s="253">
        <v>317</v>
      </c>
      <c r="K591" s="44">
        <v>24</v>
      </c>
      <c r="L591" s="76">
        <v>1.72</v>
      </c>
      <c r="M591" s="272">
        <v>173</v>
      </c>
    </row>
    <row r="592" spans="1:14" s="8" customFormat="1" ht="15" customHeight="1">
      <c r="A592" s="36" t="s">
        <v>51</v>
      </c>
      <c r="B592" s="39">
        <v>20</v>
      </c>
      <c r="C592" s="46">
        <v>1.24</v>
      </c>
      <c r="D592" s="254">
        <v>246</v>
      </c>
      <c r="E592" s="39">
        <v>19</v>
      </c>
      <c r="F592" s="46">
        <v>1.21</v>
      </c>
      <c r="G592" s="254">
        <v>224</v>
      </c>
      <c r="H592" s="39">
        <v>42</v>
      </c>
      <c r="I592" s="46">
        <v>1.55</v>
      </c>
      <c r="J592" s="254">
        <v>486</v>
      </c>
      <c r="K592" s="39">
        <v>19</v>
      </c>
      <c r="L592" s="74">
        <v>1.24</v>
      </c>
      <c r="M592" s="273">
        <v>227</v>
      </c>
    </row>
    <row r="593" spans="1:14" s="8" customFormat="1" ht="15" customHeight="1">
      <c r="A593" s="41" t="s">
        <v>52</v>
      </c>
      <c r="B593" s="44">
        <v>15</v>
      </c>
      <c r="C593" s="43">
        <v>1.1599999999999999</v>
      </c>
      <c r="D593" s="253">
        <v>180</v>
      </c>
      <c r="E593" s="44">
        <v>18</v>
      </c>
      <c r="F593" s="43">
        <v>1.27</v>
      </c>
      <c r="G593" s="253">
        <v>200</v>
      </c>
      <c r="H593" s="44">
        <v>48</v>
      </c>
      <c r="I593" s="43">
        <v>1.63</v>
      </c>
      <c r="J593" s="253">
        <v>529</v>
      </c>
      <c r="K593" s="44">
        <v>19</v>
      </c>
      <c r="L593" s="76">
        <v>1.26</v>
      </c>
      <c r="M593" s="272">
        <v>218</v>
      </c>
    </row>
    <row r="594" spans="1:14" s="8" customFormat="1" ht="15" customHeight="1">
      <c r="A594" s="36" t="s">
        <v>53</v>
      </c>
      <c r="B594" s="39">
        <v>22</v>
      </c>
      <c r="C594" s="46">
        <v>1.6</v>
      </c>
      <c r="D594" s="254">
        <v>217</v>
      </c>
      <c r="E594" s="39">
        <v>17</v>
      </c>
      <c r="F594" s="46">
        <v>1.45</v>
      </c>
      <c r="G594" s="254">
        <v>170</v>
      </c>
      <c r="H594" s="39">
        <v>37</v>
      </c>
      <c r="I594" s="46">
        <v>1.86</v>
      </c>
      <c r="J594" s="254">
        <v>350</v>
      </c>
      <c r="K594" s="39">
        <v>24</v>
      </c>
      <c r="L594" s="74">
        <v>1.69</v>
      </c>
      <c r="M594" s="273">
        <v>216</v>
      </c>
    </row>
    <row r="595" spans="1:14" s="8" customFormat="1" ht="15.75" customHeight="1" thickBot="1">
      <c r="A595" s="41" t="s">
        <v>54</v>
      </c>
      <c r="B595" s="44">
        <v>18</v>
      </c>
      <c r="C595" s="43">
        <v>1.27</v>
      </c>
      <c r="D595" s="253">
        <v>212</v>
      </c>
      <c r="E595" s="44">
        <v>18</v>
      </c>
      <c r="F595" s="43">
        <v>1.21</v>
      </c>
      <c r="G595" s="253">
        <v>203</v>
      </c>
      <c r="H595" s="44">
        <v>45</v>
      </c>
      <c r="I595" s="43">
        <v>1.62</v>
      </c>
      <c r="J595" s="253">
        <v>489</v>
      </c>
      <c r="K595" s="44">
        <v>19</v>
      </c>
      <c r="L595" s="76">
        <v>1.23</v>
      </c>
      <c r="M595" s="272">
        <v>217</v>
      </c>
    </row>
    <row r="596" spans="1:14" s="8" customFormat="1" ht="15" customHeight="1">
      <c r="A596" s="84" t="s">
        <v>55</v>
      </c>
      <c r="B596" s="85">
        <v>24</v>
      </c>
      <c r="C596" s="86">
        <v>0.63</v>
      </c>
      <c r="D596" s="263">
        <v>2093</v>
      </c>
      <c r="E596" s="85">
        <v>18</v>
      </c>
      <c r="F596" s="86">
        <v>0.55000000000000004</v>
      </c>
      <c r="G596" s="263">
        <v>1662</v>
      </c>
      <c r="H596" s="85">
        <v>37</v>
      </c>
      <c r="I596" s="86">
        <v>0.71</v>
      </c>
      <c r="J596" s="263">
        <v>3230</v>
      </c>
      <c r="K596" s="85">
        <v>21</v>
      </c>
      <c r="L596" s="87">
        <v>0.6</v>
      </c>
      <c r="M596" s="274">
        <v>1860</v>
      </c>
    </row>
    <row r="597" spans="1:14" s="8" customFormat="1" ht="15" customHeight="1">
      <c r="A597" s="89" t="s">
        <v>56</v>
      </c>
      <c r="B597" s="90">
        <v>19</v>
      </c>
      <c r="C597" s="91">
        <v>0.61</v>
      </c>
      <c r="D597" s="264">
        <v>1254</v>
      </c>
      <c r="E597" s="90">
        <v>19</v>
      </c>
      <c r="F597" s="91">
        <v>0.56000000000000005</v>
      </c>
      <c r="G597" s="264">
        <v>1292</v>
      </c>
      <c r="H597" s="90">
        <v>43</v>
      </c>
      <c r="I597" s="91">
        <v>0.75</v>
      </c>
      <c r="J597" s="264">
        <v>2773</v>
      </c>
      <c r="K597" s="90">
        <v>19</v>
      </c>
      <c r="L597" s="92">
        <v>0.61</v>
      </c>
      <c r="M597" s="275">
        <v>1244</v>
      </c>
    </row>
    <row r="598" spans="1:14" s="8" customFormat="1" ht="15.75" customHeight="1" thickBot="1">
      <c r="A598" s="89" t="s">
        <v>57</v>
      </c>
      <c r="B598" s="90">
        <v>23</v>
      </c>
      <c r="C598" s="94">
        <v>0.51</v>
      </c>
      <c r="D598" s="265">
        <v>3347</v>
      </c>
      <c r="E598" s="95">
        <v>18</v>
      </c>
      <c r="F598" s="94">
        <v>0.45</v>
      </c>
      <c r="G598" s="265">
        <v>2954</v>
      </c>
      <c r="H598" s="90">
        <v>39</v>
      </c>
      <c r="I598" s="94">
        <v>0.57999999999999996</v>
      </c>
      <c r="J598" s="265">
        <v>6003</v>
      </c>
      <c r="K598" s="90">
        <v>21</v>
      </c>
      <c r="L598" s="92">
        <v>0.49</v>
      </c>
      <c r="M598" s="276">
        <v>3104</v>
      </c>
    </row>
    <row r="599" spans="1:14" s="8" customFormat="1" ht="15.75" customHeight="1" thickBot="1">
      <c r="A599" s="1260" t="s">
        <v>63</v>
      </c>
      <c r="B599" s="1259"/>
      <c r="C599" s="1259"/>
      <c r="D599" s="1259"/>
      <c r="E599" s="1259"/>
      <c r="F599" s="1259"/>
      <c r="G599" s="1259"/>
      <c r="H599" s="1259"/>
      <c r="I599" s="1259"/>
      <c r="J599" s="1259"/>
      <c r="K599" s="1259"/>
      <c r="L599" s="1259"/>
      <c r="M599" s="1259"/>
      <c r="N599" s="24"/>
    </row>
    <row r="600" spans="1:14" s="8" customFormat="1" ht="15" customHeight="1">
      <c r="A600" s="36" t="s">
        <v>39</v>
      </c>
      <c r="B600" s="39">
        <v>67</v>
      </c>
      <c r="C600" s="38">
        <v>1.65</v>
      </c>
      <c r="D600" s="252">
        <v>632</v>
      </c>
      <c r="E600" s="39">
        <v>20</v>
      </c>
      <c r="F600" s="38">
        <v>1.4</v>
      </c>
      <c r="G600" s="252">
        <v>194</v>
      </c>
      <c r="H600" s="39">
        <v>11</v>
      </c>
      <c r="I600" s="38">
        <v>1.1000000000000001</v>
      </c>
      <c r="J600" s="252">
        <v>112</v>
      </c>
      <c r="K600" s="39">
        <v>2</v>
      </c>
      <c r="L600" s="74">
        <v>0.48</v>
      </c>
      <c r="M600" s="271">
        <v>14</v>
      </c>
    </row>
    <row r="601" spans="1:14" s="8" customFormat="1" ht="15" customHeight="1">
      <c r="A601" s="41" t="s">
        <v>40</v>
      </c>
      <c r="B601" s="44">
        <v>80</v>
      </c>
      <c r="C601" s="43">
        <v>1.35</v>
      </c>
      <c r="D601" s="253">
        <v>771</v>
      </c>
      <c r="E601" s="44">
        <v>14</v>
      </c>
      <c r="F601" s="43">
        <v>1.2</v>
      </c>
      <c r="G601" s="253">
        <v>139</v>
      </c>
      <c r="H601" s="44">
        <v>5</v>
      </c>
      <c r="I601" s="43">
        <v>0.68</v>
      </c>
      <c r="J601" s="253">
        <v>53</v>
      </c>
      <c r="K601" s="44">
        <v>1</v>
      </c>
      <c r="L601" s="76">
        <v>0.27</v>
      </c>
      <c r="M601" s="272">
        <v>9</v>
      </c>
    </row>
    <row r="602" spans="1:14" s="8" customFormat="1" ht="15" customHeight="1">
      <c r="A602" s="36" t="s">
        <v>41</v>
      </c>
      <c r="B602" s="39">
        <v>70</v>
      </c>
      <c r="C602" s="46">
        <v>1.87</v>
      </c>
      <c r="D602" s="254">
        <v>653</v>
      </c>
      <c r="E602" s="39">
        <v>23</v>
      </c>
      <c r="F602" s="46">
        <v>1.7</v>
      </c>
      <c r="G602" s="254">
        <v>230</v>
      </c>
      <c r="H602" s="39">
        <v>7</v>
      </c>
      <c r="I602" s="46">
        <v>1.06</v>
      </c>
      <c r="J602" s="254">
        <v>65</v>
      </c>
      <c r="K602" s="39">
        <v>1</v>
      </c>
      <c r="L602" s="74">
        <v>0.22</v>
      </c>
      <c r="M602" s="273">
        <v>7</v>
      </c>
    </row>
    <row r="603" spans="1:14" s="8" customFormat="1" ht="15" customHeight="1">
      <c r="A603" s="41" t="s">
        <v>42</v>
      </c>
      <c r="B603" s="44">
        <v>66</v>
      </c>
      <c r="C603" s="43">
        <v>1.52</v>
      </c>
      <c r="D603" s="253">
        <v>736</v>
      </c>
      <c r="E603" s="44">
        <v>24</v>
      </c>
      <c r="F603" s="43">
        <v>1.36</v>
      </c>
      <c r="G603" s="253">
        <v>266</v>
      </c>
      <c r="H603" s="44">
        <v>9</v>
      </c>
      <c r="I603" s="43">
        <v>0.95000000000000007</v>
      </c>
      <c r="J603" s="253">
        <v>105</v>
      </c>
      <c r="K603" s="44">
        <v>1</v>
      </c>
      <c r="L603" s="76">
        <v>0.26</v>
      </c>
      <c r="M603" s="272">
        <v>16</v>
      </c>
    </row>
    <row r="604" spans="1:14" s="8" customFormat="1" ht="15" customHeight="1">
      <c r="A604" s="36" t="s">
        <v>43</v>
      </c>
      <c r="B604" s="39">
        <v>66</v>
      </c>
      <c r="C604" s="46">
        <v>2</v>
      </c>
      <c r="D604" s="254">
        <v>443</v>
      </c>
      <c r="E604" s="39">
        <v>21</v>
      </c>
      <c r="F604" s="46">
        <v>1.67</v>
      </c>
      <c r="G604" s="254">
        <v>152</v>
      </c>
      <c r="H604" s="39">
        <v>11</v>
      </c>
      <c r="I604" s="46">
        <v>1.36</v>
      </c>
      <c r="J604" s="254">
        <v>70</v>
      </c>
      <c r="K604" s="39">
        <v>2</v>
      </c>
      <c r="L604" s="74">
        <v>0.57000000000000006</v>
      </c>
      <c r="M604" s="273">
        <v>15</v>
      </c>
    </row>
    <row r="605" spans="1:14" s="8" customFormat="1" ht="15" customHeight="1">
      <c r="A605" s="41" t="s">
        <v>44</v>
      </c>
      <c r="B605" s="44">
        <v>72</v>
      </c>
      <c r="C605" s="43">
        <v>1.49</v>
      </c>
      <c r="D605" s="253">
        <v>868</v>
      </c>
      <c r="E605" s="44">
        <v>21</v>
      </c>
      <c r="F605" s="43">
        <v>1.36</v>
      </c>
      <c r="G605" s="253">
        <v>253</v>
      </c>
      <c r="H605" s="44">
        <v>6</v>
      </c>
      <c r="I605" s="43">
        <v>0.8</v>
      </c>
      <c r="J605" s="253">
        <v>71</v>
      </c>
      <c r="K605" s="44">
        <v>1</v>
      </c>
      <c r="L605" s="76">
        <v>0.26</v>
      </c>
      <c r="M605" s="272">
        <v>11</v>
      </c>
    </row>
    <row r="606" spans="1:14" s="8" customFormat="1" ht="15" customHeight="1">
      <c r="A606" s="36" t="s">
        <v>45</v>
      </c>
      <c r="B606" s="39">
        <v>63</v>
      </c>
      <c r="C606" s="46">
        <v>1.73</v>
      </c>
      <c r="D606" s="254">
        <v>567</v>
      </c>
      <c r="E606" s="39">
        <v>24</v>
      </c>
      <c r="F606" s="46">
        <v>1.52</v>
      </c>
      <c r="G606" s="254">
        <v>215</v>
      </c>
      <c r="H606" s="39">
        <v>12</v>
      </c>
      <c r="I606" s="46">
        <v>1.1599999999999999</v>
      </c>
      <c r="J606" s="254">
        <v>99</v>
      </c>
      <c r="K606" s="39">
        <v>1</v>
      </c>
      <c r="L606" s="74">
        <v>0.42</v>
      </c>
      <c r="M606" s="273">
        <v>9</v>
      </c>
    </row>
    <row r="607" spans="1:14" s="8" customFormat="1" ht="15" customHeight="1">
      <c r="A607" s="41" t="s">
        <v>46</v>
      </c>
      <c r="B607" s="44">
        <v>68</v>
      </c>
      <c r="C607" s="43">
        <v>1.56</v>
      </c>
      <c r="D607" s="253">
        <v>716</v>
      </c>
      <c r="E607" s="44">
        <v>21</v>
      </c>
      <c r="F607" s="43">
        <v>1.37</v>
      </c>
      <c r="G607" s="253">
        <v>238</v>
      </c>
      <c r="H607" s="44">
        <v>9</v>
      </c>
      <c r="I607" s="43">
        <v>0.94000000000000006</v>
      </c>
      <c r="J607" s="253">
        <v>110</v>
      </c>
      <c r="K607" s="44">
        <v>2</v>
      </c>
      <c r="L607" s="76">
        <v>0.41</v>
      </c>
      <c r="M607" s="272">
        <v>19</v>
      </c>
    </row>
    <row r="608" spans="1:14" s="8" customFormat="1" ht="15" customHeight="1">
      <c r="A608" s="36" t="s">
        <v>47</v>
      </c>
      <c r="B608" s="39">
        <v>71</v>
      </c>
      <c r="C608" s="46">
        <v>1.52</v>
      </c>
      <c r="D608" s="254">
        <v>719</v>
      </c>
      <c r="E608" s="39">
        <v>17</v>
      </c>
      <c r="F608" s="46">
        <v>1.26</v>
      </c>
      <c r="G608" s="254">
        <v>179</v>
      </c>
      <c r="H608" s="39">
        <v>11</v>
      </c>
      <c r="I608" s="46">
        <v>1.04</v>
      </c>
      <c r="J608" s="254">
        <v>106</v>
      </c>
      <c r="K608" s="39">
        <v>1</v>
      </c>
      <c r="L608" s="74">
        <v>0.28000000000000003</v>
      </c>
      <c r="M608" s="273">
        <v>11</v>
      </c>
    </row>
    <row r="609" spans="1:13" s="8" customFormat="1" ht="15" customHeight="1">
      <c r="A609" s="41" t="s">
        <v>48</v>
      </c>
      <c r="B609" s="44">
        <v>67</v>
      </c>
      <c r="C609" s="43">
        <v>1.8</v>
      </c>
      <c r="D609" s="253">
        <v>501</v>
      </c>
      <c r="E609" s="44">
        <v>20</v>
      </c>
      <c r="F609" s="43">
        <v>1.54</v>
      </c>
      <c r="G609" s="253">
        <v>153</v>
      </c>
      <c r="H609" s="44">
        <v>11</v>
      </c>
      <c r="I609" s="43">
        <v>1.19</v>
      </c>
      <c r="J609" s="253">
        <v>80</v>
      </c>
      <c r="K609" s="44">
        <v>2</v>
      </c>
      <c r="L609" s="76">
        <v>0.52</v>
      </c>
      <c r="M609" s="272">
        <v>16</v>
      </c>
    </row>
    <row r="610" spans="1:13" s="8" customFormat="1" ht="15" customHeight="1">
      <c r="A610" s="36" t="s">
        <v>49</v>
      </c>
      <c r="B610" s="39">
        <v>61</v>
      </c>
      <c r="C610" s="46">
        <v>1.81</v>
      </c>
      <c r="D610" s="254">
        <v>490</v>
      </c>
      <c r="E610" s="39">
        <v>22</v>
      </c>
      <c r="F610" s="46">
        <v>1.56</v>
      </c>
      <c r="G610" s="254">
        <v>168</v>
      </c>
      <c r="H610" s="39">
        <v>15</v>
      </c>
      <c r="I610" s="46">
        <v>1.32</v>
      </c>
      <c r="J610" s="254">
        <v>122</v>
      </c>
      <c r="K610" s="39">
        <v>2</v>
      </c>
      <c r="L610" s="74">
        <v>0.45</v>
      </c>
      <c r="M610" s="273">
        <v>16</v>
      </c>
    </row>
    <row r="611" spans="1:13" s="8" customFormat="1" ht="15" customHeight="1">
      <c r="A611" s="41" t="s">
        <v>50</v>
      </c>
      <c r="B611" s="44">
        <v>62</v>
      </c>
      <c r="C611" s="43">
        <v>1.9</v>
      </c>
      <c r="D611" s="253">
        <v>485</v>
      </c>
      <c r="E611" s="44">
        <v>23</v>
      </c>
      <c r="F611" s="43">
        <v>1.64</v>
      </c>
      <c r="G611" s="253">
        <v>188</v>
      </c>
      <c r="H611" s="44">
        <v>13</v>
      </c>
      <c r="I611" s="43">
        <v>1.34</v>
      </c>
      <c r="J611" s="253">
        <v>100</v>
      </c>
      <c r="K611" s="44">
        <v>1</v>
      </c>
      <c r="L611" s="76">
        <v>0.45</v>
      </c>
      <c r="M611" s="272">
        <v>11</v>
      </c>
    </row>
    <row r="612" spans="1:13" s="8" customFormat="1" ht="15" customHeight="1">
      <c r="A612" s="36" t="s">
        <v>51</v>
      </c>
      <c r="B612" s="39">
        <v>72</v>
      </c>
      <c r="C612" s="46">
        <v>1.4</v>
      </c>
      <c r="D612" s="254">
        <v>859</v>
      </c>
      <c r="E612" s="39">
        <v>21</v>
      </c>
      <c r="F612" s="46">
        <v>1.28</v>
      </c>
      <c r="G612" s="254">
        <v>254</v>
      </c>
      <c r="H612" s="39">
        <v>5</v>
      </c>
      <c r="I612" s="46">
        <v>0.68</v>
      </c>
      <c r="J612" s="254">
        <v>70</v>
      </c>
      <c r="K612" s="39">
        <v>1</v>
      </c>
      <c r="L612" s="74">
        <v>0.39</v>
      </c>
      <c r="M612" s="273">
        <v>16</v>
      </c>
    </row>
    <row r="613" spans="1:13" s="8" customFormat="1" ht="15" customHeight="1">
      <c r="A613" s="41" t="s">
        <v>52</v>
      </c>
      <c r="B613" s="44">
        <v>58</v>
      </c>
      <c r="C613" s="43">
        <v>1.6</v>
      </c>
      <c r="D613" s="253">
        <v>651</v>
      </c>
      <c r="E613" s="44">
        <v>26</v>
      </c>
      <c r="F613" s="43">
        <v>1.44</v>
      </c>
      <c r="G613" s="253">
        <v>292</v>
      </c>
      <c r="H613" s="44">
        <v>15</v>
      </c>
      <c r="I613" s="43">
        <v>1.1399999999999999</v>
      </c>
      <c r="J613" s="253">
        <v>182</v>
      </c>
      <c r="K613" s="44">
        <v>1</v>
      </c>
      <c r="L613" s="76">
        <v>0.32</v>
      </c>
      <c r="M613" s="272">
        <v>15</v>
      </c>
    </row>
    <row r="614" spans="1:13" s="8" customFormat="1" ht="15" customHeight="1">
      <c r="A614" s="36" t="s">
        <v>53</v>
      </c>
      <c r="B614" s="39">
        <v>72</v>
      </c>
      <c r="C614" s="46">
        <v>1.71</v>
      </c>
      <c r="D614" s="254">
        <v>686</v>
      </c>
      <c r="E614" s="39">
        <v>19</v>
      </c>
      <c r="F614" s="46">
        <v>1.47</v>
      </c>
      <c r="G614" s="254">
        <v>187</v>
      </c>
      <c r="H614" s="39">
        <v>8</v>
      </c>
      <c r="I614" s="46">
        <v>1.02</v>
      </c>
      <c r="J614" s="254">
        <v>84</v>
      </c>
      <c r="K614" s="39">
        <v>1</v>
      </c>
      <c r="L614" s="74">
        <v>0.5</v>
      </c>
      <c r="M614" s="273">
        <v>10</v>
      </c>
    </row>
    <row r="615" spans="1:13" s="8" customFormat="1" ht="15.75" customHeight="1" thickBot="1">
      <c r="A615" s="41" t="s">
        <v>54</v>
      </c>
      <c r="B615" s="44">
        <v>63</v>
      </c>
      <c r="C615" s="43">
        <v>1.56</v>
      </c>
      <c r="D615" s="253">
        <v>709</v>
      </c>
      <c r="E615" s="44">
        <v>25</v>
      </c>
      <c r="F615" s="43">
        <v>1.41</v>
      </c>
      <c r="G615" s="253">
        <v>273</v>
      </c>
      <c r="H615" s="44">
        <v>11</v>
      </c>
      <c r="I615" s="43">
        <v>1</v>
      </c>
      <c r="J615" s="253">
        <v>127</v>
      </c>
      <c r="K615" s="44">
        <v>1</v>
      </c>
      <c r="L615" s="76">
        <v>0.28999999999999998</v>
      </c>
      <c r="M615" s="272">
        <v>20</v>
      </c>
    </row>
    <row r="616" spans="1:13" s="8" customFormat="1" ht="15" customHeight="1">
      <c r="A616" s="84" t="s">
        <v>55</v>
      </c>
      <c r="B616" s="85">
        <v>70</v>
      </c>
      <c r="C616" s="86">
        <v>0.66</v>
      </c>
      <c r="D616" s="263">
        <v>6162</v>
      </c>
      <c r="E616" s="85">
        <v>19</v>
      </c>
      <c r="F616" s="86">
        <v>0.57000000000000006</v>
      </c>
      <c r="G616" s="263">
        <v>1828</v>
      </c>
      <c r="H616" s="85">
        <v>10</v>
      </c>
      <c r="I616" s="86">
        <v>0.42</v>
      </c>
      <c r="J616" s="263">
        <v>897</v>
      </c>
      <c r="K616" s="85">
        <v>1</v>
      </c>
      <c r="L616" s="87">
        <v>0.17</v>
      </c>
      <c r="M616" s="274">
        <v>122</v>
      </c>
    </row>
    <row r="617" spans="1:13" s="8" customFormat="1" ht="15" customHeight="1">
      <c r="A617" s="89" t="s">
        <v>56</v>
      </c>
      <c r="B617" s="90">
        <v>67</v>
      </c>
      <c r="C617" s="91">
        <v>0.70000000000000007</v>
      </c>
      <c r="D617" s="264">
        <v>4324</v>
      </c>
      <c r="E617" s="90">
        <v>23</v>
      </c>
      <c r="F617" s="91">
        <v>0.63</v>
      </c>
      <c r="G617" s="264">
        <v>1553</v>
      </c>
      <c r="H617" s="90">
        <v>9</v>
      </c>
      <c r="I617" s="91">
        <v>0.4</v>
      </c>
      <c r="J617" s="264">
        <v>659</v>
      </c>
      <c r="K617" s="90">
        <v>1</v>
      </c>
      <c r="L617" s="92">
        <v>0.14000000000000001</v>
      </c>
      <c r="M617" s="275">
        <v>93</v>
      </c>
    </row>
    <row r="618" spans="1:13" s="8" customFormat="1" ht="15.75" customHeight="1">
      <c r="A618" s="110" t="s">
        <v>57</v>
      </c>
      <c r="B618" s="111">
        <v>69</v>
      </c>
      <c r="C618" s="112">
        <v>0.54</v>
      </c>
      <c r="D618" s="266">
        <v>10486</v>
      </c>
      <c r="E618" s="113">
        <v>20</v>
      </c>
      <c r="F618" s="112">
        <v>0.46</v>
      </c>
      <c r="G618" s="266">
        <v>3381</v>
      </c>
      <c r="H618" s="113">
        <v>10</v>
      </c>
      <c r="I618" s="112">
        <v>0.34</v>
      </c>
      <c r="J618" s="266">
        <v>1556</v>
      </c>
      <c r="K618" s="113">
        <v>1</v>
      </c>
      <c r="L618" s="112">
        <v>0.14000000000000001</v>
      </c>
      <c r="M618" s="277">
        <v>215</v>
      </c>
    </row>
    <row r="619" spans="1:13" s="8" customFormat="1" ht="14.5">
      <c r="A619" s="1279" t="s">
        <v>137</v>
      </c>
      <c r="B619" s="1279"/>
      <c r="C619" s="1279"/>
      <c r="D619" s="1279"/>
      <c r="E619" s="1279"/>
      <c r="F619" s="1279"/>
      <c r="G619" s="1279"/>
      <c r="H619" s="1279"/>
      <c r="I619" s="1279"/>
      <c r="J619" s="1279"/>
      <c r="K619" s="1279"/>
      <c r="L619" s="1279"/>
      <c r="M619" s="1279"/>
    </row>
    <row r="620" spans="1:13" s="8" customFormat="1" ht="14.5">
      <c r="A620" s="3" t="s">
        <v>173</v>
      </c>
      <c r="B620" s="124"/>
      <c r="C620" s="124"/>
      <c r="D620" s="267"/>
      <c r="E620" s="124"/>
      <c r="F620" s="124"/>
      <c r="G620" s="267"/>
      <c r="H620" s="124"/>
      <c r="I620" s="124"/>
      <c r="J620" s="267"/>
      <c r="K620" s="124"/>
      <c r="L620" s="125"/>
      <c r="M620" s="267"/>
    </row>
    <row r="621" spans="1:13" s="8" customFormat="1" ht="14.5">
      <c r="A621" s="1278" t="s">
        <v>149</v>
      </c>
      <c r="B621" s="1278"/>
      <c r="C621" s="1278"/>
      <c r="D621" s="1278"/>
      <c r="E621" s="1278"/>
      <c r="F621" s="1278"/>
      <c r="G621" s="1278"/>
      <c r="H621" s="1278"/>
      <c r="I621" s="1278"/>
      <c r="J621" s="1278"/>
      <c r="K621" s="1278"/>
      <c r="L621" s="1278"/>
      <c r="M621" s="1278"/>
    </row>
  </sheetData>
  <mergeCells count="72">
    <mergeCell ref="A621:M621"/>
    <mergeCell ref="A619:M619"/>
    <mergeCell ref="A129:P129"/>
    <mergeCell ref="A149:P149"/>
    <mergeCell ref="A369:P369"/>
    <mergeCell ref="A389:P389"/>
    <mergeCell ref="A409:P409"/>
    <mergeCell ref="A429:P429"/>
    <mergeCell ref="A449:P449"/>
    <mergeCell ref="A469:P469"/>
    <mergeCell ref="A489:P489"/>
    <mergeCell ref="A490:P490"/>
    <mergeCell ref="A491:P491"/>
    <mergeCell ref="A343:P343"/>
    <mergeCell ref="N346:P346"/>
    <mergeCell ref="B348:P348"/>
    <mergeCell ref="A29:P29"/>
    <mergeCell ref="A49:P49"/>
    <mergeCell ref="A69:P69"/>
    <mergeCell ref="A89:P89"/>
    <mergeCell ref="A109:P109"/>
    <mergeCell ref="A3:P3"/>
    <mergeCell ref="A6:A8"/>
    <mergeCell ref="B6:D6"/>
    <mergeCell ref="E6:G6"/>
    <mergeCell ref="H6:J6"/>
    <mergeCell ref="K6:M6"/>
    <mergeCell ref="N6:P6"/>
    <mergeCell ref="B8:P8"/>
    <mergeCell ref="A9:P9"/>
    <mergeCell ref="A599:M599"/>
    <mergeCell ref="A495:M495"/>
    <mergeCell ref="A496:A498"/>
    <mergeCell ref="B496:D496"/>
    <mergeCell ref="E496:G496"/>
    <mergeCell ref="H496:J496"/>
    <mergeCell ref="K496:M496"/>
    <mergeCell ref="B498:M498"/>
    <mergeCell ref="A499:M499"/>
    <mergeCell ref="A519:M519"/>
    <mergeCell ref="A539:M539"/>
    <mergeCell ref="A559:M559"/>
    <mergeCell ref="A579:M579"/>
    <mergeCell ref="A493:M493"/>
    <mergeCell ref="A349:P349"/>
    <mergeCell ref="A279:P279"/>
    <mergeCell ref="A339:P339"/>
    <mergeCell ref="A340:P340"/>
    <mergeCell ref="A341:P341"/>
    <mergeCell ref="A299:P299"/>
    <mergeCell ref="A319:P319"/>
    <mergeCell ref="A346:A348"/>
    <mergeCell ref="B346:D346"/>
    <mergeCell ref="E346:G346"/>
    <mergeCell ref="H346:J346"/>
    <mergeCell ref="K346:M346"/>
    <mergeCell ref="A179:P179"/>
    <mergeCell ref="A199:P199"/>
    <mergeCell ref="A219:P219"/>
    <mergeCell ref="A239:P239"/>
    <mergeCell ref="A259:P259"/>
    <mergeCell ref="A169:P169"/>
    <mergeCell ref="A170:P170"/>
    <mergeCell ref="A171:P171"/>
    <mergeCell ref="A173:P173"/>
    <mergeCell ref="A176:A178"/>
    <mergeCell ref="B176:D176"/>
    <mergeCell ref="E176:G176"/>
    <mergeCell ref="H176:J176"/>
    <mergeCell ref="K176:M176"/>
    <mergeCell ref="N176:P176"/>
    <mergeCell ref="B178:P178"/>
  </mergeCells>
  <hyperlinks>
    <hyperlink ref="A1" location="Inhalt!A9" display="Zurück zum Inhalt" xr:uid="{00000000-0004-0000-0A00-000000000000}"/>
  </hyperlink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X117"/>
  <sheetViews>
    <sheetView zoomScale="80" zoomScaleNormal="80" workbookViewId="0"/>
  </sheetViews>
  <sheetFormatPr baseColWidth="10" defaultColWidth="11.08203125" defaultRowHeight="12"/>
  <cols>
    <col min="1" max="1" width="23.5" style="7" customWidth="1"/>
    <col min="2" max="3" width="11.08203125" style="7" customWidth="1"/>
    <col min="4" max="4" width="11.08203125" style="250" customWidth="1"/>
    <col min="5" max="6" width="11.08203125" style="7" customWidth="1"/>
    <col min="7" max="7" width="11.08203125" style="250" customWidth="1"/>
    <col min="8" max="9" width="11.08203125" style="7" customWidth="1"/>
    <col min="10" max="10" width="11.08203125" style="250" customWidth="1"/>
    <col min="11" max="12" width="11.08203125" style="7" customWidth="1"/>
    <col min="13" max="13" width="11.08203125" style="250" customWidth="1"/>
    <col min="14" max="16" width="11.08203125" style="7" customWidth="1"/>
    <col min="17" max="16384" width="11.08203125" style="7"/>
  </cols>
  <sheetData>
    <row r="1" spans="1:16" ht="14.5" customHeight="1">
      <c r="A1" s="165" t="s">
        <v>143</v>
      </c>
    </row>
    <row r="2" spans="1:16" ht="14.5" customHeight="1"/>
    <row r="3" spans="1:16" ht="23.25" customHeight="1">
      <c r="A3" s="1292">
        <v>2023</v>
      </c>
      <c r="B3" s="1293"/>
      <c r="C3" s="1293"/>
      <c r="D3" s="1293"/>
      <c r="E3" s="1293"/>
      <c r="F3" s="1293"/>
      <c r="G3" s="1293"/>
      <c r="H3" s="1293"/>
      <c r="I3" s="1293"/>
      <c r="J3" s="1293"/>
      <c r="K3" s="1293"/>
      <c r="L3" s="1293"/>
      <c r="M3" s="1293"/>
      <c r="N3" s="1293"/>
      <c r="O3" s="1293"/>
      <c r="P3" s="1294"/>
    </row>
    <row r="4" spans="1:16" ht="12.75" customHeight="1">
      <c r="A4" s="1"/>
    </row>
    <row r="5" spans="1:16" ht="15.75" customHeight="1">
      <c r="A5" s="1286" t="s">
        <v>140</v>
      </c>
      <c r="B5" s="1270"/>
      <c r="C5" s="1270"/>
      <c r="D5" s="1270"/>
      <c r="E5" s="1270"/>
      <c r="F5" s="1270"/>
      <c r="G5" s="1270"/>
      <c r="H5" s="1270"/>
      <c r="I5" s="1270"/>
      <c r="J5" s="1270"/>
      <c r="K5" s="1270"/>
      <c r="L5" s="1270"/>
      <c r="M5" s="1270"/>
      <c r="N5" s="1270"/>
      <c r="O5" s="1270"/>
      <c r="P5" s="1270"/>
    </row>
    <row r="6" spans="1:16" ht="39.75" customHeight="1">
      <c r="A6" s="1287" t="s">
        <v>28</v>
      </c>
      <c r="B6" s="1251" t="s">
        <v>29</v>
      </c>
      <c r="C6" s="1295"/>
      <c r="D6" s="1296"/>
      <c r="E6" s="1280" t="s">
        <v>30</v>
      </c>
      <c r="F6" s="1295"/>
      <c r="G6" s="1296"/>
      <c r="H6" s="1251" t="s">
        <v>31</v>
      </c>
      <c r="I6" s="1295"/>
      <c r="J6" s="1296"/>
      <c r="K6" s="1289" t="s">
        <v>32</v>
      </c>
      <c r="L6" s="1295"/>
      <c r="M6" s="1295"/>
      <c r="N6" s="1251" t="s">
        <v>33</v>
      </c>
      <c r="O6" s="1295"/>
      <c r="P6" s="1297"/>
    </row>
    <row r="7" spans="1:16" ht="12.75" customHeight="1" thickBot="1">
      <c r="A7" s="1249"/>
      <c r="B7" s="32" t="s">
        <v>34</v>
      </c>
      <c r="C7" s="33" t="s">
        <v>35</v>
      </c>
      <c r="D7" s="268" t="s">
        <v>36</v>
      </c>
      <c r="E7" s="34" t="s">
        <v>34</v>
      </c>
      <c r="F7" s="35" t="s">
        <v>35</v>
      </c>
      <c r="G7" s="251" t="s">
        <v>36</v>
      </c>
      <c r="H7" s="32" t="s">
        <v>34</v>
      </c>
      <c r="I7" s="31" t="s">
        <v>35</v>
      </c>
      <c r="J7" s="283" t="s">
        <v>36</v>
      </c>
      <c r="K7" s="30" t="s">
        <v>34</v>
      </c>
      <c r="L7" s="35" t="s">
        <v>35</v>
      </c>
      <c r="M7" s="251" t="s">
        <v>36</v>
      </c>
      <c r="N7" s="34" t="s">
        <v>34</v>
      </c>
      <c r="O7" s="35" t="s">
        <v>35</v>
      </c>
      <c r="P7" s="35" t="s">
        <v>36</v>
      </c>
    </row>
    <row r="8" spans="1:16" ht="12.75" customHeight="1" thickBot="1">
      <c r="A8" s="1288"/>
      <c r="B8" s="1255" t="s">
        <v>37</v>
      </c>
      <c r="C8" s="1256"/>
      <c r="D8" s="1256"/>
      <c r="E8" s="1256"/>
      <c r="F8" s="1256"/>
      <c r="G8" s="1256"/>
      <c r="H8" s="1256"/>
      <c r="I8" s="1256"/>
      <c r="J8" s="1256"/>
      <c r="K8" s="1256"/>
      <c r="L8" s="1256"/>
      <c r="M8" s="1256"/>
      <c r="N8" s="1256"/>
      <c r="O8" s="1256"/>
      <c r="P8" s="1257"/>
    </row>
    <row r="9" spans="1:16" ht="15" customHeight="1">
      <c r="A9" s="36" t="s">
        <v>39</v>
      </c>
      <c r="B9" s="37">
        <v>87</v>
      </c>
      <c r="C9" s="46">
        <v>0.82000000000000006</v>
      </c>
      <c r="D9" s="252">
        <v>1545</v>
      </c>
      <c r="E9" s="39">
        <v>9</v>
      </c>
      <c r="F9" s="46">
        <v>0.72</v>
      </c>
      <c r="G9" s="252">
        <v>168</v>
      </c>
      <c r="H9" s="39">
        <v>2</v>
      </c>
      <c r="I9" s="46">
        <v>0.31</v>
      </c>
      <c r="J9" s="252">
        <v>38</v>
      </c>
      <c r="K9" s="39">
        <v>2</v>
      </c>
      <c r="L9" s="46">
        <v>0.32</v>
      </c>
      <c r="M9" s="252">
        <v>31</v>
      </c>
      <c r="N9" s="73">
        <v>0</v>
      </c>
      <c r="O9" s="46">
        <v>0.04</v>
      </c>
      <c r="P9" s="40">
        <v>1</v>
      </c>
    </row>
    <row r="10" spans="1:16" ht="15" customHeight="1">
      <c r="A10" s="41" t="s">
        <v>40</v>
      </c>
      <c r="B10" s="42">
        <v>87</v>
      </c>
      <c r="C10" s="43">
        <v>0.74</v>
      </c>
      <c r="D10" s="253">
        <v>1804</v>
      </c>
      <c r="E10" s="44">
        <v>9</v>
      </c>
      <c r="F10" s="43">
        <v>0.64</v>
      </c>
      <c r="G10" s="253">
        <v>186</v>
      </c>
      <c r="H10" s="44">
        <v>2</v>
      </c>
      <c r="I10" s="43">
        <v>0.3</v>
      </c>
      <c r="J10" s="253">
        <v>40</v>
      </c>
      <c r="K10" s="44">
        <v>2</v>
      </c>
      <c r="L10" s="43">
        <v>0.28999999999999998</v>
      </c>
      <c r="M10" s="253">
        <v>38</v>
      </c>
      <c r="N10" s="42">
        <v>0</v>
      </c>
      <c r="O10" s="43">
        <v>0.04</v>
      </c>
      <c r="P10" s="45">
        <v>1</v>
      </c>
    </row>
    <row r="11" spans="1:16" ht="15" customHeight="1">
      <c r="A11" s="36" t="s">
        <v>41</v>
      </c>
      <c r="B11" s="39">
        <v>77</v>
      </c>
      <c r="C11" s="46">
        <v>1.96</v>
      </c>
      <c r="D11" s="254">
        <v>517</v>
      </c>
      <c r="E11" s="39">
        <v>15</v>
      </c>
      <c r="F11" s="46">
        <v>1.68</v>
      </c>
      <c r="G11" s="254">
        <v>88</v>
      </c>
      <c r="H11" s="39">
        <v>4</v>
      </c>
      <c r="I11" s="46">
        <v>0.86</v>
      </c>
      <c r="J11" s="254">
        <v>26</v>
      </c>
      <c r="K11" s="39">
        <v>4</v>
      </c>
      <c r="L11" s="46">
        <v>1</v>
      </c>
      <c r="M11" s="254">
        <v>23</v>
      </c>
      <c r="N11" s="37">
        <v>0</v>
      </c>
      <c r="O11" s="46" t="s">
        <v>62</v>
      </c>
      <c r="P11" s="47">
        <v>0</v>
      </c>
    </row>
    <row r="12" spans="1:16" ht="15" customHeight="1">
      <c r="A12" s="41" t="s">
        <v>42</v>
      </c>
      <c r="B12" s="44">
        <v>77</v>
      </c>
      <c r="C12" s="43">
        <v>1.84</v>
      </c>
      <c r="D12" s="253">
        <v>434</v>
      </c>
      <c r="E12" s="44">
        <v>13</v>
      </c>
      <c r="F12" s="43">
        <v>1.47</v>
      </c>
      <c r="G12" s="253">
        <v>71</v>
      </c>
      <c r="H12" s="44">
        <v>4</v>
      </c>
      <c r="I12" s="43">
        <v>0.88</v>
      </c>
      <c r="J12" s="253">
        <v>24</v>
      </c>
      <c r="K12" s="44">
        <v>5</v>
      </c>
      <c r="L12" s="43">
        <v>1.01</v>
      </c>
      <c r="M12" s="253">
        <v>28</v>
      </c>
      <c r="N12" s="42">
        <v>0</v>
      </c>
      <c r="O12" s="43" t="s">
        <v>62</v>
      </c>
      <c r="P12" s="45">
        <v>0</v>
      </c>
    </row>
    <row r="13" spans="1:16" ht="15" customHeight="1">
      <c r="A13" s="36" t="s">
        <v>43</v>
      </c>
      <c r="B13" s="37">
        <v>84</v>
      </c>
      <c r="C13" s="46">
        <v>1.87</v>
      </c>
      <c r="D13" s="254">
        <v>369</v>
      </c>
      <c r="E13" s="39">
        <v>11</v>
      </c>
      <c r="F13" s="46">
        <v>1.55</v>
      </c>
      <c r="G13" s="254">
        <v>49</v>
      </c>
      <c r="H13" s="39">
        <v>2</v>
      </c>
      <c r="I13" s="46">
        <v>0.73</v>
      </c>
      <c r="J13" s="254">
        <v>8</v>
      </c>
      <c r="K13" s="39">
        <v>4</v>
      </c>
      <c r="L13" s="46">
        <v>0.95000000000000007</v>
      </c>
      <c r="M13" s="254">
        <v>16</v>
      </c>
      <c r="N13" s="37">
        <v>0</v>
      </c>
      <c r="O13" s="46" t="s">
        <v>62</v>
      </c>
      <c r="P13" s="47">
        <v>0</v>
      </c>
    </row>
    <row r="14" spans="1:16" ht="15" customHeight="1">
      <c r="A14" s="41" t="s">
        <v>44</v>
      </c>
      <c r="B14" s="44">
        <v>86</v>
      </c>
      <c r="C14" s="43">
        <v>1.5</v>
      </c>
      <c r="D14" s="253">
        <v>524</v>
      </c>
      <c r="E14" s="44">
        <v>8</v>
      </c>
      <c r="F14" s="43">
        <v>1.17</v>
      </c>
      <c r="G14" s="253">
        <v>50</v>
      </c>
      <c r="H14" s="44">
        <v>2</v>
      </c>
      <c r="I14" s="43">
        <v>0.6</v>
      </c>
      <c r="J14" s="253">
        <v>9</v>
      </c>
      <c r="K14" s="44">
        <v>4</v>
      </c>
      <c r="L14" s="43">
        <v>0.86</v>
      </c>
      <c r="M14" s="253">
        <v>24</v>
      </c>
      <c r="N14" s="42">
        <v>0</v>
      </c>
      <c r="O14" s="43" t="s">
        <v>62</v>
      </c>
      <c r="P14" s="45">
        <v>0</v>
      </c>
    </row>
    <row r="15" spans="1:16" ht="15" customHeight="1">
      <c r="A15" s="36" t="s">
        <v>45</v>
      </c>
      <c r="B15" s="37">
        <v>85</v>
      </c>
      <c r="C15" s="46">
        <v>1.22</v>
      </c>
      <c r="D15" s="254">
        <v>743</v>
      </c>
      <c r="E15" s="39">
        <v>10</v>
      </c>
      <c r="F15" s="46">
        <v>1.05</v>
      </c>
      <c r="G15" s="254">
        <v>86</v>
      </c>
      <c r="H15" s="39">
        <v>3</v>
      </c>
      <c r="I15" s="46">
        <v>0.54</v>
      </c>
      <c r="J15" s="254">
        <v>24</v>
      </c>
      <c r="K15" s="39">
        <v>2</v>
      </c>
      <c r="L15" s="46">
        <v>0.45</v>
      </c>
      <c r="M15" s="254">
        <v>24</v>
      </c>
      <c r="N15" s="37">
        <v>0</v>
      </c>
      <c r="O15" s="46" t="s">
        <v>62</v>
      </c>
      <c r="P15" s="47">
        <v>0</v>
      </c>
    </row>
    <row r="16" spans="1:16" ht="15" customHeight="1">
      <c r="A16" s="41" t="s">
        <v>46</v>
      </c>
      <c r="B16" s="42">
        <v>78</v>
      </c>
      <c r="C16" s="43">
        <v>2</v>
      </c>
      <c r="D16" s="253">
        <v>357</v>
      </c>
      <c r="E16" s="44">
        <v>16</v>
      </c>
      <c r="F16" s="43">
        <v>1.75</v>
      </c>
      <c r="G16" s="253">
        <v>73</v>
      </c>
      <c r="H16" s="44">
        <v>3</v>
      </c>
      <c r="I16" s="43">
        <v>0.86</v>
      </c>
      <c r="J16" s="253">
        <v>14</v>
      </c>
      <c r="K16" s="42">
        <v>3</v>
      </c>
      <c r="L16" s="43">
        <v>0.82000000000000006</v>
      </c>
      <c r="M16" s="253">
        <v>16</v>
      </c>
      <c r="N16" s="42">
        <v>0</v>
      </c>
      <c r="O16" s="43" t="s">
        <v>62</v>
      </c>
      <c r="P16" s="45">
        <v>0</v>
      </c>
    </row>
    <row r="17" spans="1:102" ht="15" customHeight="1">
      <c r="A17" s="36" t="s">
        <v>47</v>
      </c>
      <c r="B17" s="39">
        <v>84</v>
      </c>
      <c r="C17" s="46">
        <v>1.1299999999999999</v>
      </c>
      <c r="D17" s="254">
        <v>924</v>
      </c>
      <c r="E17" s="39">
        <v>12</v>
      </c>
      <c r="F17" s="46">
        <v>0.99</v>
      </c>
      <c r="G17" s="254">
        <v>128</v>
      </c>
      <c r="H17" s="39">
        <v>2</v>
      </c>
      <c r="I17" s="46">
        <v>0.47</v>
      </c>
      <c r="J17" s="254">
        <v>28</v>
      </c>
      <c r="K17" s="39">
        <v>2</v>
      </c>
      <c r="L17" s="46">
        <v>0.41</v>
      </c>
      <c r="M17" s="254">
        <v>20</v>
      </c>
      <c r="N17" s="37">
        <v>0</v>
      </c>
      <c r="O17" s="46" t="s">
        <v>62</v>
      </c>
      <c r="P17" s="47">
        <v>0</v>
      </c>
    </row>
    <row r="18" spans="1:102" ht="15" customHeight="1">
      <c r="A18" s="41" t="s">
        <v>48</v>
      </c>
      <c r="B18" s="42">
        <v>85</v>
      </c>
      <c r="C18" s="43">
        <v>0.79</v>
      </c>
      <c r="D18" s="253">
        <v>1904</v>
      </c>
      <c r="E18" s="44">
        <v>11</v>
      </c>
      <c r="F18" s="43">
        <v>0.69000000000000006</v>
      </c>
      <c r="G18" s="253">
        <v>241</v>
      </c>
      <c r="H18" s="44">
        <v>3</v>
      </c>
      <c r="I18" s="43">
        <v>0.36</v>
      </c>
      <c r="J18" s="253">
        <v>69</v>
      </c>
      <c r="K18" s="44">
        <v>1</v>
      </c>
      <c r="L18" s="43">
        <v>0.26</v>
      </c>
      <c r="M18" s="253">
        <v>30</v>
      </c>
      <c r="N18" s="42">
        <v>0</v>
      </c>
      <c r="O18" s="43">
        <v>0.05</v>
      </c>
      <c r="P18" s="45">
        <v>2</v>
      </c>
    </row>
    <row r="19" spans="1:102" ht="15" customHeight="1">
      <c r="A19" s="36" t="s">
        <v>49</v>
      </c>
      <c r="B19" s="37">
        <v>90</v>
      </c>
      <c r="C19" s="46">
        <v>1.1299999999999999</v>
      </c>
      <c r="D19" s="254">
        <v>646</v>
      </c>
      <c r="E19" s="37">
        <v>8</v>
      </c>
      <c r="F19" s="46">
        <v>0.99</v>
      </c>
      <c r="G19" s="254">
        <v>55</v>
      </c>
      <c r="H19" s="39">
        <v>1</v>
      </c>
      <c r="I19" s="46">
        <v>0.42</v>
      </c>
      <c r="J19" s="254">
        <v>10</v>
      </c>
      <c r="K19" s="37">
        <v>1</v>
      </c>
      <c r="L19" s="46">
        <v>0.42</v>
      </c>
      <c r="M19" s="254">
        <v>10</v>
      </c>
      <c r="N19" s="37">
        <v>0</v>
      </c>
      <c r="O19" s="46" t="s">
        <v>62</v>
      </c>
      <c r="P19" s="47">
        <v>0</v>
      </c>
    </row>
    <row r="20" spans="1:102" ht="15" customHeight="1">
      <c r="A20" s="41" t="s">
        <v>50</v>
      </c>
      <c r="B20" s="42">
        <v>76</v>
      </c>
      <c r="C20" s="43">
        <v>2.17</v>
      </c>
      <c r="D20" s="253">
        <v>330</v>
      </c>
      <c r="E20" s="44">
        <v>15</v>
      </c>
      <c r="F20" s="43">
        <v>1.84</v>
      </c>
      <c r="G20" s="253">
        <v>65</v>
      </c>
      <c r="H20" s="44">
        <v>4</v>
      </c>
      <c r="I20" s="43">
        <v>0.94000000000000006</v>
      </c>
      <c r="J20" s="253">
        <v>19</v>
      </c>
      <c r="K20" s="42">
        <v>4</v>
      </c>
      <c r="L20" s="43">
        <v>1.1100000000000001</v>
      </c>
      <c r="M20" s="253">
        <v>18</v>
      </c>
      <c r="N20" s="42">
        <v>0</v>
      </c>
      <c r="O20" s="43" t="s">
        <v>62</v>
      </c>
      <c r="P20" s="45">
        <v>0</v>
      </c>
    </row>
    <row r="21" spans="1:102" ht="15" customHeight="1">
      <c r="A21" s="36" t="s">
        <v>51</v>
      </c>
      <c r="B21" s="37">
        <v>81</v>
      </c>
      <c r="C21" s="46">
        <v>1.33</v>
      </c>
      <c r="D21" s="254">
        <v>732</v>
      </c>
      <c r="E21" s="39">
        <v>13</v>
      </c>
      <c r="F21" s="46">
        <v>1.1499999999999999</v>
      </c>
      <c r="G21" s="254">
        <v>120</v>
      </c>
      <c r="H21" s="39">
        <v>2</v>
      </c>
      <c r="I21" s="46">
        <v>0.52</v>
      </c>
      <c r="J21" s="254">
        <v>20</v>
      </c>
      <c r="K21" s="37">
        <v>3</v>
      </c>
      <c r="L21" s="46">
        <v>0.59</v>
      </c>
      <c r="M21" s="254">
        <v>25</v>
      </c>
      <c r="N21" s="37">
        <v>0</v>
      </c>
      <c r="O21" s="46">
        <v>0.12</v>
      </c>
      <c r="P21" s="47">
        <v>1</v>
      </c>
    </row>
    <row r="22" spans="1:102" ht="15" customHeight="1">
      <c r="A22" s="41" t="s">
        <v>52</v>
      </c>
      <c r="B22" s="44">
        <v>76</v>
      </c>
      <c r="C22" s="43">
        <v>1.84</v>
      </c>
      <c r="D22" s="253">
        <v>426</v>
      </c>
      <c r="E22" s="44">
        <v>17</v>
      </c>
      <c r="F22" s="43">
        <v>1.63</v>
      </c>
      <c r="G22" s="253">
        <v>95</v>
      </c>
      <c r="H22" s="44">
        <v>2</v>
      </c>
      <c r="I22" s="43">
        <v>0.57000000000000006</v>
      </c>
      <c r="J22" s="253">
        <v>11</v>
      </c>
      <c r="K22" s="44">
        <v>5</v>
      </c>
      <c r="L22" s="43">
        <v>0.9</v>
      </c>
      <c r="M22" s="253">
        <v>25</v>
      </c>
      <c r="N22" s="75">
        <v>1</v>
      </c>
      <c r="O22" s="43">
        <v>0.33</v>
      </c>
      <c r="P22" s="45">
        <v>3</v>
      </c>
    </row>
    <row r="23" spans="1:102" ht="15" customHeight="1">
      <c r="A23" s="36" t="s">
        <v>53</v>
      </c>
      <c r="B23" s="39">
        <v>86</v>
      </c>
      <c r="C23" s="46">
        <v>1.63</v>
      </c>
      <c r="D23" s="254">
        <v>440</v>
      </c>
      <c r="E23" s="39">
        <v>12</v>
      </c>
      <c r="F23" s="46">
        <v>1.53</v>
      </c>
      <c r="G23" s="254">
        <v>56</v>
      </c>
      <c r="H23" s="39">
        <v>1</v>
      </c>
      <c r="I23" s="46">
        <v>0.43</v>
      </c>
      <c r="J23" s="254">
        <v>6</v>
      </c>
      <c r="K23" s="39">
        <v>1</v>
      </c>
      <c r="L23" s="46">
        <v>0.49</v>
      </c>
      <c r="M23" s="254">
        <v>7</v>
      </c>
      <c r="N23" s="73">
        <v>0</v>
      </c>
      <c r="O23" s="46" t="s">
        <v>62</v>
      </c>
      <c r="P23" s="47">
        <v>0</v>
      </c>
    </row>
    <row r="24" spans="1:102" ht="15" customHeight="1" thickBot="1">
      <c r="A24" s="41" t="s">
        <v>54</v>
      </c>
      <c r="B24" s="44">
        <v>84</v>
      </c>
      <c r="C24" s="115">
        <v>1.69</v>
      </c>
      <c r="D24" s="278">
        <v>411</v>
      </c>
      <c r="E24" s="44">
        <v>11</v>
      </c>
      <c r="F24" s="115">
        <v>1.44</v>
      </c>
      <c r="G24" s="278">
        <v>56</v>
      </c>
      <c r="H24" s="44">
        <v>2</v>
      </c>
      <c r="I24" s="115">
        <v>0.57000000000000006</v>
      </c>
      <c r="J24" s="278">
        <v>9</v>
      </c>
      <c r="K24" s="44">
        <v>4</v>
      </c>
      <c r="L24" s="115">
        <v>0.83000000000000007</v>
      </c>
      <c r="M24" s="278">
        <v>19</v>
      </c>
      <c r="N24" s="42">
        <v>0</v>
      </c>
      <c r="O24" s="115" t="s">
        <v>62</v>
      </c>
      <c r="P24" s="116">
        <v>0</v>
      </c>
    </row>
    <row r="25" spans="1:102" ht="15" customHeight="1">
      <c r="A25" s="48" t="s">
        <v>55</v>
      </c>
      <c r="B25" s="117">
        <v>86</v>
      </c>
      <c r="C25" s="86">
        <v>0.35</v>
      </c>
      <c r="D25" s="263">
        <v>9229</v>
      </c>
      <c r="E25" s="117">
        <v>10</v>
      </c>
      <c r="F25" s="86">
        <v>0.31</v>
      </c>
      <c r="G25" s="263">
        <v>1084</v>
      </c>
      <c r="H25" s="85">
        <v>2</v>
      </c>
      <c r="I25" s="86">
        <v>0.15</v>
      </c>
      <c r="J25" s="263">
        <v>251</v>
      </c>
      <c r="K25" s="117">
        <v>2</v>
      </c>
      <c r="L25" s="86">
        <v>0.13</v>
      </c>
      <c r="M25" s="263">
        <v>218</v>
      </c>
      <c r="N25" s="117">
        <v>0</v>
      </c>
      <c r="O25" s="86">
        <v>0.02</v>
      </c>
      <c r="P25" s="88">
        <v>4</v>
      </c>
    </row>
    <row r="26" spans="1:102" ht="15" customHeight="1">
      <c r="A26" s="53" t="s">
        <v>56</v>
      </c>
      <c r="B26" s="118">
        <v>79</v>
      </c>
      <c r="C26" s="91">
        <v>0.74</v>
      </c>
      <c r="D26" s="264">
        <v>2877</v>
      </c>
      <c r="E26" s="90">
        <v>14</v>
      </c>
      <c r="F26" s="91">
        <v>0.64</v>
      </c>
      <c r="G26" s="264">
        <v>503</v>
      </c>
      <c r="H26" s="90">
        <v>3</v>
      </c>
      <c r="I26" s="91">
        <v>0.31</v>
      </c>
      <c r="J26" s="264">
        <v>104</v>
      </c>
      <c r="K26" s="90">
        <v>4</v>
      </c>
      <c r="L26" s="91">
        <v>0.37</v>
      </c>
      <c r="M26" s="264">
        <v>136</v>
      </c>
      <c r="N26" s="118">
        <v>0</v>
      </c>
      <c r="O26" s="91">
        <v>0.05</v>
      </c>
      <c r="P26" s="93">
        <v>4</v>
      </c>
    </row>
    <row r="27" spans="1:102" ht="15" customHeight="1">
      <c r="A27" s="60" t="s">
        <v>57</v>
      </c>
      <c r="B27" s="119">
        <v>84</v>
      </c>
      <c r="C27" s="112">
        <v>0.32</v>
      </c>
      <c r="D27" s="266">
        <v>12106</v>
      </c>
      <c r="E27" s="119">
        <v>11</v>
      </c>
      <c r="F27" s="112">
        <v>0.28000000000000003</v>
      </c>
      <c r="G27" s="266">
        <v>1587</v>
      </c>
      <c r="H27" s="111">
        <v>2</v>
      </c>
      <c r="I27" s="112">
        <v>0.13</v>
      </c>
      <c r="J27" s="266">
        <v>355</v>
      </c>
      <c r="K27" s="119">
        <v>2</v>
      </c>
      <c r="L27" s="112">
        <v>0.13</v>
      </c>
      <c r="M27" s="266">
        <v>354</v>
      </c>
      <c r="N27" s="119">
        <v>0</v>
      </c>
      <c r="O27" s="112">
        <v>0.02</v>
      </c>
      <c r="P27" s="114">
        <v>8</v>
      </c>
    </row>
    <row r="28" spans="1:102">
      <c r="A28" s="1298" t="s">
        <v>156</v>
      </c>
      <c r="B28" s="1299"/>
      <c r="C28" s="1299"/>
      <c r="D28" s="1299"/>
      <c r="E28" s="1299"/>
      <c r="F28" s="1299"/>
      <c r="G28" s="1299"/>
      <c r="H28" s="1299"/>
      <c r="I28" s="1299"/>
      <c r="J28" s="1299"/>
      <c r="K28" s="1299"/>
      <c r="L28" s="1299"/>
      <c r="M28" s="1299"/>
      <c r="N28" s="1299"/>
      <c r="O28" s="1299"/>
      <c r="P28" s="1299"/>
    </row>
    <row r="29" spans="1:102">
      <c r="A29" s="1245" t="s">
        <v>150</v>
      </c>
      <c r="B29" s="1300"/>
      <c r="C29" s="1300"/>
      <c r="D29" s="1300"/>
      <c r="E29" s="1300"/>
      <c r="F29" s="1300"/>
      <c r="G29" s="1300"/>
      <c r="H29" s="1300"/>
      <c r="I29" s="1300"/>
      <c r="J29" s="1300"/>
      <c r="K29" s="1300"/>
      <c r="L29" s="1300"/>
      <c r="M29" s="1300"/>
      <c r="N29" s="1300"/>
      <c r="O29" s="1300"/>
      <c r="P29" s="1300"/>
    </row>
    <row r="30" spans="1:102">
      <c r="A30" s="1305" t="s">
        <v>154</v>
      </c>
      <c r="B30" s="1300"/>
      <c r="C30" s="1300"/>
      <c r="D30" s="1300"/>
      <c r="E30" s="1300"/>
      <c r="F30" s="1300"/>
      <c r="G30" s="1300"/>
      <c r="H30" s="1300"/>
      <c r="I30" s="1300"/>
      <c r="J30" s="1300"/>
      <c r="K30" s="1300"/>
      <c r="L30" s="1300"/>
      <c r="M30" s="1300"/>
      <c r="N30" s="1300"/>
      <c r="O30" s="1300"/>
      <c r="P30" s="1300"/>
    </row>
    <row r="31" spans="1:102" ht="12.75" customHeight="1">
      <c r="A31" s="1"/>
      <c r="B31" s="4"/>
      <c r="C31" s="5"/>
      <c r="D31" s="279"/>
      <c r="E31" s="5"/>
      <c r="F31" s="5"/>
      <c r="G31" s="279"/>
      <c r="H31" s="5"/>
      <c r="I31" s="5"/>
      <c r="J31" s="279"/>
      <c r="K31" s="5"/>
      <c r="L31" s="5"/>
      <c r="M31" s="279"/>
      <c r="N31" s="5"/>
      <c r="O31" s="5"/>
      <c r="P31" s="5"/>
    </row>
    <row r="32" spans="1:102" ht="23.25" customHeight="1">
      <c r="A32" s="1044">
        <v>2022</v>
      </c>
      <c r="B32" s="1247"/>
      <c r="C32" s="1247"/>
      <c r="D32" s="1247"/>
      <c r="E32" s="1247"/>
      <c r="F32" s="1247"/>
      <c r="G32" s="1247"/>
      <c r="H32" s="1247"/>
      <c r="I32" s="1247"/>
      <c r="J32" s="1247"/>
      <c r="K32" s="1247"/>
      <c r="L32" s="1247"/>
      <c r="M32" s="1247"/>
      <c r="N32" s="1247"/>
      <c r="O32" s="1247"/>
      <c r="P32" s="1247"/>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row>
    <row r="33" spans="1:16" ht="12.75" customHeight="1">
      <c r="A33" s="1"/>
    </row>
    <row r="34" spans="1:16" s="8" customFormat="1" ht="14.5">
      <c r="A34" s="1286" t="s">
        <v>179</v>
      </c>
      <c r="B34" s="1270"/>
      <c r="C34" s="1270"/>
      <c r="D34" s="1270"/>
      <c r="E34" s="1270"/>
      <c r="F34" s="1270"/>
      <c r="G34" s="1270"/>
      <c r="H34" s="1270"/>
      <c r="I34" s="1270"/>
      <c r="J34" s="1270"/>
      <c r="K34" s="1270"/>
      <c r="L34" s="1270"/>
      <c r="M34" s="1270"/>
      <c r="N34" s="1270"/>
      <c r="O34" s="1270"/>
      <c r="P34" s="1270"/>
    </row>
    <row r="35" spans="1:16" s="8" customFormat="1" ht="48.65" customHeight="1">
      <c r="A35" s="1287" t="s">
        <v>28</v>
      </c>
      <c r="B35" s="1251" t="s">
        <v>29</v>
      </c>
      <c r="C35" s="1252"/>
      <c r="D35" s="1253"/>
      <c r="E35" s="1280" t="s">
        <v>30</v>
      </c>
      <c r="F35" s="1252"/>
      <c r="G35" s="1253"/>
      <c r="H35" s="1251" t="s">
        <v>31</v>
      </c>
      <c r="I35" s="1252"/>
      <c r="J35" s="1253"/>
      <c r="K35" s="1289" t="s">
        <v>32</v>
      </c>
      <c r="L35" s="1252"/>
      <c r="M35" s="1252"/>
      <c r="N35" s="1251" t="s">
        <v>33</v>
      </c>
      <c r="O35" s="1252"/>
      <c r="P35" s="1254"/>
    </row>
    <row r="36" spans="1:16" s="8" customFormat="1" ht="15.75" customHeight="1" thickBot="1">
      <c r="A36" s="1249"/>
      <c r="B36" s="32" t="s">
        <v>34</v>
      </c>
      <c r="C36" s="33" t="s">
        <v>35</v>
      </c>
      <c r="D36" s="268" t="s">
        <v>36</v>
      </c>
      <c r="E36" s="34" t="s">
        <v>34</v>
      </c>
      <c r="F36" s="35" t="s">
        <v>35</v>
      </c>
      <c r="G36" s="251" t="s">
        <v>36</v>
      </c>
      <c r="H36" s="32" t="s">
        <v>34</v>
      </c>
      <c r="I36" s="31" t="s">
        <v>35</v>
      </c>
      <c r="J36" s="283" t="s">
        <v>36</v>
      </c>
      <c r="K36" s="30" t="s">
        <v>34</v>
      </c>
      <c r="L36" s="35" t="s">
        <v>35</v>
      </c>
      <c r="M36" s="251" t="s">
        <v>36</v>
      </c>
      <c r="N36" s="964" t="s">
        <v>34</v>
      </c>
      <c r="O36" s="965" t="s">
        <v>35</v>
      </c>
      <c r="P36" s="965" t="s">
        <v>36</v>
      </c>
    </row>
    <row r="37" spans="1:16" s="8" customFormat="1" ht="15.75" customHeight="1" thickBot="1">
      <c r="A37" s="1288"/>
      <c r="B37" s="1255" t="s">
        <v>37</v>
      </c>
      <c r="C37" s="1256"/>
      <c r="D37" s="1256"/>
      <c r="E37" s="1256"/>
      <c r="F37" s="1256"/>
      <c r="G37" s="1256"/>
      <c r="H37" s="1256"/>
      <c r="I37" s="1256"/>
      <c r="J37" s="1256"/>
      <c r="K37" s="1256"/>
      <c r="L37" s="1256"/>
      <c r="M37" s="1256"/>
      <c r="N37" s="1290"/>
      <c r="O37" s="1290"/>
      <c r="P37" s="1291"/>
    </row>
    <row r="38" spans="1:16" s="8" customFormat="1" ht="15" customHeight="1">
      <c r="A38" s="36" t="s">
        <v>39</v>
      </c>
      <c r="B38" s="39">
        <v>84</v>
      </c>
      <c r="C38" s="46">
        <v>0.88</v>
      </c>
      <c r="D38" s="252">
        <v>1505</v>
      </c>
      <c r="E38" s="39">
        <v>11</v>
      </c>
      <c r="F38" s="46">
        <v>0.75</v>
      </c>
      <c r="G38" s="252">
        <v>191</v>
      </c>
      <c r="H38" s="39">
        <v>2</v>
      </c>
      <c r="I38" s="46">
        <v>0.36</v>
      </c>
      <c r="J38" s="252">
        <v>40</v>
      </c>
      <c r="K38" s="39">
        <v>2</v>
      </c>
      <c r="L38" s="46">
        <v>0.37</v>
      </c>
      <c r="M38" s="252">
        <v>46</v>
      </c>
      <c r="N38" s="73">
        <v>0.30406504843490523</v>
      </c>
      <c r="O38" s="46">
        <v>0.14000000000000001</v>
      </c>
      <c r="P38" s="40">
        <v>5</v>
      </c>
    </row>
    <row r="39" spans="1:16" s="8" customFormat="1" ht="15" customHeight="1">
      <c r="A39" s="41" t="s">
        <v>40</v>
      </c>
      <c r="B39" s="44">
        <v>84</v>
      </c>
      <c r="C39" s="43">
        <v>0.8</v>
      </c>
      <c r="D39" s="253">
        <v>1766</v>
      </c>
      <c r="E39" s="44">
        <v>10</v>
      </c>
      <c r="F39" s="43">
        <v>0.67</v>
      </c>
      <c r="G39" s="253">
        <v>212</v>
      </c>
      <c r="H39" s="44">
        <v>2</v>
      </c>
      <c r="I39" s="43">
        <v>0.3</v>
      </c>
      <c r="J39" s="253">
        <v>43</v>
      </c>
      <c r="K39" s="44">
        <v>2</v>
      </c>
      <c r="L39" s="43">
        <v>0.31</v>
      </c>
      <c r="M39" s="253">
        <v>49</v>
      </c>
      <c r="N39" s="75">
        <v>1.2302810846702741</v>
      </c>
      <c r="O39" s="43">
        <v>0.25</v>
      </c>
      <c r="P39" s="45">
        <v>25</v>
      </c>
    </row>
    <row r="40" spans="1:16" s="8" customFormat="1" ht="15" customHeight="1">
      <c r="A40" s="36" t="s">
        <v>41</v>
      </c>
      <c r="B40" s="39">
        <v>79</v>
      </c>
      <c r="C40" s="46">
        <v>1.99</v>
      </c>
      <c r="D40" s="254">
        <v>535</v>
      </c>
      <c r="E40" s="39">
        <v>13</v>
      </c>
      <c r="F40" s="46">
        <v>1.65</v>
      </c>
      <c r="G40" s="254">
        <v>86</v>
      </c>
      <c r="H40" s="39">
        <v>5</v>
      </c>
      <c r="I40" s="46">
        <v>1.1599999999999999</v>
      </c>
      <c r="J40" s="254">
        <v>25</v>
      </c>
      <c r="K40" s="39">
        <v>2</v>
      </c>
      <c r="L40" s="46">
        <v>0.65</v>
      </c>
      <c r="M40" s="254">
        <v>17</v>
      </c>
      <c r="N40" s="73">
        <v>0.67897063932815471</v>
      </c>
      <c r="O40" s="46">
        <v>0.28999999999999998</v>
      </c>
      <c r="P40" s="47">
        <v>6</v>
      </c>
    </row>
    <row r="41" spans="1:16" s="8" customFormat="1" ht="15" customHeight="1">
      <c r="A41" s="41" t="s">
        <v>42</v>
      </c>
      <c r="B41" s="44">
        <v>73</v>
      </c>
      <c r="C41" s="43">
        <v>1.85</v>
      </c>
      <c r="D41" s="253">
        <v>464</v>
      </c>
      <c r="E41" s="44">
        <v>16</v>
      </c>
      <c r="F41" s="43">
        <v>1.51</v>
      </c>
      <c r="G41" s="253">
        <v>102</v>
      </c>
      <c r="H41" s="44">
        <v>5</v>
      </c>
      <c r="I41" s="43">
        <v>0.89</v>
      </c>
      <c r="J41" s="253">
        <v>33</v>
      </c>
      <c r="K41" s="44">
        <v>5</v>
      </c>
      <c r="L41" s="43">
        <v>0.97</v>
      </c>
      <c r="M41" s="253">
        <v>33</v>
      </c>
      <c r="N41" s="75">
        <v>0.864582955577607</v>
      </c>
      <c r="O41" s="43">
        <v>0.36</v>
      </c>
      <c r="P41" s="45">
        <v>6</v>
      </c>
    </row>
    <row r="42" spans="1:16" s="8" customFormat="1" ht="15" customHeight="1">
      <c r="A42" s="36" t="s">
        <v>43</v>
      </c>
      <c r="B42" s="39">
        <v>78</v>
      </c>
      <c r="C42" s="46">
        <v>2.08</v>
      </c>
      <c r="D42" s="254">
        <v>355</v>
      </c>
      <c r="E42" s="39">
        <v>11</v>
      </c>
      <c r="F42" s="46">
        <v>1.56</v>
      </c>
      <c r="G42" s="254">
        <v>57</v>
      </c>
      <c r="H42" s="39">
        <v>4</v>
      </c>
      <c r="I42" s="46">
        <v>0.93</v>
      </c>
      <c r="J42" s="254">
        <v>20</v>
      </c>
      <c r="K42" s="39">
        <v>4</v>
      </c>
      <c r="L42" s="46">
        <v>1.03</v>
      </c>
      <c r="M42" s="254">
        <v>21</v>
      </c>
      <c r="N42" s="73">
        <v>2.3880960063771659</v>
      </c>
      <c r="O42" s="46">
        <v>0.89</v>
      </c>
      <c r="P42" s="47">
        <v>9</v>
      </c>
    </row>
    <row r="43" spans="1:16" s="8" customFormat="1" ht="15" customHeight="1">
      <c r="A43" s="41" t="s">
        <v>44</v>
      </c>
      <c r="B43" s="44">
        <v>82</v>
      </c>
      <c r="C43" s="43">
        <v>1.46</v>
      </c>
      <c r="D43" s="253">
        <v>636</v>
      </c>
      <c r="E43" s="44">
        <v>10</v>
      </c>
      <c r="F43" s="43">
        <v>1.1599999999999999</v>
      </c>
      <c r="G43" s="253">
        <v>78</v>
      </c>
      <c r="H43" s="44">
        <v>2</v>
      </c>
      <c r="I43" s="43">
        <v>0.55000000000000004</v>
      </c>
      <c r="J43" s="253">
        <v>13</v>
      </c>
      <c r="K43" s="44">
        <v>4</v>
      </c>
      <c r="L43" s="43">
        <v>0.78</v>
      </c>
      <c r="M43" s="253">
        <v>27</v>
      </c>
      <c r="N43" s="75">
        <v>1.115102625296192</v>
      </c>
      <c r="O43" s="43">
        <v>0.43</v>
      </c>
      <c r="P43" s="45">
        <v>7</v>
      </c>
    </row>
    <row r="44" spans="1:16" s="8" customFormat="1" ht="15" customHeight="1">
      <c r="A44" s="36" t="s">
        <v>45</v>
      </c>
      <c r="B44" s="39">
        <v>81</v>
      </c>
      <c r="C44" s="46">
        <v>1.25</v>
      </c>
      <c r="D44" s="254">
        <v>804</v>
      </c>
      <c r="E44" s="39">
        <v>13</v>
      </c>
      <c r="F44" s="46">
        <v>1.07</v>
      </c>
      <c r="G44" s="254">
        <v>124</v>
      </c>
      <c r="H44" s="39">
        <v>3</v>
      </c>
      <c r="I44" s="46">
        <v>0.5</v>
      </c>
      <c r="J44" s="254">
        <v>28</v>
      </c>
      <c r="K44" s="39">
        <v>3</v>
      </c>
      <c r="L44" s="46">
        <v>0.53</v>
      </c>
      <c r="M44" s="254">
        <v>30</v>
      </c>
      <c r="N44" s="73">
        <v>0.79426816387752985</v>
      </c>
      <c r="O44" s="46">
        <v>0.28000000000000003</v>
      </c>
      <c r="P44" s="47">
        <v>8</v>
      </c>
    </row>
    <row r="45" spans="1:16" s="8" customFormat="1" ht="15" customHeight="1">
      <c r="A45" s="41" t="s">
        <v>46</v>
      </c>
      <c r="B45" s="44">
        <v>70</v>
      </c>
      <c r="C45" s="43">
        <v>1.98</v>
      </c>
      <c r="D45" s="253">
        <v>388</v>
      </c>
      <c r="E45" s="44">
        <v>16</v>
      </c>
      <c r="F45" s="43">
        <v>1.58</v>
      </c>
      <c r="G45" s="253">
        <v>88</v>
      </c>
      <c r="H45" s="44">
        <v>4</v>
      </c>
      <c r="I45" s="43">
        <v>0.78</v>
      </c>
      <c r="J45" s="253">
        <v>22</v>
      </c>
      <c r="K45" s="44">
        <v>7</v>
      </c>
      <c r="L45" s="43">
        <v>1.1200000000000001</v>
      </c>
      <c r="M45" s="253">
        <v>40</v>
      </c>
      <c r="N45" s="75">
        <v>2.945522693394905</v>
      </c>
      <c r="O45" s="43">
        <v>0.74</v>
      </c>
      <c r="P45" s="45">
        <v>16</v>
      </c>
    </row>
    <row r="46" spans="1:16" s="8" customFormat="1" ht="15" customHeight="1">
      <c r="A46" s="36" t="s">
        <v>47</v>
      </c>
      <c r="B46" s="39">
        <v>82</v>
      </c>
      <c r="C46" s="46">
        <v>1.1299999999999999</v>
      </c>
      <c r="D46" s="254">
        <v>950</v>
      </c>
      <c r="E46" s="39">
        <v>11</v>
      </c>
      <c r="F46" s="46">
        <v>0.93</v>
      </c>
      <c r="G46" s="254">
        <v>133</v>
      </c>
      <c r="H46" s="39">
        <v>2</v>
      </c>
      <c r="I46" s="46">
        <v>0.4</v>
      </c>
      <c r="J46" s="254">
        <v>24</v>
      </c>
      <c r="K46" s="39">
        <v>3</v>
      </c>
      <c r="L46" s="46">
        <v>0.48</v>
      </c>
      <c r="M46" s="254">
        <v>31</v>
      </c>
      <c r="N46" s="73">
        <v>1.8695068253964631</v>
      </c>
      <c r="O46" s="46">
        <v>0.41</v>
      </c>
      <c r="P46" s="47">
        <v>21</v>
      </c>
    </row>
    <row r="47" spans="1:16" s="8" customFormat="1" ht="15" customHeight="1">
      <c r="A47" s="41" t="s">
        <v>48</v>
      </c>
      <c r="B47" s="44">
        <v>82</v>
      </c>
      <c r="C47" s="43">
        <v>0.86</v>
      </c>
      <c r="D47" s="253">
        <v>1707</v>
      </c>
      <c r="E47" s="44">
        <v>13</v>
      </c>
      <c r="F47" s="43">
        <v>0.74</v>
      </c>
      <c r="G47" s="253">
        <v>266</v>
      </c>
      <c r="H47" s="44">
        <v>2</v>
      </c>
      <c r="I47" s="43">
        <v>0.34</v>
      </c>
      <c r="J47" s="253">
        <v>52</v>
      </c>
      <c r="K47" s="44">
        <v>2</v>
      </c>
      <c r="L47" s="43">
        <v>0.33</v>
      </c>
      <c r="M47" s="253">
        <v>43</v>
      </c>
      <c r="N47" s="75">
        <v>0.93468028578739137</v>
      </c>
      <c r="O47" s="43">
        <v>0.22</v>
      </c>
      <c r="P47" s="45">
        <v>19</v>
      </c>
    </row>
    <row r="48" spans="1:16" s="8" customFormat="1" ht="15" customHeight="1">
      <c r="A48" s="36" t="s">
        <v>49</v>
      </c>
      <c r="B48" s="39">
        <v>84</v>
      </c>
      <c r="C48" s="46">
        <v>1.32</v>
      </c>
      <c r="D48" s="254">
        <v>655</v>
      </c>
      <c r="E48" s="39">
        <v>11</v>
      </c>
      <c r="F48" s="46">
        <v>1.1200000000000001</v>
      </c>
      <c r="G48" s="254">
        <v>82</v>
      </c>
      <c r="H48" s="39">
        <v>2</v>
      </c>
      <c r="I48" s="46">
        <v>0.49</v>
      </c>
      <c r="J48" s="254">
        <v>16</v>
      </c>
      <c r="K48" s="39">
        <v>3</v>
      </c>
      <c r="L48" s="46">
        <v>0.56000000000000005</v>
      </c>
      <c r="M48" s="254">
        <v>25</v>
      </c>
      <c r="N48" s="73">
        <v>0.83521585541789489</v>
      </c>
      <c r="O48" s="46">
        <v>0.34</v>
      </c>
      <c r="P48" s="47">
        <v>6</v>
      </c>
    </row>
    <row r="49" spans="1:102" s="8" customFormat="1" ht="15" customHeight="1">
      <c r="A49" s="41" t="s">
        <v>50</v>
      </c>
      <c r="B49" s="44">
        <v>69</v>
      </c>
      <c r="C49" s="43">
        <v>2.09</v>
      </c>
      <c r="D49" s="253">
        <v>369</v>
      </c>
      <c r="E49" s="44">
        <v>16</v>
      </c>
      <c r="F49" s="43">
        <v>1.69</v>
      </c>
      <c r="G49" s="253">
        <v>86</v>
      </c>
      <c r="H49" s="44">
        <v>4</v>
      </c>
      <c r="I49" s="43">
        <v>0.83000000000000007</v>
      </c>
      <c r="J49" s="253">
        <v>22</v>
      </c>
      <c r="K49" s="44">
        <v>8</v>
      </c>
      <c r="L49" s="43">
        <v>1.22</v>
      </c>
      <c r="M49" s="253">
        <v>41</v>
      </c>
      <c r="N49" s="75">
        <v>3.465262350922576</v>
      </c>
      <c r="O49" s="43">
        <v>0.75</v>
      </c>
      <c r="P49" s="45">
        <v>21</v>
      </c>
    </row>
    <row r="50" spans="1:102" s="8" customFormat="1" ht="15" customHeight="1">
      <c r="A50" s="36" t="s">
        <v>51</v>
      </c>
      <c r="B50" s="39">
        <v>76</v>
      </c>
      <c r="C50" s="46">
        <v>1.46</v>
      </c>
      <c r="D50" s="254">
        <v>681</v>
      </c>
      <c r="E50" s="39">
        <v>15</v>
      </c>
      <c r="F50" s="46">
        <v>1.2</v>
      </c>
      <c r="G50" s="254">
        <v>132</v>
      </c>
      <c r="H50" s="39">
        <v>3</v>
      </c>
      <c r="I50" s="46">
        <v>0.57000000000000006</v>
      </c>
      <c r="J50" s="254">
        <v>24</v>
      </c>
      <c r="K50" s="39">
        <v>5</v>
      </c>
      <c r="L50" s="46">
        <v>0.74</v>
      </c>
      <c r="M50" s="254">
        <v>39</v>
      </c>
      <c r="N50" s="73">
        <v>1.9574679839875939</v>
      </c>
      <c r="O50" s="46">
        <v>0.48</v>
      </c>
      <c r="P50" s="47">
        <v>17</v>
      </c>
    </row>
    <row r="51" spans="1:102" s="8" customFormat="1" ht="15" customHeight="1">
      <c r="A51" s="41" t="s">
        <v>52</v>
      </c>
      <c r="B51" s="44">
        <v>78</v>
      </c>
      <c r="C51" s="43">
        <v>1.7</v>
      </c>
      <c r="D51" s="253">
        <v>483</v>
      </c>
      <c r="E51" s="44">
        <v>14</v>
      </c>
      <c r="F51" s="43">
        <v>1.43</v>
      </c>
      <c r="G51" s="253">
        <v>89</v>
      </c>
      <c r="H51" s="44">
        <v>3</v>
      </c>
      <c r="I51" s="43">
        <v>0.67</v>
      </c>
      <c r="J51" s="253">
        <v>18</v>
      </c>
      <c r="K51" s="44">
        <v>3</v>
      </c>
      <c r="L51" s="43">
        <v>0.71</v>
      </c>
      <c r="M51" s="253">
        <v>21</v>
      </c>
      <c r="N51" s="75">
        <v>1.5283468322571461</v>
      </c>
      <c r="O51" s="43">
        <v>0.55000000000000004</v>
      </c>
      <c r="P51" s="45">
        <v>8</v>
      </c>
    </row>
    <row r="52" spans="1:102" s="8" customFormat="1" ht="15" customHeight="1">
      <c r="A52" s="36" t="s">
        <v>53</v>
      </c>
      <c r="B52" s="39">
        <v>85</v>
      </c>
      <c r="C52" s="46">
        <v>1.58</v>
      </c>
      <c r="D52" s="254">
        <v>477</v>
      </c>
      <c r="E52" s="39">
        <v>10</v>
      </c>
      <c r="F52" s="46">
        <v>1.33</v>
      </c>
      <c r="G52" s="254">
        <v>61</v>
      </c>
      <c r="H52" s="39">
        <v>2</v>
      </c>
      <c r="I52" s="46">
        <v>0.57999999999999996</v>
      </c>
      <c r="J52" s="254">
        <v>11</v>
      </c>
      <c r="K52" s="39">
        <v>2</v>
      </c>
      <c r="L52" s="46">
        <v>0.71</v>
      </c>
      <c r="M52" s="254">
        <v>12</v>
      </c>
      <c r="N52" s="73">
        <v>0.62769667743944901</v>
      </c>
      <c r="O52" s="46">
        <v>0.36</v>
      </c>
      <c r="P52" s="47">
        <v>3</v>
      </c>
    </row>
    <row r="53" spans="1:102" s="8" customFormat="1" ht="15.75" customHeight="1" thickBot="1">
      <c r="A53" s="41" t="s">
        <v>54</v>
      </c>
      <c r="B53" s="44">
        <v>81</v>
      </c>
      <c r="C53" s="115">
        <v>1.6</v>
      </c>
      <c r="D53" s="278">
        <v>482</v>
      </c>
      <c r="E53" s="44">
        <v>14</v>
      </c>
      <c r="F53" s="115">
        <v>1.42</v>
      </c>
      <c r="G53" s="278">
        <v>83</v>
      </c>
      <c r="H53" s="44">
        <v>2</v>
      </c>
      <c r="I53" s="115">
        <v>0.59</v>
      </c>
      <c r="J53" s="278">
        <v>12</v>
      </c>
      <c r="K53" s="44">
        <v>2</v>
      </c>
      <c r="L53" s="115">
        <v>0.59</v>
      </c>
      <c r="M53" s="278">
        <v>14</v>
      </c>
      <c r="N53" s="75">
        <v>0.63506269709670493</v>
      </c>
      <c r="O53" s="115">
        <v>0.32</v>
      </c>
      <c r="P53" s="116">
        <v>4</v>
      </c>
    </row>
    <row r="54" spans="1:102" s="8" customFormat="1" ht="15" customHeight="1">
      <c r="A54" s="48" t="s">
        <v>55</v>
      </c>
      <c r="B54" s="85">
        <v>83</v>
      </c>
      <c r="C54" s="86">
        <v>0.38</v>
      </c>
      <c r="D54" s="263">
        <v>9224</v>
      </c>
      <c r="E54" s="85">
        <v>11</v>
      </c>
      <c r="F54" s="86">
        <v>0.32</v>
      </c>
      <c r="G54" s="263">
        <v>1290</v>
      </c>
      <c r="H54" s="85">
        <v>2</v>
      </c>
      <c r="I54" s="86">
        <v>0.15</v>
      </c>
      <c r="J54" s="263">
        <v>269</v>
      </c>
      <c r="K54" s="85">
        <v>3</v>
      </c>
      <c r="L54" s="86">
        <v>0.15</v>
      </c>
      <c r="M54" s="263">
        <v>325</v>
      </c>
      <c r="N54" s="85">
        <v>1</v>
      </c>
      <c r="O54" s="86">
        <v>0.1</v>
      </c>
      <c r="P54" s="88">
        <v>124</v>
      </c>
    </row>
    <row r="55" spans="1:102" s="8" customFormat="1" ht="15" customHeight="1">
      <c r="A55" s="53" t="s">
        <v>56</v>
      </c>
      <c r="B55" s="90">
        <v>77</v>
      </c>
      <c r="C55" s="91">
        <v>0.76</v>
      </c>
      <c r="D55" s="264">
        <v>3033</v>
      </c>
      <c r="E55" s="90">
        <v>14</v>
      </c>
      <c r="F55" s="91">
        <v>0.63</v>
      </c>
      <c r="G55" s="264">
        <v>580</v>
      </c>
      <c r="H55" s="90">
        <v>4</v>
      </c>
      <c r="I55" s="91">
        <v>0.37</v>
      </c>
      <c r="J55" s="264">
        <v>134</v>
      </c>
      <c r="K55" s="90">
        <v>4</v>
      </c>
      <c r="L55" s="91">
        <v>0.33</v>
      </c>
      <c r="M55" s="264">
        <v>164</v>
      </c>
      <c r="N55" s="90">
        <v>1</v>
      </c>
      <c r="O55" s="91">
        <v>0.18</v>
      </c>
      <c r="P55" s="93">
        <v>57</v>
      </c>
    </row>
    <row r="56" spans="1:102" s="8" customFormat="1" ht="15.75" customHeight="1">
      <c r="A56" s="60" t="s">
        <v>57</v>
      </c>
      <c r="B56" s="111">
        <v>82</v>
      </c>
      <c r="C56" s="112">
        <v>0.34</v>
      </c>
      <c r="D56" s="266">
        <v>12257</v>
      </c>
      <c r="E56" s="111">
        <v>12</v>
      </c>
      <c r="F56" s="112">
        <v>0.28000000000000003</v>
      </c>
      <c r="G56" s="266">
        <v>1870</v>
      </c>
      <c r="H56" s="111">
        <v>3</v>
      </c>
      <c r="I56" s="112">
        <v>0.14000000000000001</v>
      </c>
      <c r="J56" s="266">
        <v>403</v>
      </c>
      <c r="K56" s="111">
        <v>3</v>
      </c>
      <c r="L56" s="112">
        <v>0.14000000000000001</v>
      </c>
      <c r="M56" s="266">
        <v>489</v>
      </c>
      <c r="N56" s="111">
        <v>1</v>
      </c>
      <c r="O56" s="112">
        <v>0.09</v>
      </c>
      <c r="P56" s="114">
        <v>181</v>
      </c>
    </row>
    <row r="57" spans="1:102" s="8" customFormat="1" ht="14.5">
      <c r="A57" s="1285" t="s">
        <v>156</v>
      </c>
      <c r="B57" s="1265"/>
      <c r="C57" s="1265"/>
      <c r="D57" s="1265"/>
      <c r="E57" s="1265"/>
      <c r="F57" s="1265"/>
      <c r="G57" s="1265"/>
      <c r="H57" s="1265"/>
      <c r="I57" s="1265"/>
      <c r="J57" s="1265"/>
      <c r="K57" s="1265"/>
      <c r="L57" s="1265"/>
      <c r="M57" s="1265"/>
      <c r="N57" s="1265"/>
      <c r="O57" s="1265"/>
      <c r="P57" s="1265"/>
    </row>
    <row r="58" spans="1:102" s="8" customFormat="1" ht="23.5" customHeight="1">
      <c r="A58" s="1284" t="s">
        <v>151</v>
      </c>
      <c r="B58" s="1283"/>
      <c r="C58" s="1283"/>
      <c r="D58" s="1283"/>
      <c r="E58" s="1283"/>
      <c r="F58" s="1283"/>
      <c r="G58" s="1283"/>
      <c r="H58" s="1283"/>
      <c r="I58" s="1283"/>
      <c r="J58" s="1283"/>
      <c r="K58" s="1283"/>
      <c r="L58" s="1283"/>
      <c r="M58" s="1283"/>
      <c r="N58" s="1283"/>
      <c r="O58" s="1283"/>
      <c r="P58" s="1283"/>
    </row>
    <row r="59" spans="1:102" s="8" customFormat="1" ht="14.5">
      <c r="A59" s="1278" t="s">
        <v>153</v>
      </c>
      <c r="B59" s="1283"/>
      <c r="C59" s="1283"/>
      <c r="D59" s="1283"/>
      <c r="E59" s="1283"/>
      <c r="F59" s="1283"/>
      <c r="G59" s="1283"/>
      <c r="H59" s="1283"/>
      <c r="I59" s="1283"/>
      <c r="J59" s="1283"/>
      <c r="K59" s="1283"/>
      <c r="L59" s="1283"/>
      <c r="M59" s="1283"/>
      <c r="N59" s="1283"/>
      <c r="O59" s="1283"/>
      <c r="P59" s="1283"/>
    </row>
    <row r="60" spans="1:102" s="5" customFormat="1" ht="12.75" customHeight="1">
      <c r="A60" s="1"/>
      <c r="B60" s="4"/>
      <c r="D60" s="279"/>
      <c r="G60" s="279"/>
      <c r="J60" s="279"/>
      <c r="M60" s="279"/>
    </row>
    <row r="61" spans="1:102" s="8" customFormat="1" ht="23.25" customHeight="1">
      <c r="A61" s="1044">
        <v>2021</v>
      </c>
      <c r="B61" s="1277"/>
      <c r="C61" s="1277"/>
      <c r="D61" s="1277"/>
      <c r="E61" s="1277"/>
      <c r="F61" s="1277"/>
      <c r="G61" s="1277"/>
      <c r="H61" s="1277"/>
      <c r="I61" s="1277"/>
      <c r="J61" s="1277"/>
      <c r="K61" s="1277"/>
      <c r="L61" s="1277"/>
      <c r="M61" s="1277"/>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c r="CH61" s="6"/>
      <c r="CI61" s="6"/>
      <c r="CJ61" s="6"/>
      <c r="CK61" s="6"/>
      <c r="CL61" s="6"/>
      <c r="CM61" s="6"/>
      <c r="CN61" s="6"/>
      <c r="CO61" s="6"/>
      <c r="CP61" s="6"/>
      <c r="CQ61" s="6"/>
      <c r="CR61" s="6"/>
      <c r="CS61" s="6"/>
      <c r="CT61" s="6"/>
      <c r="CU61" s="6"/>
      <c r="CV61" s="6"/>
      <c r="CW61" s="6"/>
      <c r="CX61" s="6"/>
    </row>
    <row r="62" spans="1:102" s="9" customFormat="1" ht="15" customHeight="1">
      <c r="A62" s="1"/>
      <c r="D62" s="259"/>
      <c r="G62" s="259"/>
      <c r="J62" s="259"/>
      <c r="M62" s="259"/>
    </row>
    <row r="63" spans="1:102" s="8" customFormat="1" ht="14.5">
      <c r="A63" s="1281" t="s">
        <v>180</v>
      </c>
      <c r="B63" s="1281"/>
      <c r="C63" s="1281"/>
      <c r="D63" s="1281"/>
      <c r="E63" s="1281"/>
      <c r="F63" s="1281"/>
      <c r="G63" s="1281"/>
      <c r="H63" s="1281"/>
      <c r="I63" s="1281"/>
      <c r="J63" s="1281"/>
      <c r="K63" s="1281"/>
      <c r="L63" s="1281"/>
      <c r="M63" s="1281"/>
    </row>
    <row r="64" spans="1:102" s="8" customFormat="1" ht="44.25" customHeight="1" thickBot="1">
      <c r="A64" s="1301" t="s">
        <v>28</v>
      </c>
      <c r="B64" s="1303" t="s">
        <v>141</v>
      </c>
      <c r="C64" s="1263"/>
      <c r="D64" s="1263"/>
      <c r="E64" s="1251" t="s">
        <v>31</v>
      </c>
      <c r="F64" s="1252"/>
      <c r="G64" s="1253"/>
      <c r="H64" s="1304" t="s">
        <v>142</v>
      </c>
      <c r="I64" s="1263"/>
      <c r="J64" s="1273"/>
      <c r="K64" s="1304" t="s">
        <v>33</v>
      </c>
      <c r="L64" s="1263"/>
      <c r="M64" s="1302"/>
    </row>
    <row r="65" spans="1:13" s="8" customFormat="1" ht="15.75" customHeight="1" thickBot="1">
      <c r="A65" s="1249"/>
      <c r="B65" s="69" t="s">
        <v>34</v>
      </c>
      <c r="C65" s="82" t="s">
        <v>35</v>
      </c>
      <c r="D65" s="262" t="s">
        <v>36</v>
      </c>
      <c r="E65" s="70" t="s">
        <v>34</v>
      </c>
      <c r="F65" s="71" t="s">
        <v>35</v>
      </c>
      <c r="G65" s="281" t="s">
        <v>36</v>
      </c>
      <c r="H65" s="69" t="s">
        <v>34</v>
      </c>
      <c r="I65" s="82" t="s">
        <v>35</v>
      </c>
      <c r="J65" s="251" t="s">
        <v>36</v>
      </c>
      <c r="K65" s="30" t="s">
        <v>34</v>
      </c>
      <c r="L65" s="68" t="s">
        <v>35</v>
      </c>
      <c r="M65" s="285" t="s">
        <v>36</v>
      </c>
    </row>
    <row r="66" spans="1:13" s="8" customFormat="1" ht="15.75" customHeight="1" thickBot="1">
      <c r="A66" s="1250"/>
      <c r="B66" s="1255" t="s">
        <v>136</v>
      </c>
      <c r="C66" s="1256"/>
      <c r="D66" s="1256"/>
      <c r="E66" s="1256"/>
      <c r="F66" s="1256"/>
      <c r="G66" s="1256"/>
      <c r="H66" s="1256"/>
      <c r="I66" s="1256"/>
      <c r="J66" s="1256"/>
      <c r="K66" s="1256"/>
      <c r="L66" s="1256"/>
      <c r="M66" s="1257"/>
    </row>
    <row r="67" spans="1:13" s="8" customFormat="1" ht="15" customHeight="1">
      <c r="A67" s="120" t="s">
        <v>39</v>
      </c>
      <c r="B67" s="39">
        <v>92</v>
      </c>
      <c r="C67" s="46">
        <v>0.68</v>
      </c>
      <c r="D67" s="252">
        <v>1469</v>
      </c>
      <c r="E67" s="39">
        <v>2</v>
      </c>
      <c r="F67" s="46">
        <v>0.35</v>
      </c>
      <c r="G67" s="252">
        <v>37</v>
      </c>
      <c r="H67" s="39">
        <v>3</v>
      </c>
      <c r="I67" s="46">
        <v>0.41</v>
      </c>
      <c r="J67" s="252">
        <v>43</v>
      </c>
      <c r="K67" s="73">
        <v>3</v>
      </c>
      <c r="L67" s="74">
        <v>0.44</v>
      </c>
      <c r="M67" s="271">
        <v>52</v>
      </c>
    </row>
    <row r="68" spans="1:13" s="8" customFormat="1" ht="15" customHeight="1">
      <c r="A68" s="41" t="s">
        <v>40</v>
      </c>
      <c r="B68" s="44">
        <v>91</v>
      </c>
      <c r="C68" s="43">
        <v>0.69000000000000006</v>
      </c>
      <c r="D68" s="253">
        <v>1625</v>
      </c>
      <c r="E68" s="44">
        <v>3</v>
      </c>
      <c r="F68" s="43">
        <v>0.37</v>
      </c>
      <c r="G68" s="253">
        <v>46</v>
      </c>
      <c r="H68" s="44">
        <v>3</v>
      </c>
      <c r="I68" s="43">
        <v>0.41</v>
      </c>
      <c r="J68" s="253">
        <v>54</v>
      </c>
      <c r="K68" s="75">
        <v>4</v>
      </c>
      <c r="L68" s="76">
        <v>0.45</v>
      </c>
      <c r="M68" s="272">
        <v>65</v>
      </c>
    </row>
    <row r="69" spans="1:13" s="8" customFormat="1" ht="15" customHeight="1">
      <c r="A69" s="36" t="s">
        <v>41</v>
      </c>
      <c r="B69" s="39">
        <v>83</v>
      </c>
      <c r="C69" s="46">
        <v>1.51</v>
      </c>
      <c r="D69" s="254">
        <v>774</v>
      </c>
      <c r="E69" s="39">
        <v>7</v>
      </c>
      <c r="F69" s="46">
        <v>1.01</v>
      </c>
      <c r="G69" s="254">
        <v>57</v>
      </c>
      <c r="H69" s="39">
        <v>6</v>
      </c>
      <c r="I69" s="46">
        <v>0.98</v>
      </c>
      <c r="J69" s="254">
        <v>39</v>
      </c>
      <c r="K69" s="73">
        <v>5</v>
      </c>
      <c r="L69" s="74">
        <v>0.82000000000000006</v>
      </c>
      <c r="M69" s="273">
        <v>39</v>
      </c>
    </row>
    <row r="70" spans="1:13" s="8" customFormat="1" ht="15" customHeight="1">
      <c r="A70" s="41" t="s">
        <v>42</v>
      </c>
      <c r="B70" s="44">
        <v>86</v>
      </c>
      <c r="C70" s="43">
        <v>1.31</v>
      </c>
      <c r="D70" s="253">
        <v>679</v>
      </c>
      <c r="E70" s="44">
        <v>4</v>
      </c>
      <c r="F70" s="43">
        <v>0.71</v>
      </c>
      <c r="G70" s="253">
        <v>29</v>
      </c>
      <c r="H70" s="44">
        <v>7</v>
      </c>
      <c r="I70" s="43">
        <v>0.96</v>
      </c>
      <c r="J70" s="253">
        <v>46</v>
      </c>
      <c r="K70" s="75">
        <v>4</v>
      </c>
      <c r="L70" s="76">
        <v>0.71</v>
      </c>
      <c r="M70" s="272">
        <v>31</v>
      </c>
    </row>
    <row r="71" spans="1:13" s="8" customFormat="1" ht="15" customHeight="1">
      <c r="A71" s="36" t="s">
        <v>43</v>
      </c>
      <c r="B71" s="39">
        <v>85</v>
      </c>
      <c r="C71" s="46">
        <v>1.69</v>
      </c>
      <c r="D71" s="254">
        <v>432</v>
      </c>
      <c r="E71" s="39">
        <v>5</v>
      </c>
      <c r="F71" s="46">
        <v>1.08</v>
      </c>
      <c r="G71" s="254">
        <v>25</v>
      </c>
      <c r="H71" s="39">
        <v>4</v>
      </c>
      <c r="I71" s="46">
        <v>0.94000000000000006</v>
      </c>
      <c r="J71" s="254">
        <v>18</v>
      </c>
      <c r="K71" s="73">
        <v>6</v>
      </c>
      <c r="L71" s="74">
        <v>1.07</v>
      </c>
      <c r="M71" s="273">
        <v>34</v>
      </c>
    </row>
    <row r="72" spans="1:13" s="8" customFormat="1" ht="15" customHeight="1">
      <c r="A72" s="41" t="s">
        <v>44</v>
      </c>
      <c r="B72" s="44">
        <v>90</v>
      </c>
      <c r="C72" s="43">
        <v>1.05</v>
      </c>
      <c r="D72" s="253">
        <v>799</v>
      </c>
      <c r="E72" s="44">
        <v>3</v>
      </c>
      <c r="F72" s="43">
        <v>0.65</v>
      </c>
      <c r="G72" s="253">
        <v>27</v>
      </c>
      <c r="H72" s="44">
        <v>3</v>
      </c>
      <c r="I72" s="43">
        <v>0.57999999999999996</v>
      </c>
      <c r="J72" s="253">
        <v>24</v>
      </c>
      <c r="K72" s="75">
        <v>4</v>
      </c>
      <c r="L72" s="76">
        <v>0.66</v>
      </c>
      <c r="M72" s="272">
        <v>32</v>
      </c>
    </row>
    <row r="73" spans="1:13" s="8" customFormat="1" ht="15" customHeight="1">
      <c r="A73" s="36" t="s">
        <v>45</v>
      </c>
      <c r="B73" s="39">
        <v>91</v>
      </c>
      <c r="C73" s="46">
        <v>0.91</v>
      </c>
      <c r="D73" s="254">
        <v>876</v>
      </c>
      <c r="E73" s="39">
        <v>3</v>
      </c>
      <c r="F73" s="46">
        <v>0.5</v>
      </c>
      <c r="G73" s="254">
        <v>26</v>
      </c>
      <c r="H73" s="39">
        <v>3</v>
      </c>
      <c r="I73" s="46">
        <v>0.56000000000000005</v>
      </c>
      <c r="J73" s="254">
        <v>34</v>
      </c>
      <c r="K73" s="73">
        <v>3</v>
      </c>
      <c r="L73" s="74">
        <v>0.56000000000000005</v>
      </c>
      <c r="M73" s="273">
        <v>31</v>
      </c>
    </row>
    <row r="74" spans="1:13" s="8" customFormat="1" ht="15" customHeight="1">
      <c r="A74" s="41" t="s">
        <v>46</v>
      </c>
      <c r="B74" s="44">
        <v>83</v>
      </c>
      <c r="C74" s="43">
        <v>1.6</v>
      </c>
      <c r="D74" s="253">
        <v>565</v>
      </c>
      <c r="E74" s="44">
        <v>3</v>
      </c>
      <c r="F74" s="43">
        <v>0.77</v>
      </c>
      <c r="G74" s="253">
        <v>20</v>
      </c>
      <c r="H74" s="44">
        <v>7</v>
      </c>
      <c r="I74" s="43">
        <v>1.1499999999999999</v>
      </c>
      <c r="J74" s="253">
        <v>38</v>
      </c>
      <c r="K74" s="75">
        <v>7</v>
      </c>
      <c r="L74" s="76">
        <v>1.01</v>
      </c>
      <c r="M74" s="272">
        <v>45</v>
      </c>
    </row>
    <row r="75" spans="1:13" s="8" customFormat="1" ht="15" customHeight="1">
      <c r="A75" s="36" t="s">
        <v>47</v>
      </c>
      <c r="B75" s="39">
        <v>90</v>
      </c>
      <c r="C75" s="46">
        <v>0.88</v>
      </c>
      <c r="D75" s="254">
        <v>1112</v>
      </c>
      <c r="E75" s="39">
        <v>2</v>
      </c>
      <c r="F75" s="46">
        <v>0.41</v>
      </c>
      <c r="G75" s="254">
        <v>29</v>
      </c>
      <c r="H75" s="39">
        <v>3</v>
      </c>
      <c r="I75" s="46">
        <v>0.51</v>
      </c>
      <c r="J75" s="254">
        <v>35</v>
      </c>
      <c r="K75" s="73">
        <v>5</v>
      </c>
      <c r="L75" s="74">
        <v>0.63</v>
      </c>
      <c r="M75" s="273">
        <v>58</v>
      </c>
    </row>
    <row r="76" spans="1:13" s="8" customFormat="1" ht="15" customHeight="1">
      <c r="A76" s="41" t="s">
        <v>48</v>
      </c>
      <c r="B76" s="44">
        <v>91</v>
      </c>
      <c r="C76" s="43">
        <v>0.70000000000000007</v>
      </c>
      <c r="D76" s="253">
        <v>1590</v>
      </c>
      <c r="E76" s="44">
        <v>2</v>
      </c>
      <c r="F76" s="43">
        <v>0.35</v>
      </c>
      <c r="G76" s="253">
        <v>41</v>
      </c>
      <c r="H76" s="44">
        <v>2</v>
      </c>
      <c r="I76" s="43">
        <v>0.35</v>
      </c>
      <c r="J76" s="253">
        <v>41</v>
      </c>
      <c r="K76" s="75">
        <v>5</v>
      </c>
      <c r="L76" s="76">
        <v>0.53</v>
      </c>
      <c r="M76" s="272">
        <v>89</v>
      </c>
    </row>
    <row r="77" spans="1:13" s="8" customFormat="1" ht="15" customHeight="1">
      <c r="A77" s="36" t="s">
        <v>49</v>
      </c>
      <c r="B77" s="39">
        <v>93</v>
      </c>
      <c r="C77" s="46">
        <v>0.87</v>
      </c>
      <c r="D77" s="254">
        <v>790</v>
      </c>
      <c r="E77" s="39">
        <v>2</v>
      </c>
      <c r="F77" s="46">
        <v>0.45</v>
      </c>
      <c r="G77" s="254">
        <v>15</v>
      </c>
      <c r="H77" s="39">
        <v>1</v>
      </c>
      <c r="I77" s="46">
        <v>0.37</v>
      </c>
      <c r="J77" s="254">
        <v>15</v>
      </c>
      <c r="K77" s="73">
        <v>4</v>
      </c>
      <c r="L77" s="74">
        <v>0.67</v>
      </c>
      <c r="M77" s="273">
        <v>31</v>
      </c>
    </row>
    <row r="78" spans="1:13" s="8" customFormat="1" ht="15" customHeight="1">
      <c r="A78" s="41" t="s">
        <v>50</v>
      </c>
      <c r="B78" s="44">
        <v>88</v>
      </c>
      <c r="C78" s="43">
        <v>1.4</v>
      </c>
      <c r="D78" s="253">
        <v>519</v>
      </c>
      <c r="E78" s="44">
        <v>2</v>
      </c>
      <c r="F78" s="43">
        <v>0.64</v>
      </c>
      <c r="G78" s="253">
        <v>13</v>
      </c>
      <c r="H78" s="44">
        <v>5</v>
      </c>
      <c r="I78" s="43">
        <v>0.89</v>
      </c>
      <c r="J78" s="253">
        <v>28</v>
      </c>
      <c r="K78" s="75">
        <v>5</v>
      </c>
      <c r="L78" s="76">
        <v>0.95000000000000007</v>
      </c>
      <c r="M78" s="272">
        <v>27</v>
      </c>
    </row>
    <row r="79" spans="1:13" s="8" customFormat="1" ht="15" customHeight="1">
      <c r="A79" s="36" t="s">
        <v>51</v>
      </c>
      <c r="B79" s="39">
        <v>89</v>
      </c>
      <c r="C79" s="46">
        <v>1.06</v>
      </c>
      <c r="D79" s="254">
        <v>869</v>
      </c>
      <c r="E79" s="39">
        <v>3</v>
      </c>
      <c r="F79" s="46">
        <v>0.54</v>
      </c>
      <c r="G79" s="254">
        <v>24</v>
      </c>
      <c r="H79" s="39">
        <v>4</v>
      </c>
      <c r="I79" s="46">
        <v>0.67</v>
      </c>
      <c r="J79" s="254">
        <v>41</v>
      </c>
      <c r="K79" s="73">
        <v>4</v>
      </c>
      <c r="L79" s="74">
        <v>0.70000000000000007</v>
      </c>
      <c r="M79" s="273">
        <v>40</v>
      </c>
    </row>
    <row r="80" spans="1:13" s="8" customFormat="1" ht="15" customHeight="1">
      <c r="A80" s="41" t="s">
        <v>52</v>
      </c>
      <c r="B80" s="44">
        <v>85</v>
      </c>
      <c r="C80" s="43">
        <v>1.38</v>
      </c>
      <c r="D80" s="253">
        <v>663</v>
      </c>
      <c r="E80" s="44">
        <v>2</v>
      </c>
      <c r="F80" s="43">
        <v>0.56000000000000005</v>
      </c>
      <c r="G80" s="253">
        <v>19</v>
      </c>
      <c r="H80" s="44">
        <v>5</v>
      </c>
      <c r="I80" s="43">
        <v>0.88</v>
      </c>
      <c r="J80" s="253">
        <v>32</v>
      </c>
      <c r="K80" s="75">
        <v>8</v>
      </c>
      <c r="L80" s="76">
        <v>1.02</v>
      </c>
      <c r="M80" s="272">
        <v>60</v>
      </c>
    </row>
    <row r="81" spans="1:13" s="8" customFormat="1" ht="15" customHeight="1">
      <c r="A81" s="36" t="s">
        <v>53</v>
      </c>
      <c r="B81" s="39">
        <v>93</v>
      </c>
      <c r="C81" s="46">
        <v>0.99</v>
      </c>
      <c r="D81" s="254">
        <v>635</v>
      </c>
      <c r="E81" s="39">
        <v>3</v>
      </c>
      <c r="F81" s="46">
        <v>0.68</v>
      </c>
      <c r="G81" s="254">
        <v>18</v>
      </c>
      <c r="H81" s="39">
        <v>1</v>
      </c>
      <c r="I81" s="46">
        <v>0.44</v>
      </c>
      <c r="J81" s="254">
        <v>11</v>
      </c>
      <c r="K81" s="73">
        <v>2</v>
      </c>
      <c r="L81" s="74">
        <v>0.6</v>
      </c>
      <c r="M81" s="273">
        <v>17</v>
      </c>
    </row>
    <row r="82" spans="1:13" s="8" customFormat="1" ht="15.75" customHeight="1" thickBot="1">
      <c r="A82" s="41" t="s">
        <v>54</v>
      </c>
      <c r="B82" s="44">
        <v>90</v>
      </c>
      <c r="C82" s="43">
        <v>1.24</v>
      </c>
      <c r="D82" s="253">
        <v>582</v>
      </c>
      <c r="E82" s="44">
        <v>2</v>
      </c>
      <c r="F82" s="43">
        <v>0.62</v>
      </c>
      <c r="G82" s="253">
        <v>16</v>
      </c>
      <c r="H82" s="44">
        <v>4</v>
      </c>
      <c r="I82" s="43">
        <v>0.84</v>
      </c>
      <c r="J82" s="253">
        <v>23</v>
      </c>
      <c r="K82" s="75">
        <v>4</v>
      </c>
      <c r="L82" s="76">
        <v>0.75</v>
      </c>
      <c r="M82" s="272">
        <v>28</v>
      </c>
    </row>
    <row r="83" spans="1:13" s="8" customFormat="1" ht="15" customHeight="1">
      <c r="A83" s="48" t="s">
        <v>55</v>
      </c>
      <c r="B83" s="85">
        <v>91</v>
      </c>
      <c r="C83" s="86">
        <v>0.3</v>
      </c>
      <c r="D83" s="263">
        <v>9847</v>
      </c>
      <c r="E83" s="85">
        <v>2</v>
      </c>
      <c r="F83" s="86">
        <v>0.16</v>
      </c>
      <c r="G83" s="263">
        <v>277</v>
      </c>
      <c r="H83" s="85">
        <v>3</v>
      </c>
      <c r="I83" s="86">
        <v>0.17</v>
      </c>
      <c r="J83" s="263">
        <v>303</v>
      </c>
      <c r="K83" s="85">
        <v>4</v>
      </c>
      <c r="L83" s="86">
        <v>0.21</v>
      </c>
      <c r="M83" s="274">
        <v>436</v>
      </c>
    </row>
    <row r="84" spans="1:13" s="8" customFormat="1" ht="15" customHeight="1">
      <c r="A84" s="53" t="s">
        <v>56</v>
      </c>
      <c r="B84" s="90">
        <v>86</v>
      </c>
      <c r="C84" s="91">
        <v>0.57000000000000006</v>
      </c>
      <c r="D84" s="264">
        <v>4132</v>
      </c>
      <c r="E84" s="90">
        <v>4</v>
      </c>
      <c r="F84" s="91">
        <v>0.32</v>
      </c>
      <c r="G84" s="264">
        <v>165</v>
      </c>
      <c r="H84" s="90">
        <v>5</v>
      </c>
      <c r="I84" s="91">
        <v>0.38</v>
      </c>
      <c r="J84" s="264">
        <v>219</v>
      </c>
      <c r="K84" s="90">
        <v>5</v>
      </c>
      <c r="L84" s="91">
        <v>0.34</v>
      </c>
      <c r="M84" s="275">
        <v>243</v>
      </c>
    </row>
    <row r="85" spans="1:13" s="8" customFormat="1" ht="15.75" customHeight="1">
      <c r="A85" s="60" t="s">
        <v>57</v>
      </c>
      <c r="B85" s="111">
        <v>90</v>
      </c>
      <c r="C85" s="112">
        <v>0.27</v>
      </c>
      <c r="D85" s="266">
        <v>13979</v>
      </c>
      <c r="E85" s="111">
        <v>3</v>
      </c>
      <c r="F85" s="112">
        <v>0.14000000000000001</v>
      </c>
      <c r="G85" s="266">
        <v>442</v>
      </c>
      <c r="H85" s="111">
        <v>3</v>
      </c>
      <c r="I85" s="112">
        <v>0.15</v>
      </c>
      <c r="J85" s="266">
        <v>522</v>
      </c>
      <c r="K85" s="111">
        <v>4</v>
      </c>
      <c r="L85" s="112">
        <v>0.18</v>
      </c>
      <c r="M85" s="277">
        <v>679</v>
      </c>
    </row>
    <row r="86" spans="1:13" s="8" customFormat="1" ht="12.75" customHeight="1">
      <c r="A86" s="1282" t="s">
        <v>157</v>
      </c>
      <c r="B86" s="1265"/>
      <c r="C86" s="1265"/>
      <c r="D86" s="1265"/>
      <c r="E86" s="1265"/>
      <c r="F86" s="1265"/>
      <c r="G86" s="1265"/>
      <c r="H86" s="1265"/>
      <c r="I86" s="1265"/>
      <c r="J86" s="1265"/>
      <c r="K86" s="1265"/>
      <c r="L86" s="1265"/>
      <c r="M86" s="1265"/>
    </row>
    <row r="87" spans="1:13" s="8" customFormat="1" ht="24" customHeight="1">
      <c r="A87" s="1266" t="s">
        <v>138</v>
      </c>
      <c r="B87" s="1283"/>
      <c r="C87" s="1283"/>
      <c r="D87" s="1283"/>
      <c r="E87" s="1283"/>
      <c r="F87" s="1283"/>
      <c r="G87" s="1283"/>
      <c r="H87" s="1283"/>
      <c r="I87" s="1283"/>
      <c r="J87" s="1283"/>
      <c r="K87" s="1283"/>
      <c r="L87" s="1283"/>
      <c r="M87" s="1283"/>
    </row>
    <row r="88" spans="1:13" s="8" customFormat="1" ht="14.5">
      <c r="A88" s="1278" t="s">
        <v>152</v>
      </c>
      <c r="B88" s="1283"/>
      <c r="C88" s="1283"/>
      <c r="D88" s="1283"/>
      <c r="E88" s="1283"/>
      <c r="F88" s="1283"/>
      <c r="G88" s="1283"/>
      <c r="H88" s="1283"/>
      <c r="I88" s="1283"/>
      <c r="J88" s="1283"/>
      <c r="K88" s="1283"/>
      <c r="L88" s="1283"/>
      <c r="M88" s="1283"/>
    </row>
    <row r="89" spans="1:13" s="8" customFormat="1" ht="15" customHeight="1">
      <c r="D89" s="259"/>
      <c r="G89" s="259"/>
      <c r="J89" s="259"/>
      <c r="M89" s="259"/>
    </row>
    <row r="90" spans="1:13" s="8" customFormat="1" ht="23.25" customHeight="1">
      <c r="A90" s="1044">
        <v>2020</v>
      </c>
      <c r="B90" s="1277"/>
      <c r="C90" s="1277"/>
      <c r="D90" s="1277"/>
      <c r="E90" s="1277"/>
      <c r="F90" s="1277"/>
      <c r="G90" s="1277"/>
      <c r="H90" s="1277"/>
      <c r="I90" s="1277"/>
      <c r="J90" s="1277"/>
      <c r="M90" s="259"/>
    </row>
    <row r="91" spans="1:13" s="8" customFormat="1" ht="15" customHeight="1">
      <c r="A91" s="1"/>
      <c r="B91" s="9"/>
      <c r="C91" s="9"/>
      <c r="D91" s="259"/>
      <c r="E91" s="9"/>
      <c r="F91" s="9"/>
      <c r="G91" s="259"/>
      <c r="J91" s="259"/>
      <c r="M91" s="259"/>
    </row>
    <row r="92" spans="1:13" s="8" customFormat="1" ht="29.25" customHeight="1">
      <c r="A92" s="1281" t="s">
        <v>181</v>
      </c>
      <c r="B92" s="1281"/>
      <c r="C92" s="1281"/>
      <c r="D92" s="1281"/>
      <c r="E92" s="1281"/>
      <c r="F92" s="1281"/>
      <c r="G92" s="1281"/>
      <c r="H92" s="1281"/>
      <c r="I92" s="1281"/>
      <c r="J92" s="1281"/>
      <c r="M92" s="259"/>
    </row>
    <row r="93" spans="1:13" s="8" customFormat="1" ht="41.9" customHeight="1" thickBot="1">
      <c r="A93" s="1301" t="s">
        <v>28</v>
      </c>
      <c r="B93" s="1251" t="s">
        <v>141</v>
      </c>
      <c r="C93" s="1252"/>
      <c r="D93" s="1253"/>
      <c r="E93" s="1251" t="s">
        <v>31</v>
      </c>
      <c r="F93" s="1252"/>
      <c r="G93" s="1253"/>
      <c r="H93" s="1272" t="s">
        <v>142</v>
      </c>
      <c r="I93" s="1263"/>
      <c r="J93" s="1302"/>
      <c r="M93" s="259"/>
    </row>
    <row r="94" spans="1:13" s="8" customFormat="1" ht="15.75" customHeight="1" thickBot="1">
      <c r="A94" s="1249"/>
      <c r="B94" s="69" t="s">
        <v>34</v>
      </c>
      <c r="C94" s="82" t="s">
        <v>35</v>
      </c>
      <c r="D94" s="262" t="s">
        <v>36</v>
      </c>
      <c r="E94" s="70" t="s">
        <v>34</v>
      </c>
      <c r="F94" s="71" t="s">
        <v>35</v>
      </c>
      <c r="G94" s="282" t="s">
        <v>36</v>
      </c>
      <c r="H94" s="30" t="s">
        <v>34</v>
      </c>
      <c r="I94" s="68" t="s">
        <v>35</v>
      </c>
      <c r="J94" s="284" t="s">
        <v>36</v>
      </c>
      <c r="M94" s="259"/>
    </row>
    <row r="95" spans="1:13" s="8" customFormat="1" ht="15.75" customHeight="1" thickBot="1">
      <c r="A95" s="1250"/>
      <c r="B95" s="1255" t="s">
        <v>136</v>
      </c>
      <c r="C95" s="1256"/>
      <c r="D95" s="1256"/>
      <c r="E95" s="1256"/>
      <c r="F95" s="1256"/>
      <c r="G95" s="1256"/>
      <c r="H95" s="1256"/>
      <c r="I95" s="1256"/>
      <c r="J95" s="1257"/>
      <c r="M95" s="259"/>
    </row>
    <row r="96" spans="1:13" s="8" customFormat="1" ht="15" customHeight="1">
      <c r="A96" s="120" t="s">
        <v>39</v>
      </c>
      <c r="B96" s="121">
        <v>96</v>
      </c>
      <c r="C96" s="38">
        <v>0.65</v>
      </c>
      <c r="D96" s="252">
        <v>885</v>
      </c>
      <c r="E96" s="96">
        <v>3</v>
      </c>
      <c r="F96" s="38">
        <v>0.56000000000000005</v>
      </c>
      <c r="G96" s="252">
        <v>37</v>
      </c>
      <c r="H96" s="96">
        <v>1</v>
      </c>
      <c r="I96" s="38">
        <v>0.33</v>
      </c>
      <c r="J96" s="271">
        <v>20</v>
      </c>
      <c r="M96" s="259"/>
    </row>
    <row r="97" spans="1:13" s="8" customFormat="1" ht="15" customHeight="1">
      <c r="A97" s="41" t="s">
        <v>40</v>
      </c>
      <c r="B97" s="44">
        <v>95</v>
      </c>
      <c r="C97" s="43">
        <v>0.68</v>
      </c>
      <c r="D97" s="253">
        <v>909</v>
      </c>
      <c r="E97" s="44">
        <v>3</v>
      </c>
      <c r="F97" s="43">
        <v>0.54</v>
      </c>
      <c r="G97" s="253">
        <v>33</v>
      </c>
      <c r="H97" s="44">
        <v>2</v>
      </c>
      <c r="I97" s="43">
        <v>0.43</v>
      </c>
      <c r="J97" s="272">
        <v>19</v>
      </c>
      <c r="M97" s="259"/>
    </row>
    <row r="98" spans="1:13" s="8" customFormat="1" ht="15" customHeight="1">
      <c r="A98" s="36" t="s">
        <v>41</v>
      </c>
      <c r="B98" s="39">
        <v>93</v>
      </c>
      <c r="C98" s="46">
        <v>1.1499999999999999</v>
      </c>
      <c r="D98" s="254">
        <v>880</v>
      </c>
      <c r="E98" s="39">
        <v>5</v>
      </c>
      <c r="F98" s="46">
        <v>0.96</v>
      </c>
      <c r="G98" s="254">
        <v>43</v>
      </c>
      <c r="H98" s="39">
        <v>2</v>
      </c>
      <c r="I98" s="46">
        <v>0.68</v>
      </c>
      <c r="J98" s="273">
        <v>17</v>
      </c>
      <c r="M98" s="259"/>
    </row>
    <row r="99" spans="1:13" s="8" customFormat="1" ht="15" customHeight="1">
      <c r="A99" s="41" t="s">
        <v>42</v>
      </c>
      <c r="B99" s="44">
        <v>92</v>
      </c>
      <c r="C99" s="43">
        <v>0.82000000000000006</v>
      </c>
      <c r="D99" s="253">
        <v>995</v>
      </c>
      <c r="E99" s="44">
        <v>3</v>
      </c>
      <c r="F99" s="43">
        <v>0.5</v>
      </c>
      <c r="G99" s="253">
        <v>39</v>
      </c>
      <c r="H99" s="44">
        <v>5</v>
      </c>
      <c r="I99" s="43">
        <v>0.67</v>
      </c>
      <c r="J99" s="272">
        <v>61</v>
      </c>
      <c r="M99" s="259"/>
    </row>
    <row r="100" spans="1:13" s="8" customFormat="1" ht="15" customHeight="1">
      <c r="A100" s="36" t="s">
        <v>43</v>
      </c>
      <c r="B100" s="39">
        <v>89</v>
      </c>
      <c r="C100" s="46">
        <v>1.37</v>
      </c>
      <c r="D100" s="254">
        <v>590</v>
      </c>
      <c r="E100" s="39">
        <v>5</v>
      </c>
      <c r="F100" s="46">
        <v>0.92</v>
      </c>
      <c r="G100" s="254">
        <v>40</v>
      </c>
      <c r="H100" s="39">
        <v>6</v>
      </c>
      <c r="I100" s="46">
        <v>1.07</v>
      </c>
      <c r="J100" s="273">
        <v>32</v>
      </c>
      <c r="M100" s="259"/>
    </row>
    <row r="101" spans="1:13" s="8" customFormat="1" ht="15" customHeight="1">
      <c r="A101" s="41" t="s">
        <v>44</v>
      </c>
      <c r="B101" s="44">
        <v>93</v>
      </c>
      <c r="C101" s="43">
        <v>0.85</v>
      </c>
      <c r="D101" s="253">
        <v>1077</v>
      </c>
      <c r="E101" s="44">
        <v>3</v>
      </c>
      <c r="F101" s="43">
        <v>0.6</v>
      </c>
      <c r="G101" s="253">
        <v>43</v>
      </c>
      <c r="H101" s="44">
        <v>4</v>
      </c>
      <c r="I101" s="43">
        <v>0.62</v>
      </c>
      <c r="J101" s="272">
        <v>49</v>
      </c>
      <c r="M101" s="259"/>
    </row>
    <row r="102" spans="1:13" s="8" customFormat="1" ht="15" customHeight="1">
      <c r="A102" s="36" t="s">
        <v>45</v>
      </c>
      <c r="B102" s="39">
        <v>95</v>
      </c>
      <c r="C102" s="46">
        <v>0.79</v>
      </c>
      <c r="D102" s="254">
        <v>822</v>
      </c>
      <c r="E102" s="39">
        <v>3</v>
      </c>
      <c r="F102" s="46">
        <v>0.63</v>
      </c>
      <c r="G102" s="254">
        <v>32</v>
      </c>
      <c r="H102" s="39">
        <v>2</v>
      </c>
      <c r="I102" s="46">
        <v>0.49</v>
      </c>
      <c r="J102" s="273">
        <v>20</v>
      </c>
      <c r="M102" s="259"/>
    </row>
    <row r="103" spans="1:13" s="8" customFormat="1" ht="15" customHeight="1">
      <c r="A103" s="41" t="s">
        <v>46</v>
      </c>
      <c r="B103" s="44">
        <v>93</v>
      </c>
      <c r="C103" s="43">
        <v>0.88</v>
      </c>
      <c r="D103" s="253">
        <v>966</v>
      </c>
      <c r="E103" s="44">
        <v>3</v>
      </c>
      <c r="F103" s="43">
        <v>0.63</v>
      </c>
      <c r="G103" s="253">
        <v>28</v>
      </c>
      <c r="H103" s="44">
        <v>4</v>
      </c>
      <c r="I103" s="43">
        <v>0.64</v>
      </c>
      <c r="J103" s="272">
        <v>49</v>
      </c>
      <c r="M103" s="259"/>
    </row>
    <row r="104" spans="1:13" s="8" customFormat="1" ht="15" customHeight="1">
      <c r="A104" s="36" t="s">
        <v>47</v>
      </c>
      <c r="B104" s="39">
        <v>96</v>
      </c>
      <c r="C104" s="46">
        <v>0.62</v>
      </c>
      <c r="D104" s="254">
        <v>960</v>
      </c>
      <c r="E104" s="39">
        <v>2</v>
      </c>
      <c r="F104" s="46">
        <v>0.5</v>
      </c>
      <c r="G104" s="254">
        <v>28</v>
      </c>
      <c r="H104" s="39">
        <v>1</v>
      </c>
      <c r="I104" s="46">
        <v>0.36</v>
      </c>
      <c r="J104" s="273">
        <v>16</v>
      </c>
      <c r="M104" s="259"/>
    </row>
    <row r="105" spans="1:13" s="8" customFormat="1" ht="15" customHeight="1">
      <c r="A105" s="41" t="s">
        <v>48</v>
      </c>
      <c r="B105" s="44">
        <v>96</v>
      </c>
      <c r="C105" s="43">
        <v>0.72</v>
      </c>
      <c r="D105" s="253">
        <v>709</v>
      </c>
      <c r="E105" s="44">
        <v>2</v>
      </c>
      <c r="F105" s="43">
        <v>0.57000000000000006</v>
      </c>
      <c r="G105" s="253">
        <v>15</v>
      </c>
      <c r="H105" s="44">
        <v>2</v>
      </c>
      <c r="I105" s="43">
        <v>0.46</v>
      </c>
      <c r="J105" s="272">
        <v>15</v>
      </c>
      <c r="M105" s="259"/>
    </row>
    <row r="106" spans="1:13" s="8" customFormat="1" ht="15" customHeight="1">
      <c r="A106" s="36" t="s">
        <v>49</v>
      </c>
      <c r="B106" s="39">
        <v>97</v>
      </c>
      <c r="C106" s="46">
        <v>0.61</v>
      </c>
      <c r="D106" s="254">
        <v>749</v>
      </c>
      <c r="E106" s="39">
        <v>1</v>
      </c>
      <c r="F106" s="46">
        <v>0.38</v>
      </c>
      <c r="G106" s="254">
        <v>13</v>
      </c>
      <c r="H106" s="39">
        <v>2</v>
      </c>
      <c r="I106" s="46">
        <v>0.48</v>
      </c>
      <c r="J106" s="273">
        <v>19</v>
      </c>
      <c r="M106" s="259"/>
    </row>
    <row r="107" spans="1:13" s="8" customFormat="1" ht="15" customHeight="1">
      <c r="A107" s="41" t="s">
        <v>50</v>
      </c>
      <c r="B107" s="44">
        <v>92</v>
      </c>
      <c r="C107" s="43">
        <v>1.06</v>
      </c>
      <c r="D107" s="253">
        <v>699</v>
      </c>
      <c r="E107" s="44">
        <v>4</v>
      </c>
      <c r="F107" s="43">
        <v>0.83000000000000007</v>
      </c>
      <c r="G107" s="253">
        <v>33</v>
      </c>
      <c r="H107" s="44">
        <v>4</v>
      </c>
      <c r="I107" s="43">
        <v>0.69000000000000006</v>
      </c>
      <c r="J107" s="272">
        <v>36</v>
      </c>
      <c r="M107" s="259"/>
    </row>
    <row r="108" spans="1:13" s="8" customFormat="1" ht="15" customHeight="1">
      <c r="A108" s="36" t="s">
        <v>51</v>
      </c>
      <c r="B108" s="39">
        <v>95</v>
      </c>
      <c r="C108" s="46">
        <v>0.67</v>
      </c>
      <c r="D108" s="254">
        <v>1116</v>
      </c>
      <c r="E108" s="39">
        <v>2</v>
      </c>
      <c r="F108" s="46">
        <v>0.46</v>
      </c>
      <c r="G108" s="254">
        <v>29</v>
      </c>
      <c r="H108" s="39">
        <v>2</v>
      </c>
      <c r="I108" s="46">
        <v>0.5</v>
      </c>
      <c r="J108" s="273">
        <v>29</v>
      </c>
      <c r="M108" s="259"/>
    </row>
    <row r="109" spans="1:13" s="8" customFormat="1" ht="15" customHeight="1">
      <c r="A109" s="41" t="s">
        <v>52</v>
      </c>
      <c r="B109" s="44">
        <v>95</v>
      </c>
      <c r="C109" s="43">
        <v>0.69000000000000006</v>
      </c>
      <c r="D109" s="253">
        <v>1047</v>
      </c>
      <c r="E109" s="44">
        <v>2</v>
      </c>
      <c r="F109" s="43">
        <v>0.47</v>
      </c>
      <c r="G109" s="253">
        <v>21</v>
      </c>
      <c r="H109" s="44">
        <v>3</v>
      </c>
      <c r="I109" s="43">
        <v>0.51</v>
      </c>
      <c r="J109" s="272">
        <v>38</v>
      </c>
      <c r="M109" s="259"/>
    </row>
    <row r="110" spans="1:13" s="8" customFormat="1" ht="15" customHeight="1">
      <c r="A110" s="36" t="s">
        <v>53</v>
      </c>
      <c r="B110" s="39">
        <v>95</v>
      </c>
      <c r="C110" s="46">
        <v>0.88</v>
      </c>
      <c r="D110" s="254">
        <v>899</v>
      </c>
      <c r="E110" s="39">
        <v>3</v>
      </c>
      <c r="F110" s="46">
        <v>0.65</v>
      </c>
      <c r="G110" s="254">
        <v>22</v>
      </c>
      <c r="H110" s="39">
        <v>2</v>
      </c>
      <c r="I110" s="46">
        <v>0.62</v>
      </c>
      <c r="J110" s="273">
        <v>23</v>
      </c>
      <c r="M110" s="259"/>
    </row>
    <row r="111" spans="1:13" s="8" customFormat="1" ht="15.75" customHeight="1" thickBot="1">
      <c r="A111" s="41" t="s">
        <v>54</v>
      </c>
      <c r="B111" s="44">
        <v>96</v>
      </c>
      <c r="C111" s="43">
        <v>0.55000000000000004</v>
      </c>
      <c r="D111" s="253">
        <v>1058</v>
      </c>
      <c r="E111" s="44">
        <v>2</v>
      </c>
      <c r="F111" s="43">
        <v>0.44</v>
      </c>
      <c r="G111" s="253">
        <v>24</v>
      </c>
      <c r="H111" s="44">
        <v>1</v>
      </c>
      <c r="I111" s="43">
        <v>0.34</v>
      </c>
      <c r="J111" s="272">
        <v>22</v>
      </c>
      <c r="M111" s="259"/>
    </row>
    <row r="112" spans="1:13" s="8" customFormat="1" ht="15" customHeight="1">
      <c r="A112" s="84" t="s">
        <v>55</v>
      </c>
      <c r="B112" s="85">
        <v>96</v>
      </c>
      <c r="C112" s="86">
        <v>0.28000000000000003</v>
      </c>
      <c r="D112" s="263">
        <v>8299</v>
      </c>
      <c r="E112" s="85">
        <v>3</v>
      </c>
      <c r="F112" s="86">
        <v>0.22</v>
      </c>
      <c r="G112" s="263">
        <v>296</v>
      </c>
      <c r="H112" s="85">
        <v>2</v>
      </c>
      <c r="I112" s="86">
        <v>0.17</v>
      </c>
      <c r="J112" s="274">
        <v>249</v>
      </c>
      <c r="M112" s="259"/>
    </row>
    <row r="113" spans="1:13" s="8" customFormat="1" ht="15" customHeight="1">
      <c r="A113" s="89" t="s">
        <v>56</v>
      </c>
      <c r="B113" s="90">
        <v>94</v>
      </c>
      <c r="C113" s="91">
        <v>0.38</v>
      </c>
      <c r="D113" s="264">
        <v>6062</v>
      </c>
      <c r="E113" s="90">
        <v>3</v>
      </c>
      <c r="F113" s="91">
        <v>0.28999999999999998</v>
      </c>
      <c r="G113" s="264">
        <v>184</v>
      </c>
      <c r="H113" s="90">
        <v>3</v>
      </c>
      <c r="I113" s="91">
        <v>0.25</v>
      </c>
      <c r="J113" s="275">
        <v>216</v>
      </c>
      <c r="M113" s="259"/>
    </row>
    <row r="114" spans="1:13" s="8" customFormat="1" ht="15.75" customHeight="1">
      <c r="A114" s="110" t="s">
        <v>57</v>
      </c>
      <c r="B114" s="111">
        <v>95</v>
      </c>
      <c r="C114" s="112">
        <v>0.23</v>
      </c>
      <c r="D114" s="266">
        <v>14361</v>
      </c>
      <c r="E114" s="111">
        <v>3</v>
      </c>
      <c r="F114" s="112">
        <v>0.19</v>
      </c>
      <c r="G114" s="266">
        <v>480</v>
      </c>
      <c r="H114" s="111">
        <v>2</v>
      </c>
      <c r="I114" s="112">
        <v>0.15</v>
      </c>
      <c r="J114" s="277">
        <v>465</v>
      </c>
      <c r="M114" s="259"/>
    </row>
    <row r="115" spans="1:13" s="8" customFormat="1" ht="15" customHeight="1">
      <c r="A115" s="1282" t="s">
        <v>157</v>
      </c>
      <c r="B115" s="1265"/>
      <c r="C115" s="1265"/>
      <c r="D115" s="1265"/>
      <c r="E115" s="1265"/>
      <c r="F115" s="1265"/>
      <c r="G115" s="1265"/>
      <c r="H115" s="1265"/>
      <c r="I115" s="1265"/>
      <c r="J115" s="1265"/>
      <c r="M115" s="259"/>
    </row>
    <row r="116" spans="1:13" s="8" customFormat="1" ht="15" customHeight="1">
      <c r="A116" s="1266" t="s">
        <v>139</v>
      </c>
      <c r="B116" s="1283"/>
      <c r="C116" s="1283"/>
      <c r="D116" s="1283"/>
      <c r="E116" s="1283"/>
      <c r="F116" s="1283"/>
      <c r="G116" s="1283"/>
      <c r="H116" s="1283"/>
      <c r="I116" s="1283"/>
      <c r="J116" s="1283"/>
      <c r="M116" s="259"/>
    </row>
    <row r="117" spans="1:13" s="8" customFormat="1" ht="15" customHeight="1">
      <c r="A117" s="126" t="s">
        <v>149</v>
      </c>
      <c r="B117" s="126"/>
      <c r="C117" s="126"/>
      <c r="D117" s="280"/>
      <c r="E117" s="126"/>
      <c r="F117" s="126"/>
      <c r="G117" s="280"/>
      <c r="H117" s="126"/>
      <c r="I117" s="126"/>
      <c r="J117" s="280"/>
      <c r="M117" s="259"/>
    </row>
  </sheetData>
  <mergeCells count="44">
    <mergeCell ref="A28:P28"/>
    <mergeCell ref="A29:P29"/>
    <mergeCell ref="A90:J90"/>
    <mergeCell ref="A93:A95"/>
    <mergeCell ref="B93:D93"/>
    <mergeCell ref="E93:G93"/>
    <mergeCell ref="H93:J93"/>
    <mergeCell ref="B95:J95"/>
    <mergeCell ref="A61:M61"/>
    <mergeCell ref="A64:A66"/>
    <mergeCell ref="B64:D64"/>
    <mergeCell ref="E64:G64"/>
    <mergeCell ref="H64:J64"/>
    <mergeCell ref="K64:M64"/>
    <mergeCell ref="B66:M66"/>
    <mergeCell ref="A30:P30"/>
    <mergeCell ref="A3:P3"/>
    <mergeCell ref="A5:P5"/>
    <mergeCell ref="A6:A8"/>
    <mergeCell ref="B6:D6"/>
    <mergeCell ref="E6:G6"/>
    <mergeCell ref="H6:J6"/>
    <mergeCell ref="K6:M6"/>
    <mergeCell ref="N6:P6"/>
    <mergeCell ref="B8:P8"/>
    <mergeCell ref="A58:P58"/>
    <mergeCell ref="A57:P57"/>
    <mergeCell ref="A59:P59"/>
    <mergeCell ref="A32:P32"/>
    <mergeCell ref="A34:P34"/>
    <mergeCell ref="A35:A37"/>
    <mergeCell ref="B35:D35"/>
    <mergeCell ref="E35:G35"/>
    <mergeCell ref="H35:J35"/>
    <mergeCell ref="K35:M35"/>
    <mergeCell ref="N35:P35"/>
    <mergeCell ref="B37:P37"/>
    <mergeCell ref="A63:M63"/>
    <mergeCell ref="A115:J115"/>
    <mergeCell ref="A116:J116"/>
    <mergeCell ref="A86:M86"/>
    <mergeCell ref="A87:M87"/>
    <mergeCell ref="A88:M88"/>
    <mergeCell ref="A92:J92"/>
  </mergeCells>
  <hyperlinks>
    <hyperlink ref="A1" location="Inhalt!A9" display="Zurück zum Inhalt" xr:uid="{00000000-0004-0000-0B00-000000000000}"/>
  </hyperlinks>
  <pageMargins left="0.7" right="0.7" top="0.78740157499999996" bottom="0.78740157499999996"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V115"/>
  <sheetViews>
    <sheetView zoomScale="80" zoomScaleNormal="80" workbookViewId="0"/>
  </sheetViews>
  <sheetFormatPr baseColWidth="10" defaultColWidth="11.08203125" defaultRowHeight="12"/>
  <cols>
    <col min="1" max="1" width="23.5" style="166" customWidth="1"/>
    <col min="2" max="3" width="11.08203125" style="166" customWidth="1"/>
    <col min="4" max="4" width="11.08203125" style="291" customWidth="1"/>
    <col min="5" max="6" width="11.08203125" style="166" customWidth="1"/>
    <col min="7" max="7" width="11.08203125" style="291" customWidth="1"/>
    <col min="8" max="9" width="11.08203125" style="166" customWidth="1"/>
    <col min="10" max="10" width="11.08203125" style="291" customWidth="1"/>
    <col min="11" max="12" width="11.08203125" style="166" customWidth="1"/>
    <col min="13" max="13" width="11.08203125" style="291" customWidth="1"/>
    <col min="14" max="16" width="11.08203125" style="166" customWidth="1"/>
    <col min="17" max="16384" width="11.08203125" style="166"/>
  </cols>
  <sheetData>
    <row r="1" spans="1:74" ht="14.5">
      <c r="A1" s="165" t="s">
        <v>143</v>
      </c>
    </row>
    <row r="2" spans="1:74" ht="14.5">
      <c r="A2" s="165"/>
    </row>
    <row r="3" spans="1:74" s="168" customFormat="1" ht="23.5">
      <c r="A3" s="1031">
        <v>2023</v>
      </c>
      <c r="B3" s="1031"/>
      <c r="C3" s="1031"/>
      <c r="D3" s="1031"/>
      <c r="E3" s="1031"/>
      <c r="F3" s="1031"/>
      <c r="G3" s="1031"/>
      <c r="H3" s="1031"/>
      <c r="I3" s="1031"/>
      <c r="J3" s="1031"/>
      <c r="K3" s="1031"/>
      <c r="L3" s="1031"/>
      <c r="M3" s="1031"/>
      <c r="N3" s="1031"/>
      <c r="O3" s="1031"/>
      <c r="P3" s="1031"/>
      <c r="Q3" s="167"/>
      <c r="R3" s="167"/>
      <c r="S3" s="167"/>
      <c r="T3" s="167"/>
      <c r="U3" s="167"/>
      <c r="V3" s="167"/>
      <c r="W3" s="167"/>
      <c r="X3" s="167"/>
      <c r="Y3" s="167"/>
      <c r="Z3" s="167"/>
      <c r="AA3" s="167"/>
      <c r="AB3" s="167"/>
      <c r="AC3" s="167"/>
      <c r="AD3" s="167"/>
      <c r="AE3" s="167"/>
      <c r="AF3" s="167"/>
      <c r="AG3" s="167"/>
      <c r="AH3" s="167"/>
      <c r="AI3" s="167"/>
      <c r="AJ3" s="167"/>
      <c r="AK3" s="167"/>
      <c r="AL3" s="167"/>
      <c r="AM3" s="167"/>
      <c r="AN3" s="167"/>
      <c r="AO3" s="167"/>
      <c r="AP3" s="167"/>
      <c r="AQ3" s="167"/>
      <c r="AR3" s="167"/>
      <c r="AS3" s="167"/>
      <c r="AT3" s="167"/>
      <c r="AU3" s="167"/>
      <c r="AV3" s="167"/>
      <c r="AW3" s="167"/>
      <c r="AX3" s="167"/>
      <c r="AY3" s="167"/>
      <c r="AZ3" s="167"/>
      <c r="BA3" s="167"/>
      <c r="BB3" s="167"/>
      <c r="BC3" s="167"/>
      <c r="BD3" s="167"/>
      <c r="BE3" s="167"/>
      <c r="BF3" s="167"/>
      <c r="BG3" s="167"/>
      <c r="BH3" s="167"/>
      <c r="BI3" s="167"/>
      <c r="BJ3" s="167"/>
      <c r="BK3" s="167"/>
      <c r="BL3" s="167"/>
      <c r="BM3" s="167"/>
      <c r="BN3" s="167"/>
      <c r="BO3" s="167"/>
      <c r="BP3" s="167"/>
      <c r="BQ3" s="167"/>
      <c r="BR3" s="167"/>
      <c r="BS3" s="167"/>
      <c r="BT3" s="167"/>
      <c r="BU3" s="167"/>
      <c r="BV3" s="167"/>
    </row>
    <row r="4" spans="1:74" s="170" customFormat="1" ht="14.5">
      <c r="A4" s="169"/>
      <c r="D4" s="292"/>
      <c r="G4" s="292"/>
      <c r="J4" s="292"/>
      <c r="M4" s="292"/>
    </row>
    <row r="5" spans="1:74" s="168" customFormat="1" ht="14.5">
      <c r="A5" s="1317" t="s">
        <v>167</v>
      </c>
      <c r="B5" s="1317"/>
      <c r="C5" s="1317"/>
      <c r="D5" s="1317"/>
      <c r="E5" s="1317"/>
      <c r="F5" s="1317"/>
      <c r="G5" s="1317"/>
      <c r="H5" s="1317"/>
      <c r="I5" s="1317"/>
      <c r="J5" s="1317"/>
      <c r="K5" s="1317"/>
      <c r="L5" s="1317"/>
      <c r="M5" s="1317"/>
      <c r="N5" s="1317"/>
      <c r="O5" s="1317"/>
      <c r="P5" s="1317"/>
    </row>
    <row r="6" spans="1:74" s="168" customFormat="1" ht="47.25" customHeight="1">
      <c r="A6" s="1318" t="s">
        <v>28</v>
      </c>
      <c r="B6" s="1271" t="s">
        <v>29</v>
      </c>
      <c r="C6" s="1289"/>
      <c r="D6" s="1280"/>
      <c r="E6" s="1303" t="s">
        <v>30</v>
      </c>
      <c r="F6" s="1262"/>
      <c r="G6" s="1304"/>
      <c r="H6" s="1303" t="s">
        <v>31</v>
      </c>
      <c r="I6" s="1262"/>
      <c r="J6" s="1304"/>
      <c r="K6" s="1262" t="s">
        <v>32</v>
      </c>
      <c r="L6" s="1262"/>
      <c r="M6" s="1304"/>
      <c r="N6" s="1271" t="s">
        <v>33</v>
      </c>
      <c r="O6" s="1289"/>
      <c r="P6" s="1307"/>
    </row>
    <row r="7" spans="1:74" s="168" customFormat="1" ht="15" thickBot="1">
      <c r="A7" s="1318"/>
      <c r="B7" s="171" t="s">
        <v>34</v>
      </c>
      <c r="C7" s="172" t="s">
        <v>35</v>
      </c>
      <c r="D7" s="293" t="s">
        <v>36</v>
      </c>
      <c r="E7" s="173" t="s">
        <v>34</v>
      </c>
      <c r="F7" s="172" t="s">
        <v>35</v>
      </c>
      <c r="G7" s="293" t="s">
        <v>36</v>
      </c>
      <c r="H7" s="173" t="s">
        <v>34</v>
      </c>
      <c r="I7" s="174" t="s">
        <v>35</v>
      </c>
      <c r="J7" s="303" t="s">
        <v>36</v>
      </c>
      <c r="K7" s="173" t="s">
        <v>34</v>
      </c>
      <c r="L7" s="172" t="s">
        <v>35</v>
      </c>
      <c r="M7" s="293" t="s">
        <v>36</v>
      </c>
      <c r="N7" s="175" t="s">
        <v>34</v>
      </c>
      <c r="O7" s="176" t="s">
        <v>35</v>
      </c>
      <c r="P7" s="175" t="s">
        <v>36</v>
      </c>
    </row>
    <row r="8" spans="1:74" s="168" customFormat="1" ht="15" thickBot="1">
      <c r="A8" s="1258" t="s">
        <v>65</v>
      </c>
      <c r="B8" s="1308"/>
      <c r="C8" s="1308"/>
      <c r="D8" s="1308"/>
      <c r="E8" s="1308"/>
      <c r="F8" s="1308"/>
      <c r="G8" s="1308"/>
      <c r="H8" s="1308"/>
      <c r="I8" s="1308"/>
      <c r="J8" s="1308"/>
      <c r="K8" s="1308"/>
      <c r="L8" s="1308"/>
      <c r="M8" s="1308"/>
      <c r="N8" s="1308"/>
      <c r="O8" s="1308"/>
      <c r="P8" s="1309"/>
    </row>
    <row r="9" spans="1:74" s="168" customFormat="1" ht="14.5">
      <c r="A9" s="177" t="s">
        <v>39</v>
      </c>
      <c r="B9" s="37">
        <v>54</v>
      </c>
      <c r="C9" s="38">
        <v>1.22</v>
      </c>
      <c r="D9" s="252">
        <v>953</v>
      </c>
      <c r="E9" s="39">
        <v>10</v>
      </c>
      <c r="F9" s="38">
        <v>0.74</v>
      </c>
      <c r="G9" s="252">
        <v>176</v>
      </c>
      <c r="H9" s="39">
        <v>20</v>
      </c>
      <c r="I9" s="38">
        <v>0.97</v>
      </c>
      <c r="J9" s="252">
        <v>357</v>
      </c>
      <c r="K9" s="39">
        <v>16</v>
      </c>
      <c r="L9" s="38">
        <v>0.9</v>
      </c>
      <c r="M9" s="252">
        <v>295</v>
      </c>
      <c r="N9" s="37">
        <v>0</v>
      </c>
      <c r="O9" s="38">
        <v>0.09</v>
      </c>
      <c r="P9" s="40">
        <v>3</v>
      </c>
    </row>
    <row r="10" spans="1:74" s="168" customFormat="1" ht="14.5">
      <c r="A10" s="181" t="s">
        <v>40</v>
      </c>
      <c r="B10" s="42">
        <v>61</v>
      </c>
      <c r="C10" s="43">
        <v>1.0900000000000001</v>
      </c>
      <c r="D10" s="253">
        <v>1262</v>
      </c>
      <c r="E10" s="44">
        <v>8</v>
      </c>
      <c r="F10" s="43">
        <v>0.6</v>
      </c>
      <c r="G10" s="253">
        <v>166</v>
      </c>
      <c r="H10" s="42">
        <v>15</v>
      </c>
      <c r="I10" s="43">
        <v>0.81</v>
      </c>
      <c r="J10" s="253">
        <v>316</v>
      </c>
      <c r="K10" s="44">
        <v>15</v>
      </c>
      <c r="L10" s="43">
        <v>0.8</v>
      </c>
      <c r="M10" s="253">
        <v>319</v>
      </c>
      <c r="N10" s="44">
        <v>0</v>
      </c>
      <c r="O10" s="43">
        <v>0.08</v>
      </c>
      <c r="P10" s="45">
        <v>4</v>
      </c>
    </row>
    <row r="11" spans="1:74" s="168" customFormat="1" ht="14.5">
      <c r="A11" s="177" t="s">
        <v>41</v>
      </c>
      <c r="B11" s="37">
        <v>52</v>
      </c>
      <c r="C11" s="46">
        <v>2.2200000000000002</v>
      </c>
      <c r="D11" s="254">
        <v>343</v>
      </c>
      <c r="E11" s="39">
        <v>8</v>
      </c>
      <c r="F11" s="46">
        <v>1.21</v>
      </c>
      <c r="G11" s="254">
        <v>59</v>
      </c>
      <c r="H11" s="39">
        <v>19</v>
      </c>
      <c r="I11" s="46">
        <v>1.7</v>
      </c>
      <c r="J11" s="254">
        <v>129</v>
      </c>
      <c r="K11" s="39">
        <v>20</v>
      </c>
      <c r="L11" s="46">
        <v>1.84</v>
      </c>
      <c r="M11" s="254">
        <v>124</v>
      </c>
      <c r="N11" s="39">
        <v>0</v>
      </c>
      <c r="O11" s="46" t="s">
        <v>62</v>
      </c>
      <c r="P11" s="47">
        <v>0</v>
      </c>
    </row>
    <row r="12" spans="1:74" s="168" customFormat="1" ht="14.5">
      <c r="A12" s="181" t="s">
        <v>42</v>
      </c>
      <c r="B12" s="42">
        <v>56</v>
      </c>
      <c r="C12" s="43">
        <v>2.16</v>
      </c>
      <c r="D12" s="253">
        <v>312</v>
      </c>
      <c r="E12" s="44">
        <v>10</v>
      </c>
      <c r="F12" s="43">
        <v>1.28</v>
      </c>
      <c r="G12" s="253">
        <v>56</v>
      </c>
      <c r="H12" s="42">
        <v>18</v>
      </c>
      <c r="I12" s="43">
        <v>1.67</v>
      </c>
      <c r="J12" s="253">
        <v>100</v>
      </c>
      <c r="K12" s="44">
        <v>16</v>
      </c>
      <c r="L12" s="43">
        <v>1.61</v>
      </c>
      <c r="M12" s="253">
        <v>87</v>
      </c>
      <c r="N12" s="44">
        <v>0</v>
      </c>
      <c r="O12" s="43">
        <v>0.2</v>
      </c>
      <c r="P12" s="45">
        <v>1</v>
      </c>
    </row>
    <row r="13" spans="1:74" s="168" customFormat="1" ht="14.5">
      <c r="A13" s="177" t="s">
        <v>43</v>
      </c>
      <c r="B13" s="39">
        <v>46</v>
      </c>
      <c r="C13" s="46">
        <v>2.52</v>
      </c>
      <c r="D13" s="254">
        <v>209</v>
      </c>
      <c r="E13" s="39">
        <v>8</v>
      </c>
      <c r="F13" s="46">
        <v>1.36</v>
      </c>
      <c r="G13" s="254">
        <v>37</v>
      </c>
      <c r="H13" s="39">
        <v>23</v>
      </c>
      <c r="I13" s="46">
        <v>2.19</v>
      </c>
      <c r="J13" s="254">
        <v>101</v>
      </c>
      <c r="K13" s="39">
        <v>22</v>
      </c>
      <c r="L13" s="46">
        <v>2.16</v>
      </c>
      <c r="M13" s="254">
        <v>93</v>
      </c>
      <c r="N13" s="37">
        <v>0</v>
      </c>
      <c r="O13" s="46">
        <v>0.19</v>
      </c>
      <c r="P13" s="47">
        <v>1</v>
      </c>
    </row>
    <row r="14" spans="1:74" s="168" customFormat="1" ht="14.5">
      <c r="A14" s="181" t="s">
        <v>44</v>
      </c>
      <c r="B14" s="44">
        <v>56</v>
      </c>
      <c r="C14" s="43">
        <v>2.1</v>
      </c>
      <c r="D14" s="253">
        <v>340</v>
      </c>
      <c r="E14" s="44">
        <v>9</v>
      </c>
      <c r="F14" s="43">
        <v>1.1599999999999999</v>
      </c>
      <c r="G14" s="253">
        <v>56</v>
      </c>
      <c r="H14" s="44">
        <v>15</v>
      </c>
      <c r="I14" s="43">
        <v>1.54</v>
      </c>
      <c r="J14" s="253">
        <v>89</v>
      </c>
      <c r="K14" s="44">
        <v>20</v>
      </c>
      <c r="L14" s="43">
        <v>1.68</v>
      </c>
      <c r="M14" s="253">
        <v>119</v>
      </c>
      <c r="N14" s="44">
        <v>1</v>
      </c>
      <c r="O14" s="43">
        <v>0.28000000000000003</v>
      </c>
      <c r="P14" s="45">
        <v>4</v>
      </c>
    </row>
    <row r="15" spans="1:74" s="168" customFormat="1" ht="14.5">
      <c r="A15" s="177" t="s">
        <v>45</v>
      </c>
      <c r="B15" s="39">
        <v>54</v>
      </c>
      <c r="C15" s="46">
        <v>1.72</v>
      </c>
      <c r="D15" s="254">
        <v>474</v>
      </c>
      <c r="E15" s="39">
        <v>9</v>
      </c>
      <c r="F15" s="46">
        <v>0.97</v>
      </c>
      <c r="G15" s="254">
        <v>74</v>
      </c>
      <c r="H15" s="39">
        <v>21</v>
      </c>
      <c r="I15" s="46">
        <v>1.4</v>
      </c>
      <c r="J15" s="254">
        <v>180</v>
      </c>
      <c r="K15" s="39">
        <v>17</v>
      </c>
      <c r="L15" s="46">
        <v>1.3</v>
      </c>
      <c r="M15" s="254">
        <v>150</v>
      </c>
      <c r="N15" s="37">
        <v>0</v>
      </c>
      <c r="O15" s="46" t="s">
        <v>62</v>
      </c>
      <c r="P15" s="47">
        <v>0</v>
      </c>
    </row>
    <row r="16" spans="1:74" s="168" customFormat="1" ht="14.5">
      <c r="A16" s="181" t="s">
        <v>46</v>
      </c>
      <c r="B16" s="42">
        <v>56</v>
      </c>
      <c r="C16" s="43">
        <v>2.41</v>
      </c>
      <c r="D16" s="253">
        <v>253</v>
      </c>
      <c r="E16" s="44">
        <v>11</v>
      </c>
      <c r="F16" s="43">
        <v>1.55</v>
      </c>
      <c r="G16" s="253">
        <v>47</v>
      </c>
      <c r="H16" s="44">
        <v>18</v>
      </c>
      <c r="I16" s="43">
        <v>1.88</v>
      </c>
      <c r="J16" s="253">
        <v>84</v>
      </c>
      <c r="K16" s="42">
        <v>15</v>
      </c>
      <c r="L16" s="43">
        <v>1.68</v>
      </c>
      <c r="M16" s="253">
        <v>73</v>
      </c>
      <c r="N16" s="42">
        <v>0</v>
      </c>
      <c r="O16" s="43" t="s">
        <v>62</v>
      </c>
      <c r="P16" s="45">
        <v>0</v>
      </c>
    </row>
    <row r="17" spans="1:74" s="168" customFormat="1" ht="14.5">
      <c r="A17" s="177" t="s">
        <v>47</v>
      </c>
      <c r="B17" s="37">
        <v>51</v>
      </c>
      <c r="C17" s="46">
        <v>1.56</v>
      </c>
      <c r="D17" s="254">
        <v>560</v>
      </c>
      <c r="E17" s="39">
        <v>9</v>
      </c>
      <c r="F17" s="46">
        <v>0.87</v>
      </c>
      <c r="G17" s="254">
        <v>97</v>
      </c>
      <c r="H17" s="39">
        <v>23</v>
      </c>
      <c r="I17" s="46">
        <v>1.31</v>
      </c>
      <c r="J17" s="254">
        <v>246</v>
      </c>
      <c r="K17" s="39">
        <v>17</v>
      </c>
      <c r="L17" s="46">
        <v>1.1599999999999999</v>
      </c>
      <c r="M17" s="254">
        <v>195</v>
      </c>
      <c r="N17" s="37">
        <v>0</v>
      </c>
      <c r="O17" s="46">
        <v>0.14000000000000001</v>
      </c>
      <c r="P17" s="47">
        <v>2</v>
      </c>
    </row>
    <row r="18" spans="1:74" s="168" customFormat="1" ht="14.5">
      <c r="A18" s="181" t="s">
        <v>48</v>
      </c>
      <c r="B18" s="42">
        <v>56</v>
      </c>
      <c r="C18" s="43">
        <v>1.08</v>
      </c>
      <c r="D18" s="253">
        <v>1256</v>
      </c>
      <c r="E18" s="44">
        <v>10</v>
      </c>
      <c r="F18" s="43">
        <v>0.66</v>
      </c>
      <c r="G18" s="253">
        <v>237</v>
      </c>
      <c r="H18" s="44">
        <v>20</v>
      </c>
      <c r="I18" s="43">
        <v>0.87</v>
      </c>
      <c r="J18" s="253">
        <v>434</v>
      </c>
      <c r="K18" s="42">
        <v>14</v>
      </c>
      <c r="L18" s="43">
        <v>0.75</v>
      </c>
      <c r="M18" s="253">
        <v>311</v>
      </c>
      <c r="N18" s="42">
        <v>0</v>
      </c>
      <c r="O18" s="43">
        <v>7.0000000000000007E-2</v>
      </c>
      <c r="P18" s="45">
        <v>2</v>
      </c>
    </row>
    <row r="19" spans="1:74" s="168" customFormat="1" ht="14.5">
      <c r="A19" s="177" t="s">
        <v>49</v>
      </c>
      <c r="B19" s="37">
        <v>60</v>
      </c>
      <c r="C19" s="46">
        <v>1.84</v>
      </c>
      <c r="D19" s="254">
        <v>430</v>
      </c>
      <c r="E19" s="39">
        <v>10</v>
      </c>
      <c r="F19" s="46">
        <v>1.1100000000000001</v>
      </c>
      <c r="G19" s="254">
        <v>68</v>
      </c>
      <c r="H19" s="37">
        <v>15</v>
      </c>
      <c r="I19" s="46">
        <v>1.34</v>
      </c>
      <c r="J19" s="254">
        <v>108</v>
      </c>
      <c r="K19" s="39">
        <v>15</v>
      </c>
      <c r="L19" s="46">
        <v>1.31</v>
      </c>
      <c r="M19" s="254">
        <v>114</v>
      </c>
      <c r="N19" s="37">
        <v>0</v>
      </c>
      <c r="O19" s="46">
        <v>0.09</v>
      </c>
      <c r="P19" s="47">
        <v>1</v>
      </c>
    </row>
    <row r="20" spans="1:74" s="168" customFormat="1" ht="14.5">
      <c r="A20" s="181" t="s">
        <v>50</v>
      </c>
      <c r="B20" s="44">
        <v>55</v>
      </c>
      <c r="C20" s="43">
        <v>2.5</v>
      </c>
      <c r="D20" s="253">
        <v>237</v>
      </c>
      <c r="E20" s="44">
        <v>8</v>
      </c>
      <c r="F20" s="43">
        <v>1.33</v>
      </c>
      <c r="G20" s="253">
        <v>35</v>
      </c>
      <c r="H20" s="44">
        <v>19</v>
      </c>
      <c r="I20" s="43">
        <v>1.96</v>
      </c>
      <c r="J20" s="253">
        <v>84</v>
      </c>
      <c r="K20" s="44">
        <v>17</v>
      </c>
      <c r="L20" s="43">
        <v>1.93</v>
      </c>
      <c r="M20" s="253">
        <v>74</v>
      </c>
      <c r="N20" s="42">
        <v>0</v>
      </c>
      <c r="O20" s="43">
        <v>0.28999999999999998</v>
      </c>
      <c r="P20" s="45">
        <v>2</v>
      </c>
    </row>
    <row r="21" spans="1:74" s="168" customFormat="1" ht="14.5">
      <c r="A21" s="177" t="s">
        <v>51</v>
      </c>
      <c r="B21" s="39">
        <v>60</v>
      </c>
      <c r="C21" s="46">
        <v>1.66</v>
      </c>
      <c r="D21" s="254">
        <v>532</v>
      </c>
      <c r="E21" s="39">
        <v>9</v>
      </c>
      <c r="F21" s="46">
        <v>0.99</v>
      </c>
      <c r="G21" s="254">
        <v>83</v>
      </c>
      <c r="H21" s="39">
        <v>16</v>
      </c>
      <c r="I21" s="46">
        <v>1.22</v>
      </c>
      <c r="J21" s="254">
        <v>147</v>
      </c>
      <c r="K21" s="39">
        <v>15</v>
      </c>
      <c r="L21" s="46">
        <v>1.21</v>
      </c>
      <c r="M21" s="254">
        <v>134</v>
      </c>
      <c r="N21" s="39">
        <v>0</v>
      </c>
      <c r="O21" s="46" t="s">
        <v>62</v>
      </c>
      <c r="P21" s="47">
        <v>0</v>
      </c>
    </row>
    <row r="22" spans="1:74" s="168" customFormat="1" ht="14.5">
      <c r="A22" s="181" t="s">
        <v>52</v>
      </c>
      <c r="B22" s="44">
        <v>48</v>
      </c>
      <c r="C22" s="43">
        <v>2.14</v>
      </c>
      <c r="D22" s="253">
        <v>274</v>
      </c>
      <c r="E22" s="44">
        <v>10</v>
      </c>
      <c r="F22" s="43">
        <v>1.26</v>
      </c>
      <c r="G22" s="253">
        <v>54</v>
      </c>
      <c r="H22" s="44">
        <v>29</v>
      </c>
      <c r="I22" s="43">
        <v>1.94</v>
      </c>
      <c r="J22" s="253">
        <v>159</v>
      </c>
      <c r="K22" s="42">
        <v>13</v>
      </c>
      <c r="L22" s="43">
        <v>1.47</v>
      </c>
      <c r="M22" s="253">
        <v>71</v>
      </c>
      <c r="N22" s="42">
        <v>0</v>
      </c>
      <c r="O22" s="43">
        <v>0.2</v>
      </c>
      <c r="P22" s="45">
        <v>1</v>
      </c>
    </row>
    <row r="23" spans="1:74" s="168" customFormat="1" ht="14.5">
      <c r="A23" s="177" t="s">
        <v>53</v>
      </c>
      <c r="B23" s="39">
        <v>58</v>
      </c>
      <c r="C23" s="46">
        <v>2.29</v>
      </c>
      <c r="D23" s="254">
        <v>296</v>
      </c>
      <c r="E23" s="39">
        <v>7</v>
      </c>
      <c r="F23" s="46">
        <v>1.2</v>
      </c>
      <c r="G23" s="254">
        <v>37</v>
      </c>
      <c r="H23" s="39">
        <v>17</v>
      </c>
      <c r="I23" s="46">
        <v>1.74</v>
      </c>
      <c r="J23" s="254">
        <v>87</v>
      </c>
      <c r="K23" s="39">
        <v>18</v>
      </c>
      <c r="L23" s="46">
        <v>1.8</v>
      </c>
      <c r="M23" s="254">
        <v>86</v>
      </c>
      <c r="N23" s="37">
        <v>0</v>
      </c>
      <c r="O23" s="46" t="s">
        <v>62</v>
      </c>
      <c r="P23" s="47">
        <v>0</v>
      </c>
    </row>
    <row r="24" spans="1:74" s="168" customFormat="1" ht="15" thickBot="1">
      <c r="A24" s="181" t="s">
        <v>54</v>
      </c>
      <c r="B24" s="42">
        <v>56</v>
      </c>
      <c r="C24" s="43">
        <v>2.2599999999999998</v>
      </c>
      <c r="D24" s="253">
        <v>273</v>
      </c>
      <c r="E24" s="44">
        <v>9</v>
      </c>
      <c r="F24" s="43">
        <v>1.33</v>
      </c>
      <c r="G24" s="253">
        <v>43</v>
      </c>
      <c r="H24" s="42">
        <v>17</v>
      </c>
      <c r="I24" s="43">
        <v>1.7</v>
      </c>
      <c r="J24" s="253">
        <v>90</v>
      </c>
      <c r="K24" s="44">
        <v>18</v>
      </c>
      <c r="L24" s="43">
        <v>1.72</v>
      </c>
      <c r="M24" s="253">
        <v>89</v>
      </c>
      <c r="N24" s="42">
        <v>0</v>
      </c>
      <c r="O24" s="43" t="s">
        <v>62</v>
      </c>
      <c r="P24" s="45">
        <v>0</v>
      </c>
    </row>
    <row r="25" spans="1:74" s="168" customFormat="1" ht="14.5">
      <c r="A25" s="187" t="s">
        <v>55</v>
      </c>
      <c r="B25" s="49">
        <v>56</v>
      </c>
      <c r="C25" s="50">
        <v>0.51</v>
      </c>
      <c r="D25" s="255">
        <v>6017</v>
      </c>
      <c r="E25" s="51">
        <v>9</v>
      </c>
      <c r="F25" s="50">
        <v>0.28999999999999998</v>
      </c>
      <c r="G25" s="255">
        <v>983</v>
      </c>
      <c r="H25" s="49">
        <v>19</v>
      </c>
      <c r="I25" s="50">
        <v>0.4</v>
      </c>
      <c r="J25" s="255">
        <v>2002</v>
      </c>
      <c r="K25" s="49">
        <v>16</v>
      </c>
      <c r="L25" s="50">
        <v>0.37</v>
      </c>
      <c r="M25" s="255">
        <v>1756</v>
      </c>
      <c r="N25" s="49">
        <v>0</v>
      </c>
      <c r="O25" s="50">
        <v>0.04</v>
      </c>
      <c r="P25" s="52">
        <v>19</v>
      </c>
    </row>
    <row r="26" spans="1:74" s="168" customFormat="1" ht="14.5">
      <c r="A26" s="191" t="s">
        <v>56</v>
      </c>
      <c r="B26" s="54">
        <v>55</v>
      </c>
      <c r="C26" s="55">
        <v>0.89</v>
      </c>
      <c r="D26" s="256">
        <v>1987</v>
      </c>
      <c r="E26" s="56">
        <v>9</v>
      </c>
      <c r="F26" s="55">
        <v>0.51</v>
      </c>
      <c r="G26" s="256">
        <v>342</v>
      </c>
      <c r="H26" s="54">
        <v>19</v>
      </c>
      <c r="I26" s="55">
        <v>0.69000000000000006</v>
      </c>
      <c r="J26" s="256">
        <v>709</v>
      </c>
      <c r="K26" s="54">
        <v>17</v>
      </c>
      <c r="L26" s="55">
        <v>0.68</v>
      </c>
      <c r="M26" s="256">
        <v>578</v>
      </c>
      <c r="N26" s="54">
        <v>0</v>
      </c>
      <c r="O26" s="55">
        <v>0.04</v>
      </c>
      <c r="P26" s="57">
        <v>2</v>
      </c>
    </row>
    <row r="27" spans="1:74" s="168" customFormat="1" ht="14.5">
      <c r="A27" s="195" t="s">
        <v>57</v>
      </c>
      <c r="B27" s="61">
        <v>56</v>
      </c>
      <c r="C27" s="62">
        <v>0.44</v>
      </c>
      <c r="D27" s="258">
        <v>8004</v>
      </c>
      <c r="E27" s="63">
        <v>9</v>
      </c>
      <c r="F27" s="62">
        <v>0.26</v>
      </c>
      <c r="G27" s="258">
        <v>1325</v>
      </c>
      <c r="H27" s="61">
        <v>19</v>
      </c>
      <c r="I27" s="62">
        <v>0.35</v>
      </c>
      <c r="J27" s="258">
        <v>2711</v>
      </c>
      <c r="K27" s="61">
        <v>16</v>
      </c>
      <c r="L27" s="62">
        <v>0.32</v>
      </c>
      <c r="M27" s="258">
        <v>2334</v>
      </c>
      <c r="N27" s="61">
        <v>0</v>
      </c>
      <c r="O27" s="62">
        <v>0.03</v>
      </c>
      <c r="P27" s="81">
        <v>21</v>
      </c>
    </row>
    <row r="28" spans="1:74" s="168" customFormat="1" ht="14.5" customHeight="1">
      <c r="A28" s="1306" t="s">
        <v>67</v>
      </c>
      <c r="B28" s="1306"/>
      <c r="C28" s="1306"/>
      <c r="D28" s="1306"/>
      <c r="E28" s="1306"/>
      <c r="F28" s="1306"/>
      <c r="G28" s="1306"/>
      <c r="H28" s="1306"/>
      <c r="I28" s="1306"/>
      <c r="J28" s="1306"/>
      <c r="K28" s="1306"/>
      <c r="L28" s="1306"/>
      <c r="M28" s="1306"/>
      <c r="N28" s="1306"/>
      <c r="O28" s="1306"/>
      <c r="P28" s="1306"/>
    </row>
    <row r="29" spans="1:74" s="168" customFormat="1" ht="14.5">
      <c r="A29" s="1310" t="s">
        <v>171</v>
      </c>
      <c r="B29" s="1310"/>
      <c r="C29" s="1310"/>
      <c r="D29" s="1310"/>
      <c r="E29" s="1310"/>
      <c r="F29" s="1310"/>
      <c r="G29" s="1310"/>
      <c r="H29" s="1310"/>
      <c r="I29" s="1310"/>
      <c r="J29" s="1310"/>
      <c r="K29" s="1310"/>
      <c r="L29" s="1310"/>
      <c r="M29" s="1310"/>
      <c r="N29" s="1310"/>
      <c r="O29" s="1310"/>
      <c r="P29" s="1310"/>
    </row>
    <row r="30" spans="1:74" s="168" customFormat="1" ht="14.5" customHeight="1">
      <c r="A30" s="1306" t="s">
        <v>154</v>
      </c>
      <c r="B30" s="1306"/>
      <c r="C30" s="1306"/>
      <c r="D30" s="1306"/>
      <c r="E30" s="1306"/>
      <c r="F30" s="1306"/>
      <c r="G30" s="1306"/>
      <c r="H30" s="1306"/>
      <c r="I30" s="1306"/>
      <c r="J30" s="1306"/>
      <c r="K30" s="1306"/>
      <c r="L30" s="1306"/>
      <c r="M30" s="1306"/>
      <c r="N30" s="1306"/>
      <c r="O30" s="1306"/>
      <c r="P30" s="1306"/>
    </row>
    <row r="31" spans="1:74" s="168" customFormat="1" ht="14.5">
      <c r="A31" s="199"/>
      <c r="B31" s="199"/>
      <c r="C31" s="199"/>
      <c r="D31" s="294"/>
      <c r="E31" s="199"/>
      <c r="F31" s="199"/>
      <c r="G31" s="294"/>
      <c r="H31" s="199"/>
      <c r="I31" s="199"/>
      <c r="J31" s="294"/>
      <c r="K31" s="199"/>
      <c r="L31" s="199"/>
      <c r="M31" s="292"/>
    </row>
    <row r="32" spans="1:74" s="168" customFormat="1" ht="23.5">
      <c r="A32" s="1031">
        <v>2022</v>
      </c>
      <c r="B32" s="1031"/>
      <c r="C32" s="1031"/>
      <c r="D32" s="1031"/>
      <c r="E32" s="1031"/>
      <c r="F32" s="1031"/>
      <c r="G32" s="1031"/>
      <c r="H32" s="1031"/>
      <c r="I32" s="1031"/>
      <c r="J32" s="1031"/>
      <c r="K32" s="1031"/>
      <c r="L32" s="1031"/>
      <c r="M32" s="1031"/>
      <c r="N32" s="1031"/>
      <c r="O32" s="1031"/>
      <c r="P32" s="1031"/>
      <c r="Q32" s="167"/>
      <c r="R32" s="167"/>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7"/>
      <c r="BC32" s="167"/>
      <c r="BD32" s="167"/>
      <c r="BE32" s="167"/>
      <c r="BF32" s="167"/>
      <c r="BG32" s="167"/>
      <c r="BH32" s="167"/>
      <c r="BI32" s="167"/>
      <c r="BJ32" s="167"/>
      <c r="BK32" s="167"/>
      <c r="BL32" s="167"/>
      <c r="BM32" s="167"/>
      <c r="BN32" s="167"/>
      <c r="BO32" s="167"/>
      <c r="BP32" s="167"/>
      <c r="BQ32" s="167"/>
      <c r="BR32" s="167"/>
      <c r="BS32" s="167"/>
      <c r="BT32" s="167"/>
      <c r="BU32" s="167"/>
      <c r="BV32" s="167"/>
    </row>
    <row r="33" spans="1:16" s="170" customFormat="1" ht="14.5">
      <c r="A33" s="169"/>
      <c r="D33" s="292"/>
      <c r="G33" s="292"/>
      <c r="J33" s="292"/>
      <c r="M33" s="292"/>
    </row>
    <row r="34" spans="1:16" s="168" customFormat="1" ht="14.5">
      <c r="A34" s="1317" t="s">
        <v>168</v>
      </c>
      <c r="B34" s="1317"/>
      <c r="C34" s="1317"/>
      <c r="D34" s="1317"/>
      <c r="E34" s="1317"/>
      <c r="F34" s="1317"/>
      <c r="G34" s="1317"/>
      <c r="H34" s="1317"/>
      <c r="I34" s="1317"/>
      <c r="J34" s="1317"/>
      <c r="K34" s="1317"/>
      <c r="L34" s="1317"/>
      <c r="M34" s="1317"/>
      <c r="N34" s="1317"/>
      <c r="O34" s="1317"/>
      <c r="P34" s="1317"/>
    </row>
    <row r="35" spans="1:16" s="168" customFormat="1" ht="47.25" customHeight="1">
      <c r="A35" s="1318" t="s">
        <v>28</v>
      </c>
      <c r="B35" s="1271" t="s">
        <v>29</v>
      </c>
      <c r="C35" s="1289"/>
      <c r="D35" s="1280"/>
      <c r="E35" s="1303" t="s">
        <v>30</v>
      </c>
      <c r="F35" s="1262"/>
      <c r="G35" s="1304"/>
      <c r="H35" s="1303" t="s">
        <v>31</v>
      </c>
      <c r="I35" s="1262"/>
      <c r="J35" s="1304"/>
      <c r="K35" s="1262" t="s">
        <v>32</v>
      </c>
      <c r="L35" s="1262"/>
      <c r="M35" s="1304"/>
      <c r="N35" s="1271" t="s">
        <v>33</v>
      </c>
      <c r="O35" s="1289"/>
      <c r="P35" s="1307"/>
    </row>
    <row r="36" spans="1:16" s="168" customFormat="1" ht="15" thickBot="1">
      <c r="A36" s="1318"/>
      <c r="B36" s="171" t="s">
        <v>34</v>
      </c>
      <c r="C36" s="172" t="s">
        <v>35</v>
      </c>
      <c r="D36" s="293" t="s">
        <v>36</v>
      </c>
      <c r="E36" s="173" t="s">
        <v>34</v>
      </c>
      <c r="F36" s="172" t="s">
        <v>35</v>
      </c>
      <c r="G36" s="293" t="s">
        <v>36</v>
      </c>
      <c r="H36" s="173" t="s">
        <v>34</v>
      </c>
      <c r="I36" s="174" t="s">
        <v>35</v>
      </c>
      <c r="J36" s="303" t="s">
        <v>36</v>
      </c>
      <c r="K36" s="173" t="s">
        <v>34</v>
      </c>
      <c r="L36" s="172" t="s">
        <v>35</v>
      </c>
      <c r="M36" s="293" t="s">
        <v>36</v>
      </c>
      <c r="N36" s="175" t="s">
        <v>34</v>
      </c>
      <c r="O36" s="176" t="s">
        <v>35</v>
      </c>
      <c r="P36" s="175" t="s">
        <v>36</v>
      </c>
    </row>
    <row r="37" spans="1:16" s="168" customFormat="1" ht="15" thickBot="1">
      <c r="A37" s="1258" t="s">
        <v>65</v>
      </c>
      <c r="B37" s="1308"/>
      <c r="C37" s="1308"/>
      <c r="D37" s="1308"/>
      <c r="E37" s="1308"/>
      <c r="F37" s="1308"/>
      <c r="G37" s="1308"/>
      <c r="H37" s="1308"/>
      <c r="I37" s="1308"/>
      <c r="J37" s="1308"/>
      <c r="K37" s="1308"/>
      <c r="L37" s="1308"/>
      <c r="M37" s="1308"/>
      <c r="N37" s="1308"/>
      <c r="O37" s="1308"/>
      <c r="P37" s="1309"/>
    </row>
    <row r="38" spans="1:16" s="168" customFormat="1" ht="14.5">
      <c r="A38" s="177" t="s">
        <v>39</v>
      </c>
      <c r="B38" s="178">
        <v>50</v>
      </c>
      <c r="C38" s="179">
        <v>1.22</v>
      </c>
      <c r="D38" s="295">
        <v>886</v>
      </c>
      <c r="E38" s="178">
        <v>9</v>
      </c>
      <c r="F38" s="179">
        <v>0.69000000000000006</v>
      </c>
      <c r="G38" s="295">
        <v>158</v>
      </c>
      <c r="H38" s="178" t="s">
        <v>91</v>
      </c>
      <c r="I38" s="179">
        <v>1.02</v>
      </c>
      <c r="J38" s="295">
        <v>384</v>
      </c>
      <c r="K38" s="178">
        <v>19</v>
      </c>
      <c r="L38" s="179">
        <v>0.95000000000000007</v>
      </c>
      <c r="M38" s="295">
        <v>334</v>
      </c>
      <c r="N38" s="178" t="s">
        <v>125</v>
      </c>
      <c r="O38" s="179">
        <v>0.19</v>
      </c>
      <c r="P38" s="180">
        <v>12</v>
      </c>
    </row>
    <row r="39" spans="1:16" s="168" customFormat="1" ht="14.5">
      <c r="A39" s="181" t="s">
        <v>40</v>
      </c>
      <c r="B39" s="182">
        <v>55</v>
      </c>
      <c r="C39" s="183">
        <v>1.1000000000000001</v>
      </c>
      <c r="D39" s="296">
        <v>1139</v>
      </c>
      <c r="E39" s="182">
        <v>8</v>
      </c>
      <c r="F39" s="183">
        <v>0.61</v>
      </c>
      <c r="G39" s="296">
        <v>168</v>
      </c>
      <c r="H39" s="182">
        <v>19</v>
      </c>
      <c r="I39" s="183">
        <v>0.87</v>
      </c>
      <c r="J39" s="296">
        <v>397</v>
      </c>
      <c r="K39" s="182">
        <v>17</v>
      </c>
      <c r="L39" s="183">
        <v>0.84</v>
      </c>
      <c r="M39" s="296">
        <v>365</v>
      </c>
      <c r="N39" s="182" t="s">
        <v>99</v>
      </c>
      <c r="O39" s="183">
        <v>0.15</v>
      </c>
      <c r="P39" s="184">
        <v>9</v>
      </c>
    </row>
    <row r="40" spans="1:16" s="168" customFormat="1" ht="14.5">
      <c r="A40" s="177" t="s">
        <v>41</v>
      </c>
      <c r="B40" s="178">
        <v>46</v>
      </c>
      <c r="C40" s="185">
        <v>2.36</v>
      </c>
      <c r="D40" s="297">
        <v>331</v>
      </c>
      <c r="E40" s="178">
        <v>9</v>
      </c>
      <c r="F40" s="185">
        <v>1.43</v>
      </c>
      <c r="G40" s="297">
        <v>60</v>
      </c>
      <c r="H40" s="178">
        <v>20</v>
      </c>
      <c r="I40" s="185">
        <v>1.94</v>
      </c>
      <c r="J40" s="297">
        <v>143</v>
      </c>
      <c r="K40" s="178">
        <v>24</v>
      </c>
      <c r="L40" s="185">
        <v>2.2000000000000002</v>
      </c>
      <c r="M40" s="297">
        <v>131</v>
      </c>
      <c r="N40" s="178">
        <v>1</v>
      </c>
      <c r="O40" s="185">
        <v>0.46</v>
      </c>
      <c r="P40" s="186">
        <v>5</v>
      </c>
    </row>
    <row r="41" spans="1:16" s="168" customFormat="1" ht="14.5">
      <c r="A41" s="181" t="s">
        <v>42</v>
      </c>
      <c r="B41" s="182">
        <v>50</v>
      </c>
      <c r="C41" s="183">
        <v>2.0699999999999998</v>
      </c>
      <c r="D41" s="296">
        <v>321</v>
      </c>
      <c r="E41" s="182">
        <v>8</v>
      </c>
      <c r="F41" s="183">
        <v>1.1499999999999999</v>
      </c>
      <c r="G41" s="296">
        <v>53</v>
      </c>
      <c r="H41" s="182" t="s">
        <v>98</v>
      </c>
      <c r="I41" s="183">
        <v>1.75</v>
      </c>
      <c r="J41" s="296">
        <v>154</v>
      </c>
      <c r="K41" s="182">
        <v>17</v>
      </c>
      <c r="L41" s="183">
        <v>1.59</v>
      </c>
      <c r="M41" s="296">
        <v>103</v>
      </c>
      <c r="N41" s="182">
        <v>1</v>
      </c>
      <c r="O41" s="183">
        <v>0.34</v>
      </c>
      <c r="P41" s="184">
        <v>5</v>
      </c>
    </row>
    <row r="42" spans="1:16" s="168" customFormat="1" ht="14.5">
      <c r="A42" s="177" t="s">
        <v>43</v>
      </c>
      <c r="B42" s="178" t="s">
        <v>107</v>
      </c>
      <c r="C42" s="185">
        <v>2.4700000000000002</v>
      </c>
      <c r="D42" s="297">
        <v>188</v>
      </c>
      <c r="E42" s="178">
        <v>10</v>
      </c>
      <c r="F42" s="185">
        <v>1.52</v>
      </c>
      <c r="G42" s="297">
        <v>46</v>
      </c>
      <c r="H42" s="178">
        <v>26</v>
      </c>
      <c r="I42" s="185">
        <v>2.19</v>
      </c>
      <c r="J42" s="297">
        <v>118</v>
      </c>
      <c r="K42" s="178">
        <v>21</v>
      </c>
      <c r="L42" s="185">
        <v>1.97</v>
      </c>
      <c r="M42" s="297">
        <v>101</v>
      </c>
      <c r="N42" s="178">
        <v>3</v>
      </c>
      <c r="O42" s="185">
        <v>0.97</v>
      </c>
      <c r="P42" s="186">
        <v>8</v>
      </c>
    </row>
    <row r="43" spans="1:16" s="168" customFormat="1" ht="14.5">
      <c r="A43" s="181" t="s">
        <v>44</v>
      </c>
      <c r="B43" s="182">
        <v>55</v>
      </c>
      <c r="C43" s="183">
        <v>1.87</v>
      </c>
      <c r="D43" s="296">
        <v>427</v>
      </c>
      <c r="E43" s="182">
        <v>10</v>
      </c>
      <c r="F43" s="183">
        <v>1.1200000000000001</v>
      </c>
      <c r="G43" s="296">
        <v>74</v>
      </c>
      <c r="H43" s="182">
        <v>19</v>
      </c>
      <c r="I43" s="183">
        <v>1.47</v>
      </c>
      <c r="J43" s="296">
        <v>137</v>
      </c>
      <c r="K43" s="182">
        <v>16</v>
      </c>
      <c r="L43" s="183">
        <v>1.39</v>
      </c>
      <c r="M43" s="296">
        <v>114</v>
      </c>
      <c r="N43" s="182">
        <v>0</v>
      </c>
      <c r="O43" s="183">
        <v>0.26</v>
      </c>
      <c r="P43" s="184">
        <v>3</v>
      </c>
    </row>
    <row r="44" spans="1:16" s="168" customFormat="1" ht="14.5">
      <c r="A44" s="177" t="s">
        <v>45</v>
      </c>
      <c r="B44" s="178">
        <v>50</v>
      </c>
      <c r="C44" s="185">
        <v>1.6</v>
      </c>
      <c r="D44" s="297">
        <v>491</v>
      </c>
      <c r="E44" s="178">
        <v>9</v>
      </c>
      <c r="F44" s="185">
        <v>0.92</v>
      </c>
      <c r="G44" s="297">
        <v>90</v>
      </c>
      <c r="H44" s="178" t="s">
        <v>91</v>
      </c>
      <c r="I44" s="185">
        <v>1.34</v>
      </c>
      <c r="J44" s="297">
        <v>216</v>
      </c>
      <c r="K44" s="178">
        <v>18</v>
      </c>
      <c r="L44" s="185">
        <v>1.22</v>
      </c>
      <c r="M44" s="297">
        <v>182</v>
      </c>
      <c r="N44" s="178" t="s">
        <v>125</v>
      </c>
      <c r="O44" s="185">
        <v>0.35</v>
      </c>
      <c r="P44" s="186">
        <v>12</v>
      </c>
    </row>
    <row r="45" spans="1:16" s="168" customFormat="1" ht="14.5">
      <c r="A45" s="181" t="s">
        <v>46</v>
      </c>
      <c r="B45" s="182">
        <v>45</v>
      </c>
      <c r="C45" s="183">
        <v>2.1800000000000002</v>
      </c>
      <c r="D45" s="296">
        <v>252</v>
      </c>
      <c r="E45" s="182">
        <v>12</v>
      </c>
      <c r="F45" s="183">
        <v>1.4</v>
      </c>
      <c r="G45" s="296">
        <v>64</v>
      </c>
      <c r="H45" s="182">
        <v>20</v>
      </c>
      <c r="I45" s="183">
        <v>1.73</v>
      </c>
      <c r="J45" s="296">
        <v>112</v>
      </c>
      <c r="K45" s="182">
        <v>22</v>
      </c>
      <c r="L45" s="183">
        <v>1.83</v>
      </c>
      <c r="M45" s="296">
        <v>119</v>
      </c>
      <c r="N45" s="182" t="s">
        <v>125</v>
      </c>
      <c r="O45" s="183">
        <v>0.44</v>
      </c>
      <c r="P45" s="184">
        <v>6</v>
      </c>
    </row>
    <row r="46" spans="1:16" s="168" customFormat="1" ht="14.5">
      <c r="A46" s="177" t="s">
        <v>47</v>
      </c>
      <c r="B46" s="178">
        <v>46</v>
      </c>
      <c r="C46" s="185">
        <v>1.5</v>
      </c>
      <c r="D46" s="297">
        <v>531</v>
      </c>
      <c r="E46" s="178">
        <v>9</v>
      </c>
      <c r="F46" s="185">
        <v>0.83000000000000007</v>
      </c>
      <c r="G46" s="297">
        <v>107</v>
      </c>
      <c r="H46" s="178">
        <v>24</v>
      </c>
      <c r="I46" s="185">
        <v>1.29</v>
      </c>
      <c r="J46" s="297">
        <v>271</v>
      </c>
      <c r="K46" s="178">
        <v>19</v>
      </c>
      <c r="L46" s="185">
        <v>1.19</v>
      </c>
      <c r="M46" s="297">
        <v>220</v>
      </c>
      <c r="N46" s="178" t="s">
        <v>128</v>
      </c>
      <c r="O46" s="185">
        <v>0.43</v>
      </c>
      <c r="P46" s="186">
        <v>23</v>
      </c>
    </row>
    <row r="47" spans="1:16" s="168" customFormat="1" ht="14.5">
      <c r="A47" s="181" t="s">
        <v>48</v>
      </c>
      <c r="B47" s="182">
        <v>53</v>
      </c>
      <c r="C47" s="183">
        <v>1.1200000000000001</v>
      </c>
      <c r="D47" s="296">
        <v>1094</v>
      </c>
      <c r="E47" s="182">
        <v>9</v>
      </c>
      <c r="F47" s="183">
        <v>0.63</v>
      </c>
      <c r="G47" s="296">
        <v>182</v>
      </c>
      <c r="H47" s="182" t="s">
        <v>106</v>
      </c>
      <c r="I47" s="183">
        <v>0.92</v>
      </c>
      <c r="J47" s="296">
        <v>442</v>
      </c>
      <c r="K47" s="182">
        <v>16</v>
      </c>
      <c r="L47" s="183">
        <v>0.82000000000000006</v>
      </c>
      <c r="M47" s="296">
        <v>336</v>
      </c>
      <c r="N47" s="182" t="s">
        <v>125</v>
      </c>
      <c r="O47" s="183">
        <v>0.24</v>
      </c>
      <c r="P47" s="184">
        <v>26</v>
      </c>
    </row>
    <row r="48" spans="1:16" s="168" customFormat="1" ht="14.5">
      <c r="A48" s="177" t="s">
        <v>49</v>
      </c>
      <c r="B48" s="178">
        <v>52</v>
      </c>
      <c r="C48" s="185">
        <v>1.82</v>
      </c>
      <c r="D48" s="297">
        <v>402</v>
      </c>
      <c r="E48" s="178">
        <v>9</v>
      </c>
      <c r="F48" s="185">
        <v>1.03</v>
      </c>
      <c r="G48" s="297">
        <v>64</v>
      </c>
      <c r="H48" s="178">
        <v>19</v>
      </c>
      <c r="I48" s="185">
        <v>1.44</v>
      </c>
      <c r="J48" s="297">
        <v>146</v>
      </c>
      <c r="K48" s="178">
        <v>18</v>
      </c>
      <c r="L48" s="185">
        <v>1.39</v>
      </c>
      <c r="M48" s="297">
        <v>148</v>
      </c>
      <c r="N48" s="178" t="s">
        <v>128</v>
      </c>
      <c r="O48" s="185">
        <v>0.54</v>
      </c>
      <c r="P48" s="186">
        <v>18</v>
      </c>
    </row>
    <row r="49" spans="1:16" s="168" customFormat="1" ht="14.5">
      <c r="A49" s="181" t="s">
        <v>50</v>
      </c>
      <c r="B49" s="182">
        <v>53</v>
      </c>
      <c r="C49" s="183">
        <v>2.2400000000000002</v>
      </c>
      <c r="D49" s="296">
        <v>280</v>
      </c>
      <c r="E49" s="182">
        <v>7</v>
      </c>
      <c r="F49" s="183">
        <v>1.1499999999999999</v>
      </c>
      <c r="G49" s="296">
        <v>37</v>
      </c>
      <c r="H49" s="182">
        <v>20</v>
      </c>
      <c r="I49" s="183">
        <v>1.78</v>
      </c>
      <c r="J49" s="296">
        <v>111</v>
      </c>
      <c r="K49" s="182">
        <v>18</v>
      </c>
      <c r="L49" s="183">
        <v>1.72</v>
      </c>
      <c r="M49" s="296">
        <v>96</v>
      </c>
      <c r="N49" s="182">
        <v>3</v>
      </c>
      <c r="O49" s="183">
        <v>0.70000000000000007</v>
      </c>
      <c r="P49" s="184">
        <v>14</v>
      </c>
    </row>
    <row r="50" spans="1:16" s="168" customFormat="1" ht="14.5">
      <c r="A50" s="177" t="s">
        <v>51</v>
      </c>
      <c r="B50" s="178">
        <v>56</v>
      </c>
      <c r="C50" s="185">
        <v>1.68</v>
      </c>
      <c r="D50" s="297">
        <v>498</v>
      </c>
      <c r="E50" s="178">
        <v>10</v>
      </c>
      <c r="F50" s="185">
        <v>1.01</v>
      </c>
      <c r="G50" s="297">
        <v>96</v>
      </c>
      <c r="H50" s="178">
        <v>17</v>
      </c>
      <c r="I50" s="185">
        <v>1.26</v>
      </c>
      <c r="J50" s="297">
        <v>149</v>
      </c>
      <c r="K50" s="178">
        <v>17</v>
      </c>
      <c r="L50" s="185">
        <v>1.28</v>
      </c>
      <c r="M50" s="297">
        <v>147</v>
      </c>
      <c r="N50" s="178" t="s">
        <v>99</v>
      </c>
      <c r="O50" s="185">
        <v>0.22</v>
      </c>
      <c r="P50" s="186">
        <v>3</v>
      </c>
    </row>
    <row r="51" spans="1:16" s="168" customFormat="1" ht="14.5">
      <c r="A51" s="181" t="s">
        <v>52</v>
      </c>
      <c r="B51" s="182">
        <v>45</v>
      </c>
      <c r="C51" s="183">
        <v>2.0499999999999998</v>
      </c>
      <c r="D51" s="296">
        <v>274</v>
      </c>
      <c r="E51" s="182">
        <v>8</v>
      </c>
      <c r="F51" s="183">
        <v>1.17</v>
      </c>
      <c r="G51" s="296">
        <v>51</v>
      </c>
      <c r="H51" s="182">
        <v>26</v>
      </c>
      <c r="I51" s="183">
        <v>1.8</v>
      </c>
      <c r="J51" s="296">
        <v>164</v>
      </c>
      <c r="K51" s="182">
        <v>19</v>
      </c>
      <c r="L51" s="183">
        <v>1.62</v>
      </c>
      <c r="M51" s="296">
        <v>119</v>
      </c>
      <c r="N51" s="182">
        <v>1</v>
      </c>
      <c r="O51" s="183">
        <v>0.47</v>
      </c>
      <c r="P51" s="184">
        <v>9</v>
      </c>
    </row>
    <row r="52" spans="1:16" s="168" customFormat="1" ht="14.5">
      <c r="A52" s="177" t="s">
        <v>53</v>
      </c>
      <c r="B52" s="178">
        <v>56</v>
      </c>
      <c r="C52" s="185">
        <v>2.2200000000000002</v>
      </c>
      <c r="D52" s="297">
        <v>313</v>
      </c>
      <c r="E52" s="178">
        <v>8</v>
      </c>
      <c r="F52" s="185">
        <v>1.1599999999999999</v>
      </c>
      <c r="G52" s="297">
        <v>45</v>
      </c>
      <c r="H52" s="178">
        <v>18</v>
      </c>
      <c r="I52" s="185">
        <v>1.71</v>
      </c>
      <c r="J52" s="297">
        <v>102</v>
      </c>
      <c r="K52" s="178">
        <v>16</v>
      </c>
      <c r="L52" s="185">
        <v>1.69</v>
      </c>
      <c r="M52" s="297">
        <v>85</v>
      </c>
      <c r="N52" s="178">
        <v>2</v>
      </c>
      <c r="O52" s="185">
        <v>0.53</v>
      </c>
      <c r="P52" s="186">
        <v>10</v>
      </c>
    </row>
    <row r="53" spans="1:16" s="168" customFormat="1" ht="15" thickBot="1">
      <c r="A53" s="181" t="s">
        <v>54</v>
      </c>
      <c r="B53" s="182">
        <v>50</v>
      </c>
      <c r="C53" s="183">
        <v>2.08</v>
      </c>
      <c r="D53" s="296">
        <v>297</v>
      </c>
      <c r="E53" s="182">
        <v>8</v>
      </c>
      <c r="F53" s="183">
        <v>1.1399999999999999</v>
      </c>
      <c r="G53" s="296">
        <v>49</v>
      </c>
      <c r="H53" s="182">
        <v>24</v>
      </c>
      <c r="I53" s="183">
        <v>1.79</v>
      </c>
      <c r="J53" s="296">
        <v>139</v>
      </c>
      <c r="K53" s="182">
        <v>17</v>
      </c>
      <c r="L53" s="183">
        <v>1.58</v>
      </c>
      <c r="M53" s="296">
        <v>101</v>
      </c>
      <c r="N53" s="182">
        <v>1</v>
      </c>
      <c r="O53" s="183">
        <v>0.42</v>
      </c>
      <c r="P53" s="184">
        <v>7</v>
      </c>
    </row>
    <row r="54" spans="1:16" s="168" customFormat="1" ht="14.5">
      <c r="A54" s="187" t="s">
        <v>55</v>
      </c>
      <c r="B54" s="188">
        <v>52</v>
      </c>
      <c r="C54" s="189">
        <v>0.5</v>
      </c>
      <c r="D54" s="298">
        <v>5751</v>
      </c>
      <c r="E54" s="188">
        <v>9</v>
      </c>
      <c r="F54" s="189">
        <v>0.28000000000000003</v>
      </c>
      <c r="G54" s="298">
        <v>971</v>
      </c>
      <c r="H54" s="188" t="s">
        <v>106</v>
      </c>
      <c r="I54" s="189">
        <v>0.41</v>
      </c>
      <c r="J54" s="298">
        <v>2324</v>
      </c>
      <c r="K54" s="188">
        <v>18</v>
      </c>
      <c r="L54" s="189">
        <v>0.38</v>
      </c>
      <c r="M54" s="298">
        <v>1981</v>
      </c>
      <c r="N54" s="188" t="s">
        <v>125</v>
      </c>
      <c r="O54" s="189">
        <v>0.11</v>
      </c>
      <c r="P54" s="190">
        <v>135</v>
      </c>
    </row>
    <row r="55" spans="1:16" s="168" customFormat="1" ht="14.5">
      <c r="A55" s="191" t="s">
        <v>56</v>
      </c>
      <c r="B55" s="192">
        <v>49</v>
      </c>
      <c r="C55" s="193">
        <v>0.9</v>
      </c>
      <c r="D55" s="299">
        <v>1973</v>
      </c>
      <c r="E55" s="192">
        <v>9</v>
      </c>
      <c r="F55" s="193">
        <v>0.53</v>
      </c>
      <c r="G55" s="299">
        <v>373</v>
      </c>
      <c r="H55" s="192" t="s">
        <v>106</v>
      </c>
      <c r="I55" s="193">
        <v>0.73</v>
      </c>
      <c r="J55" s="299">
        <v>861</v>
      </c>
      <c r="K55" s="192">
        <v>19</v>
      </c>
      <c r="L55" s="193">
        <v>0.76</v>
      </c>
      <c r="M55" s="299">
        <v>720</v>
      </c>
      <c r="N55" s="192" t="s">
        <v>125</v>
      </c>
      <c r="O55" s="193">
        <v>0.16</v>
      </c>
      <c r="P55" s="194">
        <v>35</v>
      </c>
    </row>
    <row r="56" spans="1:16" s="168" customFormat="1" ht="14.5">
      <c r="A56" s="195" t="s">
        <v>57</v>
      </c>
      <c r="B56" s="196">
        <v>51</v>
      </c>
      <c r="C56" s="197">
        <v>0.44</v>
      </c>
      <c r="D56" s="300">
        <v>7724</v>
      </c>
      <c r="E56" s="196">
        <v>9</v>
      </c>
      <c r="F56" s="197">
        <v>0.25</v>
      </c>
      <c r="G56" s="300">
        <v>1344</v>
      </c>
      <c r="H56" s="196" t="s">
        <v>106</v>
      </c>
      <c r="I56" s="197">
        <v>0.36</v>
      </c>
      <c r="J56" s="300">
        <v>3185</v>
      </c>
      <c r="K56" s="196">
        <v>18</v>
      </c>
      <c r="L56" s="197">
        <v>0.34</v>
      </c>
      <c r="M56" s="300">
        <v>2701</v>
      </c>
      <c r="N56" s="196" t="s">
        <v>125</v>
      </c>
      <c r="O56" s="197">
        <v>0.09</v>
      </c>
      <c r="P56" s="198">
        <v>170</v>
      </c>
    </row>
    <row r="57" spans="1:16" s="168" customFormat="1" ht="14.5" customHeight="1">
      <c r="A57" s="1306" t="s">
        <v>67</v>
      </c>
      <c r="B57" s="1306"/>
      <c r="C57" s="1306"/>
      <c r="D57" s="1306"/>
      <c r="E57" s="1306"/>
      <c r="F57" s="1306"/>
      <c r="G57" s="1306"/>
      <c r="H57" s="1306"/>
      <c r="I57" s="1306"/>
      <c r="J57" s="1306"/>
      <c r="K57" s="1306"/>
      <c r="L57" s="1306"/>
      <c r="M57" s="1306"/>
      <c r="N57" s="1306"/>
      <c r="O57" s="1306"/>
      <c r="P57" s="1306"/>
    </row>
    <row r="58" spans="1:16" s="168" customFormat="1" ht="14.5">
      <c r="A58" s="1310" t="s">
        <v>171</v>
      </c>
      <c r="B58" s="1310"/>
      <c r="C58" s="1310"/>
      <c r="D58" s="1310"/>
      <c r="E58" s="1310"/>
      <c r="F58" s="1310"/>
      <c r="G58" s="1310"/>
      <c r="H58" s="1310"/>
      <c r="I58" s="1310"/>
      <c r="J58" s="1310"/>
      <c r="K58" s="1310"/>
      <c r="L58" s="1310"/>
      <c r="M58" s="1310"/>
      <c r="N58" s="1310"/>
      <c r="O58" s="1310"/>
      <c r="P58" s="1310"/>
    </row>
    <row r="59" spans="1:16" s="168" customFormat="1" ht="14.5" customHeight="1">
      <c r="A59" s="1306" t="s">
        <v>153</v>
      </c>
      <c r="B59" s="1306"/>
      <c r="C59" s="1306"/>
      <c r="D59" s="1306"/>
      <c r="E59" s="1306"/>
      <c r="F59" s="1306"/>
      <c r="G59" s="1306"/>
      <c r="H59" s="1306"/>
      <c r="I59" s="1306"/>
      <c r="J59" s="1306"/>
      <c r="K59" s="1306"/>
      <c r="L59" s="1306"/>
      <c r="M59" s="1306"/>
      <c r="N59" s="1306"/>
      <c r="O59" s="1306"/>
      <c r="P59" s="1306"/>
    </row>
    <row r="60" spans="1:16" s="168" customFormat="1" ht="14.5">
      <c r="A60" s="199"/>
      <c r="B60" s="199"/>
      <c r="C60" s="199"/>
      <c r="D60" s="294"/>
      <c r="E60" s="199"/>
      <c r="F60" s="199"/>
      <c r="G60" s="294"/>
      <c r="H60" s="199"/>
      <c r="I60" s="199"/>
      <c r="J60" s="294"/>
      <c r="K60" s="199"/>
      <c r="L60" s="199"/>
      <c r="M60" s="292"/>
    </row>
    <row r="61" spans="1:16" s="168" customFormat="1" ht="23.5">
      <c r="A61" s="1031">
        <v>2021</v>
      </c>
      <c r="B61" s="1031"/>
      <c r="C61" s="1031"/>
      <c r="D61" s="1031"/>
      <c r="E61" s="1031"/>
      <c r="F61" s="1031"/>
      <c r="G61" s="1031"/>
      <c r="H61" s="1031"/>
      <c r="I61" s="1031"/>
      <c r="J61" s="1031"/>
      <c r="K61" s="1031"/>
      <c r="L61" s="1031"/>
      <c r="M61" s="1031"/>
      <c r="N61" s="1031"/>
      <c r="O61" s="1031"/>
      <c r="P61" s="1031"/>
    </row>
    <row r="62" spans="1:16" s="168" customFormat="1" ht="14.5">
      <c r="A62" s="169"/>
      <c r="B62" s="170"/>
      <c r="C62" s="170"/>
      <c r="D62" s="292"/>
      <c r="E62" s="170"/>
      <c r="F62" s="170"/>
      <c r="G62" s="292"/>
      <c r="H62" s="170"/>
      <c r="I62" s="170"/>
      <c r="J62" s="292"/>
      <c r="K62" s="170"/>
      <c r="L62" s="200"/>
      <c r="M62" s="292"/>
    </row>
    <row r="63" spans="1:16" s="168" customFormat="1" ht="14.5">
      <c r="A63" s="1317" t="s">
        <v>169</v>
      </c>
      <c r="B63" s="1317"/>
      <c r="C63" s="1317"/>
      <c r="D63" s="1317"/>
      <c r="E63" s="1317"/>
      <c r="F63" s="1317"/>
      <c r="G63" s="1317"/>
      <c r="H63" s="1317"/>
      <c r="I63" s="1317"/>
      <c r="J63" s="1317"/>
      <c r="K63" s="1317"/>
      <c r="L63" s="1317"/>
      <c r="M63" s="1317"/>
      <c r="N63" s="1317"/>
      <c r="O63" s="1317"/>
      <c r="P63" s="1317"/>
    </row>
    <row r="64" spans="1:16" s="168" customFormat="1" ht="45.65" customHeight="1">
      <c r="A64" s="1320" t="s">
        <v>28</v>
      </c>
      <c r="B64" s="1271" t="s">
        <v>29</v>
      </c>
      <c r="C64" s="1289"/>
      <c r="D64" s="1280"/>
      <c r="E64" s="1262" t="s">
        <v>30</v>
      </c>
      <c r="F64" s="1262"/>
      <c r="G64" s="1262"/>
      <c r="H64" s="1271" t="s">
        <v>31</v>
      </c>
      <c r="I64" s="1289"/>
      <c r="J64" s="1280"/>
      <c r="K64" s="1271" t="s">
        <v>32</v>
      </c>
      <c r="L64" s="1289"/>
      <c r="M64" s="1280"/>
      <c r="N64" s="1289" t="s">
        <v>33</v>
      </c>
      <c r="O64" s="1289"/>
      <c r="P64" s="1307"/>
    </row>
    <row r="65" spans="1:16" s="168" customFormat="1" ht="15" thickBot="1">
      <c r="A65" s="1321"/>
      <c r="B65" s="201" t="s">
        <v>34</v>
      </c>
      <c r="C65" s="202" t="s">
        <v>35</v>
      </c>
      <c r="D65" s="301" t="s">
        <v>36</v>
      </c>
      <c r="E65" s="203" t="s">
        <v>34</v>
      </c>
      <c r="F65" s="202" t="s">
        <v>35</v>
      </c>
      <c r="G65" s="293" t="s">
        <v>36</v>
      </c>
      <c r="H65" s="203" t="s">
        <v>34</v>
      </c>
      <c r="I65" s="202" t="s">
        <v>35</v>
      </c>
      <c r="J65" s="293" t="s">
        <v>36</v>
      </c>
      <c r="K65" s="204" t="s">
        <v>34</v>
      </c>
      <c r="L65" s="205" t="s">
        <v>35</v>
      </c>
      <c r="M65" s="293" t="s">
        <v>36</v>
      </c>
      <c r="N65" s="204" t="s">
        <v>34</v>
      </c>
      <c r="O65" s="206" t="s">
        <v>35</v>
      </c>
      <c r="P65" s="204" t="s">
        <v>36</v>
      </c>
    </row>
    <row r="66" spans="1:16" s="168" customFormat="1" ht="15" thickBot="1">
      <c r="A66" s="1258" t="s">
        <v>65</v>
      </c>
      <c r="B66" s="1308"/>
      <c r="C66" s="1308"/>
      <c r="D66" s="1308"/>
      <c r="E66" s="1308"/>
      <c r="F66" s="1308"/>
      <c r="G66" s="1308"/>
      <c r="H66" s="1308"/>
      <c r="I66" s="1308"/>
      <c r="J66" s="1308"/>
      <c r="K66" s="1308"/>
      <c r="L66" s="1308"/>
      <c r="M66" s="1308"/>
      <c r="N66" s="1308"/>
      <c r="O66" s="1308"/>
      <c r="P66" s="1309"/>
    </row>
    <row r="67" spans="1:16" s="168" customFormat="1" ht="14.5">
      <c r="A67" s="177" t="s">
        <v>39</v>
      </c>
      <c r="B67" s="178">
        <v>50</v>
      </c>
      <c r="C67" s="185">
        <v>1.28</v>
      </c>
      <c r="D67" s="297">
        <v>812</v>
      </c>
      <c r="E67" s="178">
        <v>9</v>
      </c>
      <c r="F67" s="185">
        <v>0.75</v>
      </c>
      <c r="G67" s="297">
        <v>143</v>
      </c>
      <c r="H67" s="178">
        <v>18</v>
      </c>
      <c r="I67" s="185">
        <v>0.99</v>
      </c>
      <c r="J67" s="297">
        <v>294</v>
      </c>
      <c r="K67" s="178">
        <v>19</v>
      </c>
      <c r="L67" s="185">
        <v>1</v>
      </c>
      <c r="M67" s="297">
        <v>304</v>
      </c>
      <c r="N67" s="207">
        <v>3</v>
      </c>
      <c r="O67" s="208">
        <v>0.46</v>
      </c>
      <c r="P67" s="186">
        <v>53</v>
      </c>
    </row>
    <row r="68" spans="1:16" s="168" customFormat="1" ht="14.9" customHeight="1">
      <c r="A68" s="181" t="s">
        <v>40</v>
      </c>
      <c r="B68" s="182">
        <v>55</v>
      </c>
      <c r="C68" s="183">
        <v>1.19</v>
      </c>
      <c r="D68" s="296">
        <v>990</v>
      </c>
      <c r="E68" s="182">
        <v>9</v>
      </c>
      <c r="F68" s="183">
        <v>0.67</v>
      </c>
      <c r="G68" s="296">
        <v>160</v>
      </c>
      <c r="H68" s="182">
        <v>17</v>
      </c>
      <c r="I68" s="183">
        <v>0.9</v>
      </c>
      <c r="J68" s="296">
        <v>318</v>
      </c>
      <c r="K68" s="182">
        <v>16</v>
      </c>
      <c r="L68" s="183">
        <v>0.88</v>
      </c>
      <c r="M68" s="296">
        <v>293</v>
      </c>
      <c r="N68" s="209">
        <v>2</v>
      </c>
      <c r="O68" s="210">
        <v>0.36</v>
      </c>
      <c r="P68" s="184">
        <v>38</v>
      </c>
    </row>
    <row r="69" spans="1:16" s="168" customFormat="1" ht="14.5">
      <c r="A69" s="177" t="s">
        <v>41</v>
      </c>
      <c r="B69" s="178">
        <v>48</v>
      </c>
      <c r="C69" s="185">
        <v>1.9</v>
      </c>
      <c r="D69" s="297">
        <v>446</v>
      </c>
      <c r="E69" s="178">
        <v>11</v>
      </c>
      <c r="F69" s="185">
        <v>1.18</v>
      </c>
      <c r="G69" s="297">
        <v>99</v>
      </c>
      <c r="H69" s="178">
        <v>20</v>
      </c>
      <c r="I69" s="185">
        <v>1.52</v>
      </c>
      <c r="J69" s="297">
        <v>189</v>
      </c>
      <c r="K69" s="178">
        <v>19</v>
      </c>
      <c r="L69" s="185">
        <v>1.53</v>
      </c>
      <c r="M69" s="297">
        <v>167</v>
      </c>
      <c r="N69" s="207">
        <v>2</v>
      </c>
      <c r="O69" s="208">
        <v>0.55000000000000004</v>
      </c>
      <c r="P69" s="186">
        <v>17</v>
      </c>
    </row>
    <row r="70" spans="1:16" s="168" customFormat="1" ht="14.5">
      <c r="A70" s="181" t="s">
        <v>42</v>
      </c>
      <c r="B70" s="182">
        <v>54</v>
      </c>
      <c r="C70" s="183">
        <v>1.81</v>
      </c>
      <c r="D70" s="296">
        <v>436</v>
      </c>
      <c r="E70" s="182">
        <v>9</v>
      </c>
      <c r="F70" s="183">
        <v>1.05</v>
      </c>
      <c r="G70" s="296">
        <v>72</v>
      </c>
      <c r="H70" s="182">
        <v>18</v>
      </c>
      <c r="I70" s="183">
        <v>1.41</v>
      </c>
      <c r="J70" s="296">
        <v>145</v>
      </c>
      <c r="K70" s="182">
        <v>17</v>
      </c>
      <c r="L70" s="183">
        <v>1.39</v>
      </c>
      <c r="M70" s="296">
        <v>131</v>
      </c>
      <c r="N70" s="209">
        <v>1</v>
      </c>
      <c r="O70" s="210">
        <v>0.37</v>
      </c>
      <c r="P70" s="184">
        <v>8</v>
      </c>
    </row>
    <row r="71" spans="1:16" s="168" customFormat="1" ht="14.5">
      <c r="A71" s="177" t="s">
        <v>43</v>
      </c>
      <c r="B71" s="178">
        <v>49</v>
      </c>
      <c r="C71" s="185">
        <v>2.37</v>
      </c>
      <c r="D71" s="297">
        <v>251</v>
      </c>
      <c r="E71" s="178">
        <v>8</v>
      </c>
      <c r="F71" s="185">
        <v>1.27</v>
      </c>
      <c r="G71" s="297">
        <v>42</v>
      </c>
      <c r="H71" s="178">
        <v>24</v>
      </c>
      <c r="I71" s="185">
        <v>2.0099999999999998</v>
      </c>
      <c r="J71" s="297">
        <v>123</v>
      </c>
      <c r="K71" s="178">
        <v>17</v>
      </c>
      <c r="L71" s="185">
        <v>1.81</v>
      </c>
      <c r="M71" s="297">
        <v>86</v>
      </c>
      <c r="N71" s="207">
        <v>2</v>
      </c>
      <c r="O71" s="208">
        <v>0.54</v>
      </c>
      <c r="P71" s="186">
        <v>11</v>
      </c>
    </row>
    <row r="72" spans="1:16" s="168" customFormat="1" ht="14.5">
      <c r="A72" s="181" t="s">
        <v>44</v>
      </c>
      <c r="B72" s="182">
        <v>57</v>
      </c>
      <c r="C72" s="183">
        <v>1.73</v>
      </c>
      <c r="D72" s="296">
        <v>507</v>
      </c>
      <c r="E72" s="182">
        <v>9</v>
      </c>
      <c r="F72" s="183">
        <v>0.98</v>
      </c>
      <c r="G72" s="296">
        <v>76</v>
      </c>
      <c r="H72" s="182">
        <v>17</v>
      </c>
      <c r="I72" s="183">
        <v>1.31</v>
      </c>
      <c r="J72" s="296">
        <v>146</v>
      </c>
      <c r="K72" s="182">
        <v>17</v>
      </c>
      <c r="L72" s="183">
        <v>1.31</v>
      </c>
      <c r="M72" s="296">
        <v>144</v>
      </c>
      <c r="N72" s="209">
        <v>1</v>
      </c>
      <c r="O72" s="210">
        <v>0.4</v>
      </c>
      <c r="P72" s="184">
        <v>12</v>
      </c>
    </row>
    <row r="73" spans="1:16" s="168" customFormat="1" ht="14.5">
      <c r="A73" s="177" t="s">
        <v>45</v>
      </c>
      <c r="B73" s="178">
        <v>50</v>
      </c>
      <c r="C73" s="185">
        <v>1.61</v>
      </c>
      <c r="D73" s="297">
        <v>487</v>
      </c>
      <c r="E73" s="178">
        <v>9</v>
      </c>
      <c r="F73" s="185">
        <v>0.9</v>
      </c>
      <c r="G73" s="297">
        <v>83</v>
      </c>
      <c r="H73" s="178">
        <v>17</v>
      </c>
      <c r="I73" s="185">
        <v>1.21</v>
      </c>
      <c r="J73" s="297">
        <v>166</v>
      </c>
      <c r="K73" s="178">
        <v>19</v>
      </c>
      <c r="L73" s="185">
        <v>1.27</v>
      </c>
      <c r="M73" s="297">
        <v>189</v>
      </c>
      <c r="N73" s="207">
        <v>5</v>
      </c>
      <c r="O73" s="208">
        <v>0.70000000000000007</v>
      </c>
      <c r="P73" s="186">
        <v>47</v>
      </c>
    </row>
    <row r="74" spans="1:16" s="168" customFormat="1" ht="14.9" customHeight="1">
      <c r="A74" s="181" t="s">
        <v>46</v>
      </c>
      <c r="B74" s="182">
        <v>46</v>
      </c>
      <c r="C74" s="183">
        <v>2.02</v>
      </c>
      <c r="D74" s="296">
        <v>314</v>
      </c>
      <c r="E74" s="182">
        <v>12</v>
      </c>
      <c r="F74" s="183">
        <v>1.36</v>
      </c>
      <c r="G74" s="296">
        <v>82</v>
      </c>
      <c r="H74" s="182">
        <v>18</v>
      </c>
      <c r="I74" s="183">
        <v>1.54</v>
      </c>
      <c r="J74" s="296">
        <v>126</v>
      </c>
      <c r="K74" s="182">
        <v>20</v>
      </c>
      <c r="L74" s="183">
        <v>1.62</v>
      </c>
      <c r="M74" s="296">
        <v>132</v>
      </c>
      <c r="N74" s="209">
        <v>4</v>
      </c>
      <c r="O74" s="210">
        <v>0.86</v>
      </c>
      <c r="P74" s="184">
        <v>20</v>
      </c>
    </row>
    <row r="75" spans="1:16" s="168" customFormat="1" ht="14.5">
      <c r="A75" s="177" t="s">
        <v>47</v>
      </c>
      <c r="B75" s="178">
        <v>45</v>
      </c>
      <c r="C75" s="185">
        <v>1.44</v>
      </c>
      <c r="D75" s="297">
        <v>548</v>
      </c>
      <c r="E75" s="178">
        <v>9</v>
      </c>
      <c r="F75" s="185">
        <v>0.82000000000000006</v>
      </c>
      <c r="G75" s="297">
        <v>108</v>
      </c>
      <c r="H75" s="178">
        <v>23</v>
      </c>
      <c r="I75" s="185">
        <v>1.21</v>
      </c>
      <c r="J75" s="297">
        <v>276</v>
      </c>
      <c r="K75" s="178">
        <v>20</v>
      </c>
      <c r="L75" s="185">
        <v>1.1599999999999999</v>
      </c>
      <c r="M75" s="297">
        <v>256</v>
      </c>
      <c r="N75" s="207">
        <v>4</v>
      </c>
      <c r="O75" s="208">
        <v>0.55000000000000004</v>
      </c>
      <c r="P75" s="186">
        <v>49</v>
      </c>
    </row>
    <row r="76" spans="1:16" s="168" customFormat="1" ht="14.5">
      <c r="A76" s="181" t="s">
        <v>48</v>
      </c>
      <c r="B76" s="182">
        <v>52</v>
      </c>
      <c r="C76" s="183">
        <v>1.21</v>
      </c>
      <c r="D76" s="296">
        <v>900</v>
      </c>
      <c r="E76" s="182">
        <v>10</v>
      </c>
      <c r="F76" s="183">
        <v>0.72</v>
      </c>
      <c r="G76" s="296">
        <v>175</v>
      </c>
      <c r="H76" s="182">
        <v>17</v>
      </c>
      <c r="I76" s="183">
        <v>0.91</v>
      </c>
      <c r="J76" s="296">
        <v>304</v>
      </c>
      <c r="K76" s="182">
        <v>18</v>
      </c>
      <c r="L76" s="183">
        <v>0.92</v>
      </c>
      <c r="M76" s="296">
        <v>314</v>
      </c>
      <c r="N76" s="209">
        <v>4</v>
      </c>
      <c r="O76" s="210">
        <v>0.47</v>
      </c>
      <c r="P76" s="184">
        <v>75</v>
      </c>
    </row>
    <row r="77" spans="1:16" s="168" customFormat="1" ht="14.5">
      <c r="A77" s="177" t="s">
        <v>49</v>
      </c>
      <c r="B77" s="178">
        <v>51</v>
      </c>
      <c r="C77" s="185">
        <v>1.73</v>
      </c>
      <c r="D77" s="297">
        <v>434</v>
      </c>
      <c r="E77" s="178">
        <v>10</v>
      </c>
      <c r="F77" s="185">
        <v>1.07</v>
      </c>
      <c r="G77" s="297">
        <v>86</v>
      </c>
      <c r="H77" s="178">
        <v>17</v>
      </c>
      <c r="I77" s="185">
        <v>1.3</v>
      </c>
      <c r="J77" s="297">
        <v>147</v>
      </c>
      <c r="K77" s="178">
        <v>17</v>
      </c>
      <c r="L77" s="185">
        <v>1.3</v>
      </c>
      <c r="M77" s="297">
        <v>155</v>
      </c>
      <c r="N77" s="207">
        <v>4</v>
      </c>
      <c r="O77" s="208">
        <v>0.69000000000000006</v>
      </c>
      <c r="P77" s="186">
        <v>37</v>
      </c>
    </row>
    <row r="78" spans="1:16" s="168" customFormat="1" ht="14.5">
      <c r="A78" s="181" t="s">
        <v>50</v>
      </c>
      <c r="B78" s="182">
        <v>56</v>
      </c>
      <c r="C78" s="183">
        <v>2.17</v>
      </c>
      <c r="D78" s="296">
        <v>340</v>
      </c>
      <c r="E78" s="182">
        <v>7</v>
      </c>
      <c r="F78" s="183">
        <v>1.06</v>
      </c>
      <c r="G78" s="296">
        <v>40</v>
      </c>
      <c r="H78" s="182">
        <v>17</v>
      </c>
      <c r="I78" s="183">
        <v>1.63</v>
      </c>
      <c r="J78" s="296">
        <v>97</v>
      </c>
      <c r="K78" s="182">
        <v>17</v>
      </c>
      <c r="L78" s="183">
        <v>1.72</v>
      </c>
      <c r="M78" s="296">
        <v>91</v>
      </c>
      <c r="N78" s="209">
        <v>4</v>
      </c>
      <c r="O78" s="210">
        <v>0.84</v>
      </c>
      <c r="P78" s="184">
        <v>21</v>
      </c>
    </row>
    <row r="79" spans="1:16" s="168" customFormat="1" ht="14.5">
      <c r="A79" s="177" t="s">
        <v>51</v>
      </c>
      <c r="B79" s="178">
        <v>55</v>
      </c>
      <c r="C79" s="185">
        <v>1.62</v>
      </c>
      <c r="D79" s="297">
        <v>541</v>
      </c>
      <c r="E79" s="211">
        <v>9</v>
      </c>
      <c r="F79" s="185">
        <v>0.94000000000000006</v>
      </c>
      <c r="G79" s="297">
        <v>93</v>
      </c>
      <c r="H79" s="178">
        <v>15</v>
      </c>
      <c r="I79" s="185">
        <v>1.1399999999999999</v>
      </c>
      <c r="J79" s="297">
        <v>150</v>
      </c>
      <c r="K79" s="178">
        <v>18</v>
      </c>
      <c r="L79" s="185">
        <v>1.26</v>
      </c>
      <c r="M79" s="297">
        <v>170</v>
      </c>
      <c r="N79" s="207">
        <v>3</v>
      </c>
      <c r="O79" s="208">
        <v>0.59</v>
      </c>
      <c r="P79" s="186">
        <v>30</v>
      </c>
    </row>
    <row r="80" spans="1:16" s="168" customFormat="1" ht="14.5">
      <c r="A80" s="181" t="s">
        <v>52</v>
      </c>
      <c r="B80" s="182">
        <v>48</v>
      </c>
      <c r="C80" s="183">
        <v>1.83</v>
      </c>
      <c r="D80" s="296">
        <v>377</v>
      </c>
      <c r="E80" s="182">
        <v>8</v>
      </c>
      <c r="F80" s="183">
        <v>1.01</v>
      </c>
      <c r="G80" s="296">
        <v>67</v>
      </c>
      <c r="H80" s="182">
        <v>23</v>
      </c>
      <c r="I80" s="183">
        <v>1.51</v>
      </c>
      <c r="J80" s="296">
        <v>181</v>
      </c>
      <c r="K80" s="182">
        <v>19</v>
      </c>
      <c r="L80" s="183">
        <v>1.47</v>
      </c>
      <c r="M80" s="296">
        <v>140</v>
      </c>
      <c r="N80" s="209">
        <v>2</v>
      </c>
      <c r="O80" s="210">
        <v>0.53</v>
      </c>
      <c r="P80" s="184">
        <v>15</v>
      </c>
    </row>
    <row r="81" spans="1:16" s="168" customFormat="1" ht="14.5">
      <c r="A81" s="177" t="s">
        <v>53</v>
      </c>
      <c r="B81" s="178">
        <v>53</v>
      </c>
      <c r="C81" s="185">
        <v>1.99</v>
      </c>
      <c r="D81" s="297">
        <v>357</v>
      </c>
      <c r="E81" s="178">
        <v>9</v>
      </c>
      <c r="F81" s="185">
        <v>1.1200000000000001</v>
      </c>
      <c r="G81" s="297">
        <v>59</v>
      </c>
      <c r="H81" s="178">
        <v>21</v>
      </c>
      <c r="I81" s="185">
        <v>1.62</v>
      </c>
      <c r="J81" s="297">
        <v>141</v>
      </c>
      <c r="K81" s="178">
        <v>16</v>
      </c>
      <c r="L81" s="185">
        <v>1.44</v>
      </c>
      <c r="M81" s="297">
        <v>116</v>
      </c>
      <c r="N81" s="207">
        <v>2</v>
      </c>
      <c r="O81" s="208">
        <v>0.56000000000000005</v>
      </c>
      <c r="P81" s="186">
        <v>15</v>
      </c>
    </row>
    <row r="82" spans="1:16" s="168" customFormat="1" ht="15" thickBot="1">
      <c r="A82" s="181" t="s">
        <v>54</v>
      </c>
      <c r="B82" s="182">
        <v>52</v>
      </c>
      <c r="C82" s="183">
        <v>2.0099999999999998</v>
      </c>
      <c r="D82" s="296">
        <v>349</v>
      </c>
      <c r="E82" s="182">
        <v>7</v>
      </c>
      <c r="F82" s="183">
        <v>1.03</v>
      </c>
      <c r="G82" s="296">
        <v>48</v>
      </c>
      <c r="H82" s="182">
        <v>20</v>
      </c>
      <c r="I82" s="183">
        <v>1.6</v>
      </c>
      <c r="J82" s="296">
        <v>133</v>
      </c>
      <c r="K82" s="182">
        <v>17</v>
      </c>
      <c r="L82" s="183">
        <v>1.57</v>
      </c>
      <c r="M82" s="296">
        <v>109</v>
      </c>
      <c r="N82" s="209">
        <v>3</v>
      </c>
      <c r="O82" s="210">
        <v>0.70000000000000007</v>
      </c>
      <c r="P82" s="184">
        <v>17</v>
      </c>
    </row>
    <row r="83" spans="1:16" s="168" customFormat="1" ht="14.5">
      <c r="A83" s="187" t="s">
        <v>55</v>
      </c>
      <c r="B83" s="188">
        <v>51</v>
      </c>
      <c r="C83" s="189">
        <v>0.52</v>
      </c>
      <c r="D83" s="298">
        <v>5626</v>
      </c>
      <c r="E83" s="188">
        <v>9</v>
      </c>
      <c r="F83" s="189">
        <v>0.3</v>
      </c>
      <c r="G83" s="298">
        <v>972</v>
      </c>
      <c r="H83" s="188">
        <v>18</v>
      </c>
      <c r="I83" s="189">
        <v>0.4</v>
      </c>
      <c r="J83" s="298">
        <v>2012</v>
      </c>
      <c r="K83" s="188">
        <v>18</v>
      </c>
      <c r="L83" s="189">
        <v>0.4</v>
      </c>
      <c r="M83" s="298">
        <v>1948</v>
      </c>
      <c r="N83" s="188">
        <v>3</v>
      </c>
      <c r="O83" s="212">
        <v>0.19</v>
      </c>
      <c r="P83" s="190">
        <v>358</v>
      </c>
    </row>
    <row r="84" spans="1:16" s="168" customFormat="1" ht="14.5">
      <c r="A84" s="191" t="s">
        <v>56</v>
      </c>
      <c r="B84" s="192">
        <v>51</v>
      </c>
      <c r="C84" s="193">
        <v>0.78</v>
      </c>
      <c r="D84" s="299">
        <v>2463</v>
      </c>
      <c r="E84" s="192">
        <v>10</v>
      </c>
      <c r="F84" s="193">
        <v>0.46</v>
      </c>
      <c r="G84" s="299">
        <v>461</v>
      </c>
      <c r="H84" s="192">
        <v>19</v>
      </c>
      <c r="I84" s="193">
        <v>0.6</v>
      </c>
      <c r="J84" s="299">
        <v>924</v>
      </c>
      <c r="K84" s="192">
        <v>18</v>
      </c>
      <c r="L84" s="193">
        <v>0.62</v>
      </c>
      <c r="M84" s="299">
        <v>849</v>
      </c>
      <c r="N84" s="192">
        <v>2</v>
      </c>
      <c r="O84" s="213">
        <v>0.25</v>
      </c>
      <c r="P84" s="194">
        <v>107</v>
      </c>
    </row>
    <row r="85" spans="1:16" s="168" customFormat="1" ht="14.5">
      <c r="A85" s="195" t="s">
        <v>57</v>
      </c>
      <c r="B85" s="196">
        <v>51</v>
      </c>
      <c r="C85" s="197">
        <v>0.44</v>
      </c>
      <c r="D85" s="300">
        <v>8089</v>
      </c>
      <c r="E85" s="196">
        <v>9</v>
      </c>
      <c r="F85" s="197">
        <v>0.26</v>
      </c>
      <c r="G85" s="300">
        <v>1433</v>
      </c>
      <c r="H85" s="196">
        <v>18</v>
      </c>
      <c r="I85" s="197">
        <v>0.34</v>
      </c>
      <c r="J85" s="300">
        <v>2936</v>
      </c>
      <c r="K85" s="196">
        <v>18</v>
      </c>
      <c r="L85" s="197">
        <v>0.34</v>
      </c>
      <c r="M85" s="300">
        <v>2797</v>
      </c>
      <c r="N85" s="196">
        <v>3</v>
      </c>
      <c r="O85" s="197">
        <v>0.16</v>
      </c>
      <c r="P85" s="198">
        <v>465</v>
      </c>
    </row>
    <row r="86" spans="1:16" s="168" customFormat="1" ht="14.5" customHeight="1">
      <c r="A86" s="1322" t="s">
        <v>137</v>
      </c>
      <c r="B86" s="1322"/>
      <c r="C86" s="1322"/>
      <c r="D86" s="1322"/>
      <c r="E86" s="1322"/>
      <c r="F86" s="1322"/>
      <c r="G86" s="1322"/>
      <c r="H86" s="1322"/>
      <c r="I86" s="1322"/>
      <c r="J86" s="1322"/>
      <c r="K86" s="1322"/>
      <c r="L86" s="1322"/>
      <c r="M86" s="1322"/>
      <c r="N86" s="1322"/>
      <c r="O86" s="1322"/>
      <c r="P86" s="1322"/>
    </row>
    <row r="87" spans="1:16" s="168" customFormat="1" ht="17.5" customHeight="1">
      <c r="A87" s="1310" t="s">
        <v>138</v>
      </c>
      <c r="B87" s="1310"/>
      <c r="C87" s="1310"/>
      <c r="D87" s="1310"/>
      <c r="E87" s="1310"/>
      <c r="F87" s="1310"/>
      <c r="G87" s="1310"/>
      <c r="H87" s="1310"/>
      <c r="I87" s="1310"/>
      <c r="J87" s="1310"/>
      <c r="K87" s="1310"/>
      <c r="L87" s="1310"/>
      <c r="M87" s="1310"/>
      <c r="N87" s="1310"/>
      <c r="O87" s="1310"/>
      <c r="P87" s="1310"/>
    </row>
    <row r="88" spans="1:16" s="168" customFormat="1" ht="14.5" customHeight="1">
      <c r="A88" s="1322" t="s">
        <v>152</v>
      </c>
      <c r="B88" s="1322"/>
      <c r="C88" s="1322"/>
      <c r="D88" s="1322"/>
      <c r="E88" s="1322"/>
      <c r="F88" s="1322"/>
      <c r="G88" s="1322"/>
      <c r="H88" s="1322"/>
      <c r="I88" s="1322"/>
      <c r="J88" s="1322"/>
      <c r="K88" s="1322"/>
      <c r="L88" s="1322"/>
      <c r="M88" s="1322"/>
      <c r="N88" s="1322"/>
      <c r="O88" s="1322"/>
      <c r="P88" s="1322"/>
    </row>
    <row r="89" spans="1:16" s="168" customFormat="1" ht="14.5">
      <c r="D89" s="292"/>
      <c r="G89" s="292"/>
      <c r="J89" s="292"/>
      <c r="M89" s="292"/>
    </row>
    <row r="90" spans="1:16" s="168" customFormat="1" ht="23.5">
      <c r="A90" s="1031">
        <v>2020</v>
      </c>
      <c r="B90" s="1031"/>
      <c r="C90" s="1031"/>
      <c r="D90" s="1031"/>
      <c r="E90" s="1031"/>
      <c r="G90" s="292"/>
      <c r="J90" s="292"/>
      <c r="M90" s="292"/>
    </row>
    <row r="91" spans="1:16" s="168" customFormat="1" ht="14.5">
      <c r="A91" s="169"/>
      <c r="B91" s="170"/>
      <c r="C91" s="170"/>
      <c r="D91" s="292"/>
      <c r="E91" s="170"/>
      <c r="G91" s="292"/>
      <c r="J91" s="292"/>
      <c r="M91" s="292"/>
    </row>
    <row r="92" spans="1:16" s="168" customFormat="1" ht="18" customHeight="1">
      <c r="A92" s="1319" t="s">
        <v>170</v>
      </c>
      <c r="B92" s="1319"/>
      <c r="C92" s="1319"/>
      <c r="D92" s="1319"/>
      <c r="E92" s="1319"/>
      <c r="G92" s="292"/>
      <c r="J92" s="292"/>
      <c r="M92" s="292"/>
    </row>
    <row r="93" spans="1:16" s="168" customFormat="1" ht="32.9" customHeight="1">
      <c r="A93" s="1311" t="s">
        <v>28</v>
      </c>
      <c r="B93" s="1313" t="s">
        <v>164</v>
      </c>
      <c r="C93" s="1314"/>
      <c r="D93" s="1313" t="s">
        <v>165</v>
      </c>
      <c r="E93" s="1315"/>
      <c r="G93" s="292"/>
      <c r="J93" s="292"/>
      <c r="M93" s="292"/>
    </row>
    <row r="94" spans="1:16" s="168" customFormat="1" ht="15" thickBot="1">
      <c r="A94" s="1312"/>
      <c r="B94" s="214" t="s">
        <v>26</v>
      </c>
      <c r="C94" s="215" t="s">
        <v>35</v>
      </c>
      <c r="D94" s="302" t="s">
        <v>26</v>
      </c>
      <c r="E94" s="216" t="s">
        <v>35</v>
      </c>
      <c r="G94" s="292"/>
      <c r="J94" s="292"/>
      <c r="M94" s="292"/>
    </row>
    <row r="95" spans="1:16" s="168" customFormat="1" ht="14.5">
      <c r="A95" s="217" t="s">
        <v>39</v>
      </c>
      <c r="B95" s="218">
        <v>2.9000000000000004</v>
      </c>
      <c r="C95" s="219">
        <v>0.04</v>
      </c>
      <c r="D95" s="286">
        <v>3.1</v>
      </c>
      <c r="E95" s="220">
        <v>0.03</v>
      </c>
      <c r="G95" s="292"/>
      <c r="J95" s="292"/>
      <c r="M95" s="292"/>
    </row>
    <row r="96" spans="1:16" s="168" customFormat="1" ht="14.5">
      <c r="A96" s="181" t="s">
        <v>40</v>
      </c>
      <c r="B96" s="221">
        <v>3.1</v>
      </c>
      <c r="C96" s="222">
        <v>0.03</v>
      </c>
      <c r="D96" s="287">
        <v>3.1</v>
      </c>
      <c r="E96" s="223">
        <v>0.03</v>
      </c>
      <c r="G96" s="292"/>
      <c r="J96" s="292"/>
      <c r="M96" s="292"/>
    </row>
    <row r="97" spans="1:13" s="168" customFormat="1" ht="14.5">
      <c r="A97" s="177" t="s">
        <v>41</v>
      </c>
      <c r="B97" s="218">
        <v>3</v>
      </c>
      <c r="C97" s="219">
        <v>0.04</v>
      </c>
      <c r="D97" s="286">
        <v>3.1</v>
      </c>
      <c r="E97" s="220">
        <v>0.03</v>
      </c>
      <c r="G97" s="292"/>
      <c r="J97" s="292"/>
      <c r="M97" s="292"/>
    </row>
    <row r="98" spans="1:13" s="168" customFormat="1" ht="14.5">
      <c r="A98" s="181" t="s">
        <v>42</v>
      </c>
      <c r="B98" s="221">
        <v>3.1</v>
      </c>
      <c r="C98" s="222">
        <v>0.03</v>
      </c>
      <c r="D98" s="287">
        <v>3</v>
      </c>
      <c r="E98" s="223">
        <v>0.03</v>
      </c>
      <c r="G98" s="292"/>
      <c r="J98" s="292"/>
      <c r="M98" s="292"/>
    </row>
    <row r="99" spans="1:13" s="168" customFormat="1" ht="14.5">
      <c r="A99" s="177" t="s">
        <v>43</v>
      </c>
      <c r="B99" s="218">
        <v>2.9000000000000004</v>
      </c>
      <c r="C99" s="219">
        <v>0.04</v>
      </c>
      <c r="D99" s="286">
        <v>3</v>
      </c>
      <c r="E99" s="220">
        <v>0.04</v>
      </c>
      <c r="G99" s="292"/>
      <c r="J99" s="292"/>
      <c r="M99" s="292"/>
    </row>
    <row r="100" spans="1:13" s="168" customFormat="1" ht="14.5">
      <c r="A100" s="181" t="s">
        <v>44</v>
      </c>
      <c r="B100" s="221">
        <v>3</v>
      </c>
      <c r="C100" s="222">
        <v>0.03</v>
      </c>
      <c r="D100" s="287">
        <v>3.1</v>
      </c>
      <c r="E100" s="223">
        <v>0.03</v>
      </c>
      <c r="G100" s="292"/>
      <c r="J100" s="292"/>
      <c r="M100" s="292"/>
    </row>
    <row r="101" spans="1:13" s="168" customFormat="1" ht="14.5">
      <c r="A101" s="177" t="s">
        <v>45</v>
      </c>
      <c r="B101" s="218">
        <v>3</v>
      </c>
      <c r="C101" s="219">
        <v>0.04</v>
      </c>
      <c r="D101" s="286">
        <v>3</v>
      </c>
      <c r="E101" s="220">
        <v>0.03</v>
      </c>
      <c r="G101" s="292"/>
      <c r="J101" s="292"/>
      <c r="M101" s="292"/>
    </row>
    <row r="102" spans="1:13" s="168" customFormat="1" ht="14.5">
      <c r="A102" s="181" t="s">
        <v>46</v>
      </c>
      <c r="B102" s="221">
        <v>3</v>
      </c>
      <c r="C102" s="222">
        <v>0.03</v>
      </c>
      <c r="D102" s="287">
        <v>3</v>
      </c>
      <c r="E102" s="223">
        <v>0.03</v>
      </c>
      <c r="G102" s="292"/>
      <c r="J102" s="292"/>
      <c r="M102" s="292"/>
    </row>
    <row r="103" spans="1:13" s="168" customFormat="1" ht="14.5">
      <c r="A103" s="177" t="s">
        <v>47</v>
      </c>
      <c r="B103" s="218">
        <v>3</v>
      </c>
      <c r="C103" s="219">
        <v>0.03</v>
      </c>
      <c r="D103" s="286">
        <v>3.2</v>
      </c>
      <c r="E103" s="220">
        <v>0.03</v>
      </c>
      <c r="G103" s="292"/>
      <c r="J103" s="292"/>
      <c r="M103" s="292"/>
    </row>
    <row r="104" spans="1:13" s="168" customFormat="1" ht="14.5">
      <c r="A104" s="181" t="s">
        <v>48</v>
      </c>
      <c r="B104" s="221">
        <v>3</v>
      </c>
      <c r="C104" s="222">
        <v>0.04</v>
      </c>
      <c r="D104" s="287">
        <v>3.1</v>
      </c>
      <c r="E104" s="223">
        <v>0.03</v>
      </c>
      <c r="G104" s="292"/>
      <c r="J104" s="292"/>
      <c r="M104" s="292"/>
    </row>
    <row r="105" spans="1:13" s="168" customFormat="1" ht="14.5">
      <c r="A105" s="177" t="s">
        <v>49</v>
      </c>
      <c r="B105" s="218">
        <v>3</v>
      </c>
      <c r="C105" s="219">
        <v>0.04</v>
      </c>
      <c r="D105" s="286">
        <v>3.1</v>
      </c>
      <c r="E105" s="220">
        <v>0.03</v>
      </c>
      <c r="G105" s="292"/>
      <c r="J105" s="292"/>
      <c r="M105" s="292"/>
    </row>
    <row r="106" spans="1:13" s="168" customFormat="1" ht="14.5">
      <c r="A106" s="181" t="s">
        <v>50</v>
      </c>
      <c r="B106" s="221">
        <v>3.2</v>
      </c>
      <c r="C106" s="222">
        <v>0.04</v>
      </c>
      <c r="D106" s="287">
        <v>3.1</v>
      </c>
      <c r="E106" s="223">
        <v>0.03</v>
      </c>
      <c r="G106" s="292"/>
      <c r="J106" s="292"/>
      <c r="M106" s="292"/>
    </row>
    <row r="107" spans="1:13" s="168" customFormat="1" ht="14.5">
      <c r="A107" s="177" t="s">
        <v>51</v>
      </c>
      <c r="B107" s="218">
        <v>3.1</v>
      </c>
      <c r="C107" s="219">
        <v>0.03</v>
      </c>
      <c r="D107" s="286">
        <v>3.1</v>
      </c>
      <c r="E107" s="220">
        <v>0.02</v>
      </c>
      <c r="G107" s="292"/>
      <c r="J107" s="292"/>
      <c r="M107" s="292"/>
    </row>
    <row r="108" spans="1:13" s="168" customFormat="1" ht="14.5">
      <c r="A108" s="181" t="s">
        <v>52</v>
      </c>
      <c r="B108" s="221">
        <v>2.9000000000000004</v>
      </c>
      <c r="C108" s="222">
        <v>0.03</v>
      </c>
      <c r="D108" s="287">
        <v>3</v>
      </c>
      <c r="E108" s="223">
        <v>0.03</v>
      </c>
      <c r="G108" s="292"/>
      <c r="J108" s="292"/>
      <c r="M108" s="292"/>
    </row>
    <row r="109" spans="1:13" s="168" customFormat="1" ht="14.5">
      <c r="A109" s="177" t="s">
        <v>53</v>
      </c>
      <c r="B109" s="218">
        <v>3</v>
      </c>
      <c r="C109" s="219">
        <v>0.04</v>
      </c>
      <c r="D109" s="286">
        <v>3.1</v>
      </c>
      <c r="E109" s="220">
        <v>0.03</v>
      </c>
      <c r="G109" s="292"/>
      <c r="J109" s="292"/>
      <c r="M109" s="292"/>
    </row>
    <row r="110" spans="1:13" s="168" customFormat="1" ht="15" thickBot="1">
      <c r="A110" s="181" t="s">
        <v>54</v>
      </c>
      <c r="B110" s="221">
        <v>3</v>
      </c>
      <c r="C110" s="222">
        <v>0.03</v>
      </c>
      <c r="D110" s="287">
        <v>3.1</v>
      </c>
      <c r="E110" s="223">
        <v>0.03</v>
      </c>
      <c r="G110" s="292"/>
      <c r="J110" s="292"/>
      <c r="M110" s="292"/>
    </row>
    <row r="111" spans="1:13" s="168" customFormat="1" ht="14.5">
      <c r="A111" s="224" t="s">
        <v>55</v>
      </c>
      <c r="B111" s="225">
        <v>3</v>
      </c>
      <c r="C111" s="226">
        <v>0.01</v>
      </c>
      <c r="D111" s="288">
        <v>3.1</v>
      </c>
      <c r="E111" s="227">
        <v>0.01</v>
      </c>
      <c r="G111" s="292"/>
      <c r="J111" s="292"/>
      <c r="M111" s="292"/>
    </row>
    <row r="112" spans="1:13" s="168" customFormat="1" ht="14.5">
      <c r="A112" s="228" t="s">
        <v>56</v>
      </c>
      <c r="B112" s="229">
        <v>3</v>
      </c>
      <c r="C112" s="230">
        <v>0.01</v>
      </c>
      <c r="D112" s="289">
        <v>3</v>
      </c>
      <c r="E112" s="231">
        <v>0.01</v>
      </c>
      <c r="G112" s="292"/>
      <c r="J112" s="292"/>
      <c r="M112" s="292"/>
    </row>
    <row r="113" spans="1:13" s="168" customFormat="1" ht="14.5">
      <c r="A113" s="232" t="s">
        <v>57</v>
      </c>
      <c r="B113" s="233">
        <v>3</v>
      </c>
      <c r="C113" s="234">
        <v>0.01</v>
      </c>
      <c r="D113" s="290">
        <v>3.1</v>
      </c>
      <c r="E113" s="235">
        <v>0.01</v>
      </c>
      <c r="G113" s="292"/>
      <c r="J113" s="292"/>
      <c r="M113" s="292"/>
    </row>
    <row r="114" spans="1:13" s="168" customFormat="1" ht="50.25" customHeight="1">
      <c r="A114" s="1316" t="s">
        <v>166</v>
      </c>
      <c r="B114" s="1316"/>
      <c r="C114" s="1316"/>
      <c r="D114" s="1316"/>
      <c r="E114" s="1316"/>
      <c r="G114" s="292"/>
      <c r="J114" s="292"/>
      <c r="M114" s="292"/>
    </row>
    <row r="115" spans="1:13" s="168" customFormat="1" ht="22.5" customHeight="1">
      <c r="A115" s="1316" t="s">
        <v>149</v>
      </c>
      <c r="B115" s="1316"/>
      <c r="C115" s="1316"/>
      <c r="D115" s="1316"/>
      <c r="E115" s="1316"/>
      <c r="G115" s="292"/>
      <c r="J115" s="292"/>
      <c r="M115" s="292"/>
    </row>
  </sheetData>
  <mergeCells count="43">
    <mergeCell ref="A63:P63"/>
    <mergeCell ref="A32:P32"/>
    <mergeCell ref="A34:P34"/>
    <mergeCell ref="A35:A36"/>
    <mergeCell ref="B35:D35"/>
    <mergeCell ref="E35:G35"/>
    <mergeCell ref="H35:J35"/>
    <mergeCell ref="K35:M35"/>
    <mergeCell ref="N35:P35"/>
    <mergeCell ref="A37:P37"/>
    <mergeCell ref="A57:P57"/>
    <mergeCell ref="A58:P58"/>
    <mergeCell ref="A59:P59"/>
    <mergeCell ref="A61:P61"/>
    <mergeCell ref="A92:E92"/>
    <mergeCell ref="A64:A65"/>
    <mergeCell ref="B64:D64"/>
    <mergeCell ref="E64:G64"/>
    <mergeCell ref="H64:J64"/>
    <mergeCell ref="A66:P66"/>
    <mergeCell ref="A86:P86"/>
    <mergeCell ref="A87:P87"/>
    <mergeCell ref="A88:P88"/>
    <mergeCell ref="A90:E90"/>
    <mergeCell ref="K64:M64"/>
    <mergeCell ref="N64:P64"/>
    <mergeCell ref="A3:P3"/>
    <mergeCell ref="A5:P5"/>
    <mergeCell ref="A6:A7"/>
    <mergeCell ref="B6:D6"/>
    <mergeCell ref="E6:G6"/>
    <mergeCell ref="A93:A94"/>
    <mergeCell ref="B93:C93"/>
    <mergeCell ref="D93:E93"/>
    <mergeCell ref="A114:E114"/>
    <mergeCell ref="A115:E115"/>
    <mergeCell ref="A30:P30"/>
    <mergeCell ref="H6:J6"/>
    <mergeCell ref="K6:M6"/>
    <mergeCell ref="N6:P6"/>
    <mergeCell ref="A8:P8"/>
    <mergeCell ref="A28:P28"/>
    <mergeCell ref="A29:P29"/>
  </mergeCells>
  <hyperlinks>
    <hyperlink ref="A1" location="Inhalt!A1" display="Zurück zum Inhalt" xr:uid="{00000000-0004-0000-0C00-000000000000}"/>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76"/>
  <sheetViews>
    <sheetView zoomScale="80" zoomScaleNormal="80" workbookViewId="0"/>
  </sheetViews>
  <sheetFormatPr baseColWidth="10" defaultColWidth="10.58203125" defaultRowHeight="14.5"/>
  <cols>
    <col min="1" max="1" width="23.5" style="307" customWidth="1"/>
    <col min="2" max="6" width="11.08203125" style="307" customWidth="1"/>
    <col min="7" max="16384" width="10.58203125" style="307"/>
  </cols>
  <sheetData>
    <row r="1" spans="1:17" ht="14.5" customHeight="1">
      <c r="A1" s="165" t="s">
        <v>143</v>
      </c>
      <c r="B1" s="305"/>
      <c r="C1" s="305"/>
      <c r="D1" s="305"/>
      <c r="E1" s="306"/>
      <c r="F1" s="305"/>
    </row>
    <row r="2" spans="1:17" ht="14.25" customHeight="1">
      <c r="A2" s="165"/>
      <c r="B2" s="305"/>
      <c r="C2" s="305"/>
      <c r="D2" s="305"/>
      <c r="E2" s="306"/>
      <c r="F2" s="305"/>
    </row>
    <row r="3" spans="1:17" customFormat="1" ht="23.5">
      <c r="A3" s="1044">
        <v>2023</v>
      </c>
      <c r="B3" s="1044"/>
      <c r="C3" s="1044"/>
      <c r="D3" s="1044"/>
      <c r="E3" s="1044"/>
      <c r="F3" s="1044"/>
    </row>
    <row r="4" spans="1:17" customFormat="1" ht="14.25" customHeight="1">
      <c r="A4" s="308"/>
      <c r="B4" s="309"/>
      <c r="C4" s="309"/>
      <c r="D4" s="309"/>
      <c r="E4" s="310"/>
      <c r="F4" s="309"/>
    </row>
    <row r="5" spans="1:17" customFormat="1" ht="36.75" customHeight="1">
      <c r="A5" s="1045" t="s">
        <v>182</v>
      </c>
      <c r="B5" s="1045"/>
      <c r="C5" s="1045"/>
      <c r="D5" s="1045"/>
      <c r="E5" s="1045"/>
      <c r="F5" s="1045"/>
    </row>
    <row r="6" spans="1:17" customFormat="1" ht="15" thickBot="1">
      <c r="A6" s="1034" t="s">
        <v>28</v>
      </c>
      <c r="B6" s="1047" t="s">
        <v>183</v>
      </c>
      <c r="C6" s="1035" t="s">
        <v>184</v>
      </c>
      <c r="D6" s="1035"/>
      <c r="E6" s="1035"/>
      <c r="F6" s="1039"/>
    </row>
    <row r="7" spans="1:17" customFormat="1" ht="15" thickBot="1">
      <c r="A7" s="1046"/>
      <c r="B7" s="1048"/>
      <c r="C7" s="1049" t="s">
        <v>185</v>
      </c>
      <c r="D7" s="1049"/>
      <c r="E7" s="1035" t="s">
        <v>186</v>
      </c>
      <c r="F7" s="1039"/>
      <c r="I7" s="311"/>
      <c r="J7" s="312"/>
      <c r="K7" s="313"/>
      <c r="L7" s="313"/>
      <c r="M7" s="313"/>
      <c r="N7" s="313"/>
      <c r="O7" s="313"/>
      <c r="P7" s="313"/>
      <c r="Q7" s="313"/>
    </row>
    <row r="8" spans="1:17" customFormat="1" ht="15" thickBot="1">
      <c r="A8" s="1046"/>
      <c r="B8" s="1050" t="s">
        <v>3</v>
      </c>
      <c r="C8" s="1051"/>
      <c r="D8" s="314" t="s">
        <v>187</v>
      </c>
      <c r="E8" s="315" t="s">
        <v>3</v>
      </c>
      <c r="F8" s="316" t="s">
        <v>187</v>
      </c>
      <c r="I8" s="317"/>
      <c r="J8" s="318"/>
      <c r="K8" s="319"/>
      <c r="L8" s="320"/>
      <c r="M8" s="321"/>
      <c r="N8" s="321"/>
      <c r="O8" s="321"/>
      <c r="P8" s="321"/>
      <c r="Q8" s="321"/>
    </row>
    <row r="9" spans="1:17" customFormat="1" ht="14">
      <c r="A9" s="322" t="s">
        <v>39</v>
      </c>
      <c r="B9" s="360">
        <v>107779</v>
      </c>
      <c r="C9" s="361">
        <v>6908</v>
      </c>
      <c r="D9" s="362">
        <f>C9/B9*100</f>
        <v>6.4094118520305443</v>
      </c>
      <c r="E9" s="363">
        <v>100871</v>
      </c>
      <c r="F9" s="364">
        <f>E9/B9*100</f>
        <v>93.590588147969456</v>
      </c>
      <c r="I9" s="323"/>
      <c r="J9" s="324"/>
      <c r="K9" s="319"/>
      <c r="L9" s="320"/>
      <c r="M9" s="325"/>
      <c r="N9" s="325"/>
      <c r="O9" s="325"/>
      <c r="P9" s="325"/>
      <c r="Q9" s="325"/>
    </row>
    <row r="10" spans="1:17" customFormat="1" ht="14">
      <c r="A10" s="326" t="s">
        <v>40</v>
      </c>
      <c r="B10" s="370">
        <v>109193</v>
      </c>
      <c r="C10" s="371">
        <v>5104</v>
      </c>
      <c r="D10" s="372">
        <f t="shared" ref="D10:D27" si="0">C10/B10*100</f>
        <v>4.674292308114989</v>
      </c>
      <c r="E10" s="373">
        <v>104089</v>
      </c>
      <c r="F10" s="374">
        <f t="shared" ref="F10:F27" si="1">E10/B10*100</f>
        <v>95.325707691885015</v>
      </c>
      <c r="I10" s="327"/>
      <c r="J10" s="328"/>
      <c r="K10" s="319"/>
      <c r="L10" s="319"/>
      <c r="M10" s="329"/>
      <c r="N10" s="330"/>
      <c r="O10" s="329"/>
      <c r="P10" s="330"/>
      <c r="Q10" s="329"/>
    </row>
    <row r="11" spans="1:17" customFormat="1" ht="14">
      <c r="A11" s="331" t="s">
        <v>41</v>
      </c>
      <c r="B11" s="379">
        <v>36204</v>
      </c>
      <c r="C11" s="361">
        <v>4713</v>
      </c>
      <c r="D11" s="380">
        <f t="shared" si="0"/>
        <v>13.017898574743123</v>
      </c>
      <c r="E11" s="363">
        <v>31491</v>
      </c>
      <c r="F11" s="364">
        <f t="shared" si="1"/>
        <v>86.982101425256872</v>
      </c>
      <c r="I11" s="332"/>
      <c r="J11" s="333"/>
      <c r="K11" s="319"/>
      <c r="L11" s="320"/>
      <c r="M11" s="333"/>
      <c r="N11" s="333"/>
      <c r="O11" s="333"/>
      <c r="P11" s="334"/>
      <c r="Q11" s="333"/>
    </row>
    <row r="12" spans="1:17" customFormat="1" ht="14">
      <c r="A12" s="326" t="s">
        <v>42</v>
      </c>
      <c r="B12" s="370">
        <v>20150</v>
      </c>
      <c r="C12" s="371">
        <v>1660</v>
      </c>
      <c r="D12" s="372">
        <f t="shared" si="0"/>
        <v>8.2382133995037208</v>
      </c>
      <c r="E12" s="373">
        <v>18490</v>
      </c>
      <c r="F12" s="374">
        <f t="shared" si="1"/>
        <v>91.761786600496279</v>
      </c>
      <c r="I12" s="332"/>
      <c r="J12" s="335"/>
      <c r="K12" s="319"/>
      <c r="L12" s="320"/>
      <c r="M12" s="333"/>
      <c r="N12" s="334"/>
      <c r="O12" s="333"/>
      <c r="P12" s="334"/>
      <c r="Q12" s="333"/>
    </row>
    <row r="13" spans="1:17" customFormat="1" ht="14">
      <c r="A13" s="331" t="s">
        <v>43</v>
      </c>
      <c r="B13" s="379">
        <v>5932</v>
      </c>
      <c r="C13" s="385">
        <v>701</v>
      </c>
      <c r="D13" s="386">
        <f t="shared" si="0"/>
        <v>11.817262306136209</v>
      </c>
      <c r="E13" s="387">
        <v>5231</v>
      </c>
      <c r="F13" s="388">
        <f t="shared" si="1"/>
        <v>88.182737693863785</v>
      </c>
      <c r="I13" s="332"/>
      <c r="J13" s="333"/>
      <c r="K13" s="319"/>
      <c r="L13" s="320"/>
      <c r="M13" s="333"/>
      <c r="N13" s="333"/>
      <c r="O13" s="333"/>
      <c r="P13" s="334"/>
      <c r="Q13" s="333"/>
    </row>
    <row r="14" spans="1:17" customFormat="1" ht="14">
      <c r="A14" s="326" t="s">
        <v>44</v>
      </c>
      <c r="B14" s="370">
        <v>18200</v>
      </c>
      <c r="C14" s="389">
        <v>2306</v>
      </c>
      <c r="D14" s="390">
        <f t="shared" si="0"/>
        <v>12.67032967032967</v>
      </c>
      <c r="E14" s="391">
        <v>15894</v>
      </c>
      <c r="F14" s="392">
        <f t="shared" si="1"/>
        <v>87.329670329670321</v>
      </c>
      <c r="I14" s="332"/>
      <c r="J14" s="335"/>
      <c r="K14" s="319"/>
      <c r="L14" s="320"/>
      <c r="M14" s="333"/>
      <c r="N14" s="334"/>
      <c r="O14" s="333"/>
      <c r="P14" s="334"/>
      <c r="Q14" s="333"/>
    </row>
    <row r="15" spans="1:17" customFormat="1" ht="14">
      <c r="A15" s="331" t="s">
        <v>45</v>
      </c>
      <c r="B15" s="379">
        <v>58111</v>
      </c>
      <c r="C15" s="361">
        <v>5189</v>
      </c>
      <c r="D15" s="380">
        <f t="shared" si="0"/>
        <v>8.9294625802343788</v>
      </c>
      <c r="E15" s="363">
        <v>52922</v>
      </c>
      <c r="F15" s="364">
        <f t="shared" si="1"/>
        <v>91.070537419765614</v>
      </c>
      <c r="I15" s="332"/>
      <c r="J15" s="335"/>
      <c r="K15" s="319"/>
      <c r="L15" s="320"/>
      <c r="M15" s="333"/>
      <c r="N15" s="334"/>
      <c r="O15" s="333"/>
      <c r="P15" s="334"/>
      <c r="Q15" s="333"/>
    </row>
    <row r="16" spans="1:17" customFormat="1" ht="14">
      <c r="A16" s="326" t="s">
        <v>46</v>
      </c>
      <c r="B16" s="370">
        <v>11835</v>
      </c>
      <c r="C16" s="389" t="s">
        <v>188</v>
      </c>
      <c r="D16" s="390" t="s">
        <v>188</v>
      </c>
      <c r="E16" s="391" t="s">
        <v>188</v>
      </c>
      <c r="F16" s="392" t="s">
        <v>188</v>
      </c>
      <c r="I16" s="332"/>
      <c r="J16" s="335"/>
      <c r="K16" s="319"/>
      <c r="L16" s="320"/>
      <c r="M16" s="333"/>
      <c r="N16" s="334"/>
      <c r="O16" s="333"/>
      <c r="P16" s="334"/>
      <c r="Q16" s="333"/>
    </row>
    <row r="17" spans="1:17" customFormat="1" ht="14">
      <c r="A17" s="331" t="s">
        <v>47</v>
      </c>
      <c r="B17" s="379">
        <v>66744</v>
      </c>
      <c r="C17" s="361">
        <v>4852</v>
      </c>
      <c r="D17" s="380">
        <f t="shared" si="0"/>
        <v>7.2695673019297624</v>
      </c>
      <c r="E17" s="363">
        <v>61892</v>
      </c>
      <c r="F17" s="364">
        <f t="shared" si="1"/>
        <v>92.730432698070246</v>
      </c>
      <c r="I17" s="332"/>
      <c r="J17" s="335"/>
      <c r="K17" s="319"/>
      <c r="L17" s="320"/>
      <c r="M17" s="333"/>
      <c r="N17" s="334"/>
      <c r="O17" s="333"/>
      <c r="P17" s="334"/>
      <c r="Q17" s="333"/>
    </row>
    <row r="18" spans="1:17" customFormat="1" ht="14">
      <c r="A18" s="326" t="s">
        <v>48</v>
      </c>
      <c r="B18" s="370">
        <v>139220</v>
      </c>
      <c r="C18" s="371">
        <v>9915</v>
      </c>
      <c r="D18" s="372">
        <f t="shared" si="0"/>
        <v>7.1218215773595741</v>
      </c>
      <c r="E18" s="373">
        <v>129305</v>
      </c>
      <c r="F18" s="374">
        <f t="shared" si="1"/>
        <v>92.878178422640417</v>
      </c>
      <c r="I18" s="332"/>
      <c r="J18" s="335"/>
      <c r="K18" s="336"/>
      <c r="L18" s="337"/>
      <c r="M18" s="333"/>
      <c r="N18" s="334"/>
      <c r="O18" s="333"/>
      <c r="P18" s="334"/>
      <c r="Q18" s="333"/>
    </row>
    <row r="19" spans="1:17" customFormat="1" ht="14">
      <c r="A19" s="331" t="s">
        <v>49</v>
      </c>
      <c r="B19" s="379">
        <v>36505</v>
      </c>
      <c r="C19" s="361">
        <v>2268</v>
      </c>
      <c r="D19" s="380">
        <f t="shared" si="0"/>
        <v>6.2128475551294349</v>
      </c>
      <c r="E19" s="363">
        <v>34237</v>
      </c>
      <c r="F19" s="364">
        <f t="shared" si="1"/>
        <v>93.787152444870571</v>
      </c>
      <c r="I19" s="332"/>
      <c r="J19" s="335"/>
      <c r="K19" s="319"/>
      <c r="L19" s="319"/>
      <c r="M19" s="333"/>
      <c r="N19" s="334"/>
      <c r="O19" s="333"/>
      <c r="P19" s="334"/>
      <c r="Q19" s="333"/>
    </row>
    <row r="20" spans="1:17" customFormat="1" ht="14">
      <c r="A20" s="326" t="s">
        <v>50</v>
      </c>
      <c r="B20" s="370">
        <v>7409</v>
      </c>
      <c r="C20" s="371">
        <v>504</v>
      </c>
      <c r="D20" s="372">
        <f t="shared" si="0"/>
        <v>6.8025374544472941</v>
      </c>
      <c r="E20" s="373">
        <v>6905</v>
      </c>
      <c r="F20" s="374">
        <f t="shared" si="1"/>
        <v>93.19746254555271</v>
      </c>
      <c r="I20" s="332"/>
      <c r="J20" s="335"/>
      <c r="K20" s="319"/>
      <c r="L20" s="320"/>
      <c r="M20" s="333"/>
      <c r="N20" s="334"/>
      <c r="O20" s="333"/>
      <c r="P20" s="334"/>
      <c r="Q20" s="333"/>
    </row>
    <row r="21" spans="1:17" customFormat="1" ht="14">
      <c r="A21" s="331" t="s">
        <v>51</v>
      </c>
      <c r="B21" s="379">
        <v>30946</v>
      </c>
      <c r="C21" s="361">
        <v>2501</v>
      </c>
      <c r="D21" s="380">
        <f t="shared" si="0"/>
        <v>8.0818199444193102</v>
      </c>
      <c r="E21" s="363">
        <v>28445</v>
      </c>
      <c r="F21" s="364">
        <f t="shared" si="1"/>
        <v>91.918180055580692</v>
      </c>
      <c r="I21" s="332"/>
      <c r="J21" s="335"/>
      <c r="K21" s="319"/>
      <c r="L21" s="319"/>
      <c r="M21" s="333"/>
      <c r="N21" s="334"/>
      <c r="O21" s="333"/>
      <c r="P21" s="334"/>
      <c r="Q21" s="333"/>
    </row>
    <row r="22" spans="1:17" customFormat="1" ht="14">
      <c r="A22" s="326" t="s">
        <v>52</v>
      </c>
      <c r="B22" s="370">
        <v>16364</v>
      </c>
      <c r="C22" s="371">
        <v>977</v>
      </c>
      <c r="D22" s="372">
        <f t="shared" si="0"/>
        <v>5.9704228794915668</v>
      </c>
      <c r="E22" s="373">
        <v>15387</v>
      </c>
      <c r="F22" s="374">
        <f t="shared" si="1"/>
        <v>94.029577120508435</v>
      </c>
      <c r="I22" s="332"/>
      <c r="J22" s="335"/>
      <c r="K22" s="321"/>
      <c r="L22" s="321"/>
      <c r="M22" s="333"/>
      <c r="N22" s="334"/>
      <c r="O22" s="333"/>
      <c r="P22" s="334"/>
      <c r="Q22" s="333"/>
    </row>
    <row r="23" spans="1:17" customFormat="1" ht="14">
      <c r="A23" s="331" t="s">
        <v>53</v>
      </c>
      <c r="B23" s="379">
        <v>23865</v>
      </c>
      <c r="C23" s="361">
        <v>2399</v>
      </c>
      <c r="D23" s="380">
        <f t="shared" si="0"/>
        <v>10.052377959354704</v>
      </c>
      <c r="E23" s="363">
        <v>21466</v>
      </c>
      <c r="F23" s="364">
        <f t="shared" si="1"/>
        <v>89.947622040645285</v>
      </c>
      <c r="I23" s="332"/>
      <c r="J23" s="333"/>
      <c r="K23" s="338"/>
      <c r="L23" s="338"/>
      <c r="M23" s="333"/>
      <c r="N23" s="333"/>
      <c r="O23" s="333"/>
      <c r="P23" s="334"/>
      <c r="Q23" s="333"/>
    </row>
    <row r="24" spans="1:17" customFormat="1" thickBot="1">
      <c r="A24" s="339" t="s">
        <v>54</v>
      </c>
      <c r="B24" s="396">
        <v>16134</v>
      </c>
      <c r="C24" s="397" t="s">
        <v>188</v>
      </c>
      <c r="D24" s="398" t="s">
        <v>188</v>
      </c>
      <c r="E24" s="399" t="s">
        <v>188</v>
      </c>
      <c r="F24" s="400" t="s">
        <v>188</v>
      </c>
      <c r="I24" s="332"/>
      <c r="J24" s="335"/>
      <c r="M24" s="333"/>
      <c r="N24" s="334"/>
      <c r="O24" s="333"/>
      <c r="P24" s="334"/>
      <c r="Q24" s="333"/>
    </row>
    <row r="25" spans="1:17" customFormat="1" ht="14">
      <c r="A25" s="340" t="s">
        <v>55</v>
      </c>
      <c r="B25" s="402">
        <v>572958</v>
      </c>
      <c r="C25" s="403">
        <v>40146</v>
      </c>
      <c r="D25" s="404">
        <f t="shared" si="0"/>
        <v>7.0067963096771493</v>
      </c>
      <c r="E25" s="405">
        <v>532812</v>
      </c>
      <c r="F25" s="406">
        <f t="shared" si="1"/>
        <v>92.993203690322844</v>
      </c>
      <c r="I25" s="332"/>
      <c r="J25" s="335"/>
      <c r="M25" s="333"/>
      <c r="N25" s="334"/>
      <c r="O25" s="333"/>
      <c r="P25" s="334"/>
      <c r="Q25" s="333"/>
    </row>
    <row r="26" spans="1:17" customFormat="1" ht="14">
      <c r="A26" s="341" t="s">
        <v>56</v>
      </c>
      <c r="B26" s="402">
        <v>131633</v>
      </c>
      <c r="C26" s="403">
        <v>11820</v>
      </c>
      <c r="D26" s="404">
        <f t="shared" si="0"/>
        <v>8.979511216792142</v>
      </c>
      <c r="E26" s="405">
        <v>119813</v>
      </c>
      <c r="F26" s="406">
        <f t="shared" si="1"/>
        <v>91.020488783207853</v>
      </c>
      <c r="I26" s="332"/>
      <c r="J26" s="333"/>
      <c r="M26" s="333"/>
      <c r="N26" s="333"/>
      <c r="O26" s="333"/>
      <c r="P26" s="334"/>
      <c r="Q26" s="333"/>
    </row>
    <row r="27" spans="1:17" customFormat="1" ht="14.9" customHeight="1">
      <c r="A27" s="342" t="s">
        <v>57</v>
      </c>
      <c r="B27" s="408">
        <v>704591</v>
      </c>
      <c r="C27" s="409">
        <v>51966</v>
      </c>
      <c r="D27" s="410">
        <f t="shared" si="0"/>
        <v>7.3753425746284016</v>
      </c>
      <c r="E27" s="411">
        <v>652625</v>
      </c>
      <c r="F27" s="412">
        <f t="shared" si="1"/>
        <v>92.624657425371609</v>
      </c>
      <c r="I27" s="332"/>
      <c r="J27" s="335"/>
      <c r="L27" s="343"/>
      <c r="M27" s="333"/>
      <c r="N27" s="334"/>
      <c r="O27" s="333"/>
      <c r="P27" s="334"/>
      <c r="Q27" s="333"/>
    </row>
    <row r="28" spans="1:17" customFormat="1" ht="14">
      <c r="A28" s="1029" t="s">
        <v>189</v>
      </c>
      <c r="B28" s="1029"/>
      <c r="C28" s="1029"/>
      <c r="D28" s="1029"/>
      <c r="E28" s="1029"/>
      <c r="F28" s="1029"/>
      <c r="I28" s="344"/>
      <c r="J28" s="345"/>
      <c r="K28" s="346"/>
      <c r="L28" s="347"/>
      <c r="M28" s="346"/>
      <c r="N28" s="347"/>
      <c r="O28" s="346"/>
      <c r="P28" s="347"/>
      <c r="Q28" s="346"/>
    </row>
    <row r="29" spans="1:17" customFormat="1" ht="71.25" customHeight="1">
      <c r="A29" s="1029" t="s">
        <v>190</v>
      </c>
      <c r="B29" s="1029"/>
      <c r="C29" s="1029"/>
      <c r="D29" s="1029"/>
      <c r="E29" s="1029"/>
      <c r="F29" s="1029"/>
    </row>
    <row r="30" spans="1:17" customFormat="1" ht="14">
      <c r="A30" s="1042" t="s">
        <v>191</v>
      </c>
      <c r="B30" s="1043"/>
      <c r="C30" s="1043"/>
      <c r="D30" s="1043"/>
      <c r="E30" s="1043"/>
      <c r="F30" s="1043"/>
    </row>
    <row r="31" spans="1:17" customFormat="1" ht="36.75" customHeight="1">
      <c r="A31" s="1042" t="s">
        <v>192</v>
      </c>
      <c r="B31" s="1043"/>
      <c r="C31" s="1043"/>
      <c r="D31" s="1043"/>
      <c r="E31" s="1043"/>
      <c r="F31" s="1043"/>
    </row>
    <row r="33" spans="1:17" ht="23.5">
      <c r="A33" s="1031">
        <v>2022</v>
      </c>
      <c r="B33" s="1031"/>
      <c r="C33" s="1031"/>
      <c r="D33" s="1031"/>
      <c r="E33" s="1031"/>
      <c r="F33" s="1031"/>
    </row>
    <row r="35" spans="1:17" s="348" customFormat="1" ht="36" customHeight="1">
      <c r="A35" s="1032" t="s">
        <v>193</v>
      </c>
      <c r="B35" s="1032"/>
      <c r="C35" s="1032"/>
      <c r="D35" s="1032"/>
      <c r="E35" s="1032"/>
      <c r="F35" s="1032"/>
    </row>
    <row r="36" spans="1:17">
      <c r="A36" s="1033" t="s">
        <v>28</v>
      </c>
      <c r="B36" s="1035" t="s">
        <v>183</v>
      </c>
      <c r="C36" s="1036" t="s">
        <v>184</v>
      </c>
      <c r="D36" s="1037"/>
      <c r="E36" s="1037"/>
      <c r="F36" s="1037"/>
    </row>
    <row r="37" spans="1:17">
      <c r="A37" s="1033"/>
      <c r="B37" s="1035"/>
      <c r="C37" s="1036" t="s">
        <v>185</v>
      </c>
      <c r="D37" s="1038"/>
      <c r="E37" s="1039" t="s">
        <v>186</v>
      </c>
      <c r="F37" s="1037"/>
      <c r="I37" s="349"/>
      <c r="J37" s="350"/>
      <c r="K37" s="351"/>
      <c r="L37" s="351"/>
      <c r="M37" s="351"/>
      <c r="N37" s="351"/>
      <c r="O37" s="351"/>
      <c r="P37" s="351"/>
      <c r="Q37" s="351"/>
    </row>
    <row r="38" spans="1:17" ht="15" thickBot="1">
      <c r="A38" s="1034"/>
      <c r="B38" s="1040" t="s">
        <v>3</v>
      </c>
      <c r="C38" s="1041"/>
      <c r="D38" s="314" t="s">
        <v>187</v>
      </c>
      <c r="E38" s="352" t="s">
        <v>3</v>
      </c>
      <c r="F38" s="353" t="s">
        <v>187</v>
      </c>
      <c r="I38" s="354"/>
      <c r="J38" s="355"/>
      <c r="K38" s="356"/>
      <c r="L38" s="357"/>
      <c r="M38" s="358"/>
      <c r="N38" s="358"/>
      <c r="O38" s="358"/>
      <c r="P38" s="358"/>
      <c r="Q38" s="358"/>
    </row>
    <row r="39" spans="1:17">
      <c r="A39" s="359" t="s">
        <v>39</v>
      </c>
      <c r="B39" s="360">
        <v>103129</v>
      </c>
      <c r="C39" s="361">
        <v>6479</v>
      </c>
      <c r="D39" s="362">
        <v>6.2824229848054376</v>
      </c>
      <c r="E39" s="363">
        <v>96650</v>
      </c>
      <c r="F39" s="364">
        <v>93.717577015194564</v>
      </c>
      <c r="H39" s="365"/>
      <c r="I39" s="366"/>
      <c r="J39" s="367"/>
      <c r="K39" s="356"/>
      <c r="L39" s="357"/>
      <c r="M39" s="368"/>
      <c r="N39" s="368"/>
      <c r="O39" s="368"/>
      <c r="P39" s="368"/>
      <c r="Q39" s="368"/>
    </row>
    <row r="40" spans="1:17">
      <c r="A40" s="369" t="s">
        <v>40</v>
      </c>
      <c r="B40" s="370">
        <v>105010</v>
      </c>
      <c r="C40" s="371">
        <v>4773</v>
      </c>
      <c r="D40" s="372">
        <v>4.5452814017712599</v>
      </c>
      <c r="E40" s="373">
        <v>100237</v>
      </c>
      <c r="F40" s="374">
        <v>95.454718598228737</v>
      </c>
      <c r="H40" s="365"/>
      <c r="I40" s="375"/>
      <c r="J40" s="376"/>
      <c r="K40" s="356"/>
      <c r="L40" s="356"/>
      <c r="M40" s="377"/>
      <c r="N40" s="378"/>
      <c r="O40" s="377"/>
      <c r="P40" s="378"/>
      <c r="Q40" s="377"/>
    </row>
    <row r="41" spans="1:17">
      <c r="A41" s="359" t="s">
        <v>41</v>
      </c>
      <c r="B41" s="379">
        <v>35692</v>
      </c>
      <c r="C41" s="361">
        <v>4564</v>
      </c>
      <c r="D41" s="380">
        <v>12.78717919982069</v>
      </c>
      <c r="E41" s="363">
        <v>31128</v>
      </c>
      <c r="F41" s="364">
        <v>87.212820800179315</v>
      </c>
      <c r="H41" s="365"/>
      <c r="I41" s="381"/>
      <c r="J41" s="382"/>
      <c r="K41" s="356"/>
      <c r="L41" s="357"/>
      <c r="M41" s="382"/>
      <c r="N41" s="382"/>
      <c r="O41" s="382"/>
      <c r="P41" s="383"/>
      <c r="Q41" s="382"/>
    </row>
    <row r="42" spans="1:17">
      <c r="A42" s="369" t="s">
        <v>42</v>
      </c>
      <c r="B42" s="370">
        <v>19398</v>
      </c>
      <c r="C42" s="371">
        <v>1532</v>
      </c>
      <c r="D42" s="372">
        <v>7.8977214145788217</v>
      </c>
      <c r="E42" s="373">
        <v>17866</v>
      </c>
      <c r="F42" s="374">
        <v>92.102278585421189</v>
      </c>
      <c r="H42" s="365"/>
      <c r="I42" s="381"/>
      <c r="J42" s="384"/>
      <c r="K42" s="356"/>
      <c r="L42" s="357"/>
      <c r="M42" s="382"/>
      <c r="N42" s="383"/>
      <c r="O42" s="382"/>
      <c r="P42" s="383"/>
      <c r="Q42" s="382"/>
    </row>
    <row r="43" spans="1:17">
      <c r="A43" s="359" t="s">
        <v>43</v>
      </c>
      <c r="B43" s="379">
        <v>5853</v>
      </c>
      <c r="C43" s="385">
        <v>659</v>
      </c>
      <c r="D43" s="386">
        <v>11.259183324790706</v>
      </c>
      <c r="E43" s="387">
        <v>5194</v>
      </c>
      <c r="F43" s="388">
        <v>88.740816675209302</v>
      </c>
      <c r="H43" s="365"/>
      <c r="I43" s="381"/>
      <c r="J43" s="382"/>
      <c r="K43" s="356"/>
      <c r="L43" s="357"/>
      <c r="M43" s="382"/>
      <c r="N43" s="382"/>
      <c r="O43" s="382"/>
      <c r="P43" s="383"/>
      <c r="Q43" s="382"/>
    </row>
    <row r="44" spans="1:17">
      <c r="A44" s="369" t="s">
        <v>44</v>
      </c>
      <c r="B44" s="370">
        <v>18456</v>
      </c>
      <c r="C44" s="389">
        <v>2314</v>
      </c>
      <c r="D44" s="390">
        <v>12.537928045080191</v>
      </c>
      <c r="E44" s="391">
        <v>16142</v>
      </c>
      <c r="F44" s="392">
        <v>87.462071954919807</v>
      </c>
      <c r="H44" s="365"/>
      <c r="I44" s="381"/>
      <c r="J44" s="384"/>
      <c r="K44" s="356"/>
      <c r="L44" s="357"/>
      <c r="M44" s="382"/>
      <c r="N44" s="383"/>
      <c r="O44" s="382"/>
      <c r="P44" s="383"/>
      <c r="Q44" s="382"/>
    </row>
    <row r="45" spans="1:17">
      <c r="A45" s="359" t="s">
        <v>45</v>
      </c>
      <c r="B45" s="379">
        <v>55939</v>
      </c>
      <c r="C45" s="361">
        <v>4898</v>
      </c>
      <c r="D45" s="380">
        <v>8.7559663204562117</v>
      </c>
      <c r="E45" s="363">
        <v>51041</v>
      </c>
      <c r="F45" s="364">
        <v>91.24403367954379</v>
      </c>
      <c r="H45" s="365"/>
      <c r="I45" s="381"/>
      <c r="J45" s="384"/>
      <c r="K45" s="356"/>
      <c r="L45" s="357"/>
      <c r="M45" s="382"/>
      <c r="N45" s="383"/>
      <c r="O45" s="382"/>
      <c r="P45" s="383"/>
      <c r="Q45" s="382"/>
    </row>
    <row r="46" spans="1:17">
      <c r="A46" s="369" t="s">
        <v>46</v>
      </c>
      <c r="B46" s="370">
        <v>11599</v>
      </c>
      <c r="C46" s="389" t="s">
        <v>188</v>
      </c>
      <c r="D46" s="390" t="s">
        <v>188</v>
      </c>
      <c r="E46" s="391" t="s">
        <v>188</v>
      </c>
      <c r="F46" s="392" t="s">
        <v>188</v>
      </c>
      <c r="H46" s="365"/>
      <c r="I46" s="381"/>
      <c r="J46" s="384"/>
      <c r="K46" s="356"/>
      <c r="L46" s="357"/>
      <c r="M46" s="382"/>
      <c r="N46" s="383"/>
      <c r="O46" s="382"/>
      <c r="P46" s="383"/>
      <c r="Q46" s="382"/>
    </row>
    <row r="47" spans="1:17">
      <c r="A47" s="359" t="s">
        <v>47</v>
      </c>
      <c r="B47" s="379">
        <v>64329</v>
      </c>
      <c r="C47" s="361">
        <v>4456</v>
      </c>
      <c r="D47" s="380">
        <v>6.926891448646801</v>
      </c>
      <c r="E47" s="363">
        <v>59873</v>
      </c>
      <c r="F47" s="364">
        <v>93.073108551353201</v>
      </c>
      <c r="H47" s="365"/>
      <c r="I47" s="381"/>
      <c r="J47" s="384"/>
      <c r="K47" s="356"/>
      <c r="L47" s="357"/>
      <c r="M47" s="382"/>
      <c r="N47" s="383"/>
      <c r="O47" s="382"/>
      <c r="P47" s="383"/>
      <c r="Q47" s="382"/>
    </row>
    <row r="48" spans="1:17">
      <c r="A48" s="369" t="s">
        <v>48</v>
      </c>
      <c r="B48" s="370">
        <v>135114</v>
      </c>
      <c r="C48" s="371">
        <v>9338</v>
      </c>
      <c r="D48" s="372">
        <v>6.9112009118226085</v>
      </c>
      <c r="E48" s="373">
        <v>125776</v>
      </c>
      <c r="F48" s="374">
        <v>93.088799088177382</v>
      </c>
      <c r="H48" s="365"/>
      <c r="I48" s="381"/>
      <c r="J48" s="384"/>
      <c r="K48" s="393"/>
      <c r="L48" s="394"/>
      <c r="M48" s="382"/>
      <c r="N48" s="383"/>
      <c r="O48" s="382"/>
      <c r="P48" s="383"/>
      <c r="Q48" s="382"/>
    </row>
    <row r="49" spans="1:17">
      <c r="A49" s="359" t="s">
        <v>49</v>
      </c>
      <c r="B49" s="379">
        <v>35121</v>
      </c>
      <c r="C49" s="361">
        <v>2122</v>
      </c>
      <c r="D49" s="380">
        <v>6.0419691922211785</v>
      </c>
      <c r="E49" s="363">
        <v>32999</v>
      </c>
      <c r="F49" s="364">
        <v>93.958030807778826</v>
      </c>
      <c r="H49" s="365"/>
      <c r="I49" s="381"/>
      <c r="J49" s="384"/>
      <c r="K49" s="356"/>
      <c r="L49" s="356"/>
      <c r="M49" s="382"/>
      <c r="N49" s="383"/>
      <c r="O49" s="382"/>
      <c r="P49" s="383"/>
      <c r="Q49" s="382"/>
    </row>
    <row r="50" spans="1:17">
      <c r="A50" s="369" t="s">
        <v>50</v>
      </c>
      <c r="B50" s="370">
        <v>7075</v>
      </c>
      <c r="C50" s="371">
        <v>425</v>
      </c>
      <c r="D50" s="372">
        <v>6.0070671378091873</v>
      </c>
      <c r="E50" s="373">
        <v>6650</v>
      </c>
      <c r="F50" s="374">
        <v>93.992932862190813</v>
      </c>
      <c r="H50" s="365"/>
      <c r="I50" s="381"/>
      <c r="J50" s="384"/>
      <c r="K50" s="356"/>
      <c r="L50" s="357"/>
      <c r="M50" s="382"/>
      <c r="N50" s="383"/>
      <c r="O50" s="382"/>
      <c r="P50" s="383"/>
      <c r="Q50" s="382"/>
    </row>
    <row r="51" spans="1:17">
      <c r="A51" s="359" t="s">
        <v>51</v>
      </c>
      <c r="B51" s="379">
        <v>30886</v>
      </c>
      <c r="C51" s="361">
        <v>2430</v>
      </c>
      <c r="D51" s="380">
        <v>7.8676422974810585</v>
      </c>
      <c r="E51" s="363">
        <v>28456</v>
      </c>
      <c r="F51" s="364">
        <v>92.132357702518945</v>
      </c>
      <c r="H51" s="365"/>
      <c r="I51" s="381"/>
      <c r="J51" s="384"/>
      <c r="K51" s="356"/>
      <c r="L51" s="356"/>
      <c r="M51" s="382"/>
      <c r="N51" s="383"/>
      <c r="O51" s="382"/>
      <c r="P51" s="383"/>
      <c r="Q51" s="382"/>
    </row>
    <row r="52" spans="1:17">
      <c r="A52" s="369" t="s">
        <v>52</v>
      </c>
      <c r="B52" s="370">
        <v>16279</v>
      </c>
      <c r="C52" s="371">
        <v>891</v>
      </c>
      <c r="D52" s="372">
        <v>5.4733091713250204</v>
      </c>
      <c r="E52" s="373">
        <v>15388</v>
      </c>
      <c r="F52" s="374">
        <v>94.526690828674973</v>
      </c>
      <c r="H52" s="365"/>
      <c r="I52" s="381"/>
      <c r="J52" s="384"/>
      <c r="K52" s="358"/>
      <c r="L52" s="358"/>
      <c r="M52" s="382"/>
      <c r="N52" s="383"/>
      <c r="O52" s="382"/>
      <c r="P52" s="383"/>
      <c r="Q52" s="382"/>
    </row>
    <row r="53" spans="1:17">
      <c r="A53" s="359" t="s">
        <v>53</v>
      </c>
      <c r="B53" s="379">
        <v>23230</v>
      </c>
      <c r="C53" s="361">
        <v>2262</v>
      </c>
      <c r="D53" s="380">
        <v>9.7374085234610419</v>
      </c>
      <c r="E53" s="363">
        <v>20968</v>
      </c>
      <c r="F53" s="364">
        <v>90.262591476538958</v>
      </c>
      <c r="H53" s="365"/>
      <c r="I53" s="381"/>
      <c r="J53" s="382"/>
      <c r="K53" s="395"/>
      <c r="L53" s="395"/>
      <c r="M53" s="382"/>
      <c r="N53" s="382"/>
      <c r="O53" s="382"/>
      <c r="P53" s="383"/>
      <c r="Q53" s="382"/>
    </row>
    <row r="54" spans="1:17" ht="15" thickBot="1">
      <c r="A54" s="369" t="s">
        <v>54</v>
      </c>
      <c r="B54" s="396">
        <v>16001</v>
      </c>
      <c r="C54" s="397" t="s">
        <v>188</v>
      </c>
      <c r="D54" s="398" t="s">
        <v>188</v>
      </c>
      <c r="E54" s="399" t="s">
        <v>188</v>
      </c>
      <c r="F54" s="400" t="s">
        <v>188</v>
      </c>
      <c r="H54" s="365"/>
      <c r="I54" s="381"/>
      <c r="J54" s="384"/>
      <c r="M54" s="382"/>
      <c r="N54" s="383"/>
      <c r="O54" s="382"/>
      <c r="P54" s="383"/>
      <c r="Q54" s="382"/>
    </row>
    <row r="55" spans="1:17">
      <c r="A55" s="401" t="s">
        <v>55</v>
      </c>
      <c r="B55" s="402">
        <v>553256</v>
      </c>
      <c r="C55" s="403">
        <v>37726</v>
      </c>
      <c r="D55" s="404">
        <v>6.8189048107928336</v>
      </c>
      <c r="E55" s="405">
        <v>515530</v>
      </c>
      <c r="F55" s="406">
        <v>93.18109518920717</v>
      </c>
      <c r="H55" s="365"/>
      <c r="I55" s="381"/>
      <c r="J55" s="384"/>
      <c r="M55" s="382"/>
      <c r="N55" s="383"/>
      <c r="O55" s="382"/>
      <c r="P55" s="383"/>
      <c r="Q55" s="382"/>
    </row>
    <row r="56" spans="1:17">
      <c r="A56" s="407" t="s">
        <v>56</v>
      </c>
      <c r="B56" s="402">
        <v>129855</v>
      </c>
      <c r="C56" s="403">
        <v>11294</v>
      </c>
      <c r="D56" s="404">
        <v>8.6973932463131955</v>
      </c>
      <c r="E56" s="405">
        <v>118561</v>
      </c>
      <c r="F56" s="406">
        <v>91.302606753686803</v>
      </c>
      <c r="H56" s="365"/>
      <c r="I56" s="381"/>
      <c r="J56" s="382"/>
      <c r="M56" s="382"/>
      <c r="N56" s="382"/>
      <c r="O56" s="382"/>
      <c r="P56" s="383"/>
      <c r="Q56" s="382"/>
    </row>
    <row r="57" spans="1:17" ht="14.9" customHeight="1">
      <c r="A57" s="342" t="s">
        <v>57</v>
      </c>
      <c r="B57" s="408">
        <v>683111</v>
      </c>
      <c r="C57" s="409">
        <v>49020</v>
      </c>
      <c r="D57" s="410">
        <v>7.1759933597907217</v>
      </c>
      <c r="E57" s="411">
        <v>634091</v>
      </c>
      <c r="F57" s="412">
        <v>92.824006640209276</v>
      </c>
      <c r="H57" s="365"/>
      <c r="I57" s="381"/>
      <c r="J57" s="384"/>
      <c r="L57" s="413"/>
      <c r="M57" s="382"/>
      <c r="N57" s="383"/>
      <c r="O57" s="382"/>
      <c r="P57" s="383"/>
      <c r="Q57" s="382"/>
    </row>
    <row r="58" spans="1:17">
      <c r="A58" s="1029" t="s">
        <v>189</v>
      </c>
      <c r="B58" s="1029"/>
      <c r="C58" s="1029"/>
      <c r="D58" s="1029"/>
      <c r="E58" s="1029"/>
      <c r="F58" s="1029"/>
      <c r="I58" s="414"/>
      <c r="J58" s="415"/>
      <c r="K58" s="416"/>
      <c r="L58" s="417"/>
      <c r="M58" s="416"/>
      <c r="N58" s="417"/>
      <c r="O58" s="416"/>
      <c r="P58" s="417"/>
      <c r="Q58" s="416"/>
    </row>
    <row r="59" spans="1:17" ht="74.25" customHeight="1">
      <c r="A59" s="1029" t="s">
        <v>190</v>
      </c>
      <c r="B59" s="1029"/>
      <c r="C59" s="1029"/>
      <c r="D59" s="1029"/>
      <c r="E59" s="1029"/>
      <c r="F59" s="1029"/>
      <c r="G59" s="418"/>
    </row>
    <row r="60" spans="1:17">
      <c r="A60" s="1030" t="s">
        <v>191</v>
      </c>
      <c r="B60" s="1030"/>
      <c r="C60" s="1030"/>
      <c r="D60" s="1030"/>
      <c r="E60" s="1030"/>
      <c r="F60" s="1030"/>
      <c r="G60" s="418"/>
    </row>
    <row r="61" spans="1:17" ht="38.25" customHeight="1">
      <c r="A61" s="1042" t="s">
        <v>194</v>
      </c>
      <c r="B61" s="1043"/>
      <c r="C61" s="1043"/>
      <c r="D61" s="1043"/>
      <c r="E61" s="1043"/>
      <c r="F61" s="1043"/>
      <c r="H61" s="348"/>
    </row>
    <row r="62" spans="1:17">
      <c r="A62" s="1030"/>
      <c r="B62" s="1030"/>
      <c r="C62" s="419"/>
      <c r="D62" s="419"/>
      <c r="E62" s="420"/>
      <c r="F62" s="419"/>
    </row>
    <row r="63" spans="1:17" ht="23.5">
      <c r="A63" s="1031">
        <v>2021</v>
      </c>
      <c r="B63" s="1031"/>
      <c r="C63" s="1031"/>
      <c r="D63" s="1031"/>
      <c r="E63" s="1031"/>
      <c r="F63" s="1031"/>
    </row>
    <row r="64" spans="1:17">
      <c r="A64" s="169"/>
      <c r="B64" s="419"/>
      <c r="C64" s="419"/>
      <c r="D64" s="419"/>
      <c r="E64" s="420"/>
      <c r="F64" s="419"/>
    </row>
    <row r="65" spans="1:6" s="348" customFormat="1" ht="35.9" customHeight="1">
      <c r="A65" s="1032" t="s">
        <v>195</v>
      </c>
      <c r="B65" s="1032"/>
      <c r="C65" s="1032"/>
      <c r="D65" s="1032"/>
      <c r="E65" s="1032"/>
      <c r="F65" s="1032"/>
    </row>
    <row r="66" spans="1:6">
      <c r="A66" s="1033" t="s">
        <v>28</v>
      </c>
      <c r="B66" s="1035" t="s">
        <v>183</v>
      </c>
      <c r="C66" s="1036" t="s">
        <v>184</v>
      </c>
      <c r="D66" s="1037"/>
      <c r="E66" s="1037"/>
      <c r="F66" s="1037"/>
    </row>
    <row r="67" spans="1:6">
      <c r="A67" s="1033"/>
      <c r="B67" s="1035"/>
      <c r="C67" s="1036" t="s">
        <v>185</v>
      </c>
      <c r="D67" s="1038"/>
      <c r="E67" s="1039" t="s">
        <v>186</v>
      </c>
      <c r="F67" s="1037"/>
    </row>
    <row r="68" spans="1:6" ht="15" thickBot="1">
      <c r="A68" s="1034"/>
      <c r="B68" s="1040" t="s">
        <v>3</v>
      </c>
      <c r="C68" s="1041"/>
      <c r="D68" s="421" t="s">
        <v>187</v>
      </c>
      <c r="E68" s="422" t="s">
        <v>3</v>
      </c>
      <c r="F68" s="353" t="s">
        <v>187</v>
      </c>
    </row>
    <row r="69" spans="1:6">
      <c r="A69" s="423" t="s">
        <v>39</v>
      </c>
      <c r="B69" s="360">
        <v>99803</v>
      </c>
      <c r="C69" s="361">
        <v>5984</v>
      </c>
      <c r="D69" s="424">
        <v>5.9958117491458198</v>
      </c>
      <c r="E69" s="363">
        <v>93819</v>
      </c>
      <c r="F69" s="364">
        <v>94.004188250854199</v>
      </c>
    </row>
    <row r="70" spans="1:6">
      <c r="A70" s="425" t="s">
        <v>40</v>
      </c>
      <c r="B70" s="370">
        <v>100886</v>
      </c>
      <c r="C70" s="371">
        <v>4312</v>
      </c>
      <c r="D70" s="372">
        <v>4.2741311975893597</v>
      </c>
      <c r="E70" s="373">
        <v>96574</v>
      </c>
      <c r="F70" s="374">
        <v>95.725868802410602</v>
      </c>
    </row>
    <row r="71" spans="1:6">
      <c r="A71" s="423" t="s">
        <v>41</v>
      </c>
      <c r="B71" s="379">
        <v>35076</v>
      </c>
      <c r="C71" s="361">
        <v>4411</v>
      </c>
      <c r="D71" s="380">
        <v>12.575550233778099</v>
      </c>
      <c r="E71" s="363">
        <v>30665</v>
      </c>
      <c r="F71" s="364">
        <v>87.424449766221898</v>
      </c>
    </row>
    <row r="72" spans="1:6">
      <c r="A72" s="425" t="s">
        <v>42</v>
      </c>
      <c r="B72" s="370">
        <v>19178</v>
      </c>
      <c r="C72" s="371">
        <v>1456</v>
      </c>
      <c r="D72" s="372">
        <v>7.5920325372823001</v>
      </c>
      <c r="E72" s="373">
        <v>17722</v>
      </c>
      <c r="F72" s="374">
        <v>92.407967462717693</v>
      </c>
    </row>
    <row r="73" spans="1:6">
      <c r="A73" s="423" t="s">
        <v>43</v>
      </c>
      <c r="B73" s="379">
        <v>5843</v>
      </c>
      <c r="C73" s="385" t="s">
        <v>188</v>
      </c>
      <c r="D73" s="386" t="s">
        <v>188</v>
      </c>
      <c r="E73" s="387" t="s">
        <v>188</v>
      </c>
      <c r="F73" s="388" t="s">
        <v>188</v>
      </c>
    </row>
    <row r="74" spans="1:6">
      <c r="A74" s="425" t="s">
        <v>44</v>
      </c>
      <c r="B74" s="370">
        <v>17982</v>
      </c>
      <c r="C74" s="389" t="s">
        <v>188</v>
      </c>
      <c r="D74" s="390" t="s">
        <v>188</v>
      </c>
      <c r="E74" s="391" t="s">
        <v>188</v>
      </c>
      <c r="F74" s="392" t="s">
        <v>188</v>
      </c>
    </row>
    <row r="75" spans="1:6">
      <c r="A75" s="423" t="s">
        <v>45</v>
      </c>
      <c r="B75" s="379">
        <v>53738</v>
      </c>
      <c r="C75" s="361">
        <v>4512</v>
      </c>
      <c r="D75" s="380">
        <v>8.3962931259071798</v>
      </c>
      <c r="E75" s="363">
        <v>49226</v>
      </c>
      <c r="F75" s="364">
        <v>91.603706874092808</v>
      </c>
    </row>
    <row r="76" spans="1:6">
      <c r="A76" s="425" t="s">
        <v>46</v>
      </c>
      <c r="B76" s="370">
        <v>11288</v>
      </c>
      <c r="C76" s="389" t="s">
        <v>188</v>
      </c>
      <c r="D76" s="390" t="s">
        <v>188</v>
      </c>
      <c r="E76" s="391" t="s">
        <v>188</v>
      </c>
      <c r="F76" s="392" t="s">
        <v>188</v>
      </c>
    </row>
    <row r="77" spans="1:6">
      <c r="A77" s="423" t="s">
        <v>47</v>
      </c>
      <c r="B77" s="379">
        <v>61661</v>
      </c>
      <c r="C77" s="361">
        <v>4028</v>
      </c>
      <c r="D77" s="380">
        <v>6.5324921749566194</v>
      </c>
      <c r="E77" s="363">
        <v>57633</v>
      </c>
      <c r="F77" s="364">
        <v>93.467507825043413</v>
      </c>
    </row>
    <row r="78" spans="1:6">
      <c r="A78" s="425" t="s">
        <v>48</v>
      </c>
      <c r="B78" s="370">
        <v>130477</v>
      </c>
      <c r="C78" s="371">
        <v>8413</v>
      </c>
      <c r="D78" s="372">
        <v>6.4478797029361505</v>
      </c>
      <c r="E78" s="373">
        <v>122064</v>
      </c>
      <c r="F78" s="374">
        <v>93.552120297063908</v>
      </c>
    </row>
    <row r="79" spans="1:6">
      <c r="A79" s="423" t="s">
        <v>49</v>
      </c>
      <c r="B79" s="379">
        <v>33813</v>
      </c>
      <c r="C79" s="361">
        <v>1938</v>
      </c>
      <c r="D79" s="380">
        <v>5.7315233785821995</v>
      </c>
      <c r="E79" s="363">
        <v>31875</v>
      </c>
      <c r="F79" s="364">
        <v>94.26847662141779</v>
      </c>
    </row>
    <row r="80" spans="1:6">
      <c r="A80" s="425" t="s">
        <v>50</v>
      </c>
      <c r="B80" s="370">
        <v>6927</v>
      </c>
      <c r="C80" s="371">
        <v>387</v>
      </c>
      <c r="D80" s="372">
        <v>5.5868341273278501</v>
      </c>
      <c r="E80" s="373">
        <v>6540</v>
      </c>
      <c r="F80" s="374">
        <v>94.413165872672195</v>
      </c>
    </row>
    <row r="81" spans="1:7">
      <c r="A81" s="423" t="s">
        <v>51</v>
      </c>
      <c r="B81" s="379">
        <v>30774</v>
      </c>
      <c r="C81" s="361">
        <v>2396</v>
      </c>
      <c r="D81" s="380">
        <v>7.7857932020536795</v>
      </c>
      <c r="E81" s="363">
        <v>28378</v>
      </c>
      <c r="F81" s="364">
        <v>92.214206797946304</v>
      </c>
    </row>
    <row r="82" spans="1:7">
      <c r="A82" s="425" t="s">
        <v>52</v>
      </c>
      <c r="B82" s="370">
        <v>16136</v>
      </c>
      <c r="C82" s="371">
        <v>850</v>
      </c>
      <c r="D82" s="372">
        <v>5.2677243430837901</v>
      </c>
      <c r="E82" s="373">
        <v>15286</v>
      </c>
      <c r="F82" s="374">
        <v>94.732275656916201</v>
      </c>
    </row>
    <row r="83" spans="1:7">
      <c r="A83" s="423" t="s">
        <v>53</v>
      </c>
      <c r="B83" s="379">
        <v>22071</v>
      </c>
      <c r="C83" s="361">
        <v>2035</v>
      </c>
      <c r="D83" s="380">
        <v>9.2202437587784907</v>
      </c>
      <c r="E83" s="363">
        <v>20036</v>
      </c>
      <c r="F83" s="364">
        <v>90.779756241221492</v>
      </c>
    </row>
    <row r="84" spans="1:7" ht="14.15" customHeight="1" thickBot="1">
      <c r="A84" s="425" t="s">
        <v>54</v>
      </c>
      <c r="B84" s="396">
        <v>15895</v>
      </c>
      <c r="C84" s="397" t="s">
        <v>188</v>
      </c>
      <c r="D84" s="398" t="s">
        <v>188</v>
      </c>
      <c r="E84" s="399" t="s">
        <v>188</v>
      </c>
      <c r="F84" s="400" t="s">
        <v>188</v>
      </c>
    </row>
    <row r="85" spans="1:7" ht="14.9" customHeight="1">
      <c r="A85" s="426" t="s">
        <v>55</v>
      </c>
      <c r="B85" s="402">
        <v>533201</v>
      </c>
      <c r="C85" s="403">
        <v>34519</v>
      </c>
      <c r="D85" s="404">
        <v>6.4739188411124502</v>
      </c>
      <c r="E85" s="405">
        <v>498682</v>
      </c>
      <c r="F85" s="406">
        <v>93.526081158887493</v>
      </c>
    </row>
    <row r="86" spans="1:7" ht="15" customHeight="1">
      <c r="A86" s="427" t="s">
        <v>56</v>
      </c>
      <c r="B86" s="402">
        <v>128347</v>
      </c>
      <c r="C86" s="403">
        <v>10803</v>
      </c>
      <c r="D86" s="404">
        <v>8.4170257193389801</v>
      </c>
      <c r="E86" s="405">
        <v>117544</v>
      </c>
      <c r="F86" s="406">
        <v>91.582974280661006</v>
      </c>
    </row>
    <row r="87" spans="1:7" ht="14.25" customHeight="1">
      <c r="A87" s="428" t="s">
        <v>57</v>
      </c>
      <c r="B87" s="408">
        <v>661548</v>
      </c>
      <c r="C87" s="409">
        <v>45322</v>
      </c>
      <c r="D87" s="410">
        <v>6.8509012195638093</v>
      </c>
      <c r="E87" s="411">
        <v>616226</v>
      </c>
      <c r="F87" s="412">
        <v>93.149098780436205</v>
      </c>
    </row>
    <row r="88" spans="1:7" ht="14.25" customHeight="1">
      <c r="A88" s="1029" t="s">
        <v>189</v>
      </c>
      <c r="B88" s="1029"/>
      <c r="C88" s="1029"/>
      <c r="D88" s="1029"/>
      <c r="E88" s="1029"/>
      <c r="F88" s="1029"/>
      <c r="G88" s="418"/>
    </row>
    <row r="89" spans="1:7" ht="73.5" customHeight="1">
      <c r="A89" s="1029" t="s">
        <v>190</v>
      </c>
      <c r="B89" s="1029"/>
      <c r="C89" s="1029"/>
      <c r="D89" s="1029"/>
      <c r="E89" s="1029"/>
      <c r="F89" s="1029"/>
    </row>
    <row r="90" spans="1:7" ht="15" customHeight="1">
      <c r="A90" s="1042" t="s">
        <v>191</v>
      </c>
      <c r="B90" s="1043"/>
      <c r="C90" s="1043"/>
      <c r="D90" s="1043"/>
      <c r="E90" s="1043"/>
      <c r="F90" s="1043"/>
    </row>
    <row r="91" spans="1:7" ht="36" customHeight="1">
      <c r="A91" s="1042" t="s">
        <v>196</v>
      </c>
      <c r="B91" s="1043"/>
      <c r="C91" s="1043"/>
      <c r="D91" s="1043"/>
      <c r="E91" s="1043"/>
      <c r="F91" s="1043"/>
    </row>
    <row r="92" spans="1:7">
      <c r="A92" s="1030"/>
      <c r="B92" s="1030"/>
      <c r="C92" s="419"/>
      <c r="D92" s="419"/>
      <c r="E92" s="420"/>
      <c r="F92" s="419"/>
    </row>
    <row r="93" spans="1:7" ht="23.5">
      <c r="A93" s="1031">
        <v>2020</v>
      </c>
      <c r="B93" s="1031"/>
      <c r="C93" s="1031"/>
      <c r="D93" s="1031"/>
      <c r="E93" s="1031"/>
      <c r="F93" s="1031"/>
    </row>
    <row r="94" spans="1:7">
      <c r="A94" s="169"/>
      <c r="B94" s="419"/>
      <c r="C94" s="419"/>
      <c r="D94" s="419"/>
      <c r="E94" s="420"/>
      <c r="F94" s="419"/>
    </row>
    <row r="95" spans="1:7" s="429" customFormat="1" ht="33" customHeight="1">
      <c r="A95" s="1032" t="s">
        <v>197</v>
      </c>
      <c r="B95" s="1032"/>
      <c r="C95" s="1032"/>
      <c r="D95" s="1032"/>
      <c r="E95" s="1032"/>
      <c r="F95" s="1032"/>
    </row>
    <row r="96" spans="1:7">
      <c r="A96" s="1033" t="s">
        <v>28</v>
      </c>
      <c r="B96" s="1035" t="s">
        <v>183</v>
      </c>
      <c r="C96" s="1036" t="s">
        <v>184</v>
      </c>
      <c r="D96" s="1037"/>
      <c r="E96" s="1037"/>
      <c r="F96" s="1037"/>
    </row>
    <row r="97" spans="1:6">
      <c r="A97" s="1033"/>
      <c r="B97" s="1035"/>
      <c r="C97" s="1036" t="s">
        <v>185</v>
      </c>
      <c r="D97" s="1038"/>
      <c r="E97" s="1039" t="s">
        <v>186</v>
      </c>
      <c r="F97" s="1037"/>
    </row>
    <row r="98" spans="1:6" ht="15" thickBot="1">
      <c r="A98" s="1034"/>
      <c r="B98" s="1040" t="s">
        <v>3</v>
      </c>
      <c r="C98" s="1041"/>
      <c r="D98" s="421" t="s">
        <v>187</v>
      </c>
      <c r="E98" s="422" t="s">
        <v>3</v>
      </c>
      <c r="F98" s="353" t="s">
        <v>187</v>
      </c>
    </row>
    <row r="99" spans="1:6">
      <c r="A99" s="423" t="s">
        <v>39</v>
      </c>
      <c r="B99" s="360">
        <v>96434</v>
      </c>
      <c r="C99" s="361">
        <v>5292</v>
      </c>
      <c r="D99" s="424">
        <v>5.487691063317917</v>
      </c>
      <c r="E99" s="363">
        <v>91142</v>
      </c>
      <c r="F99" s="364">
        <v>94.512308936682089</v>
      </c>
    </row>
    <row r="100" spans="1:6">
      <c r="A100" s="425" t="s">
        <v>40</v>
      </c>
      <c r="B100" s="370">
        <v>97317</v>
      </c>
      <c r="C100" s="371">
        <v>3908</v>
      </c>
      <c r="D100" s="372">
        <v>4.0157423677260908</v>
      </c>
      <c r="E100" s="373">
        <v>93409</v>
      </c>
      <c r="F100" s="374">
        <v>95.984257632273909</v>
      </c>
    </row>
    <row r="101" spans="1:6">
      <c r="A101" s="423" t="s">
        <v>41</v>
      </c>
      <c r="B101" s="379">
        <v>34098</v>
      </c>
      <c r="C101" s="361">
        <v>4044</v>
      </c>
      <c r="D101" s="380">
        <v>11.859933133908147</v>
      </c>
      <c r="E101" s="363">
        <v>30054</v>
      </c>
      <c r="F101" s="364">
        <v>88.140066866091843</v>
      </c>
    </row>
    <row r="102" spans="1:6">
      <c r="A102" s="425" t="s">
        <v>42</v>
      </c>
      <c r="B102" s="370">
        <v>18500</v>
      </c>
      <c r="C102" s="371">
        <v>1312</v>
      </c>
      <c r="D102" s="372">
        <v>7.0918918918918923</v>
      </c>
      <c r="E102" s="373">
        <v>17188</v>
      </c>
      <c r="F102" s="374">
        <v>92.908108108108109</v>
      </c>
    </row>
    <row r="103" spans="1:6">
      <c r="A103" s="423" t="s">
        <v>43</v>
      </c>
      <c r="B103" s="379">
        <v>5714</v>
      </c>
      <c r="C103" s="361">
        <v>565</v>
      </c>
      <c r="D103" s="380">
        <v>9.8879943997199859</v>
      </c>
      <c r="E103" s="363">
        <v>5149</v>
      </c>
      <c r="F103" s="364">
        <v>90.112005600280014</v>
      </c>
    </row>
    <row r="104" spans="1:6">
      <c r="A104" s="425" t="s">
        <v>44</v>
      </c>
      <c r="B104" s="370">
        <v>17629</v>
      </c>
      <c r="C104" s="371">
        <v>2238</v>
      </c>
      <c r="D104" s="372">
        <v>12.694991207669181</v>
      </c>
      <c r="E104" s="373">
        <v>15391</v>
      </c>
      <c r="F104" s="374">
        <v>87.305008792330824</v>
      </c>
    </row>
    <row r="105" spans="1:6">
      <c r="A105" s="423" t="s">
        <v>45</v>
      </c>
      <c r="B105" s="379">
        <v>51302</v>
      </c>
      <c r="C105" s="361">
        <v>4015</v>
      </c>
      <c r="D105" s="380">
        <v>7.8262056060192586</v>
      </c>
      <c r="E105" s="363">
        <v>47287</v>
      </c>
      <c r="F105" s="364">
        <v>92.173794393980742</v>
      </c>
    </row>
    <row r="106" spans="1:6">
      <c r="A106" s="425" t="s">
        <v>46</v>
      </c>
      <c r="B106" s="370">
        <v>11206</v>
      </c>
      <c r="C106" s="371">
        <v>664</v>
      </c>
      <c r="D106" s="372">
        <v>5.9253971086917723</v>
      </c>
      <c r="E106" s="373">
        <v>10542</v>
      </c>
      <c r="F106" s="374">
        <v>94.074602891308217</v>
      </c>
    </row>
    <row r="107" spans="1:6">
      <c r="A107" s="423" t="s">
        <v>47</v>
      </c>
      <c r="B107" s="379">
        <v>58547</v>
      </c>
      <c r="C107" s="361">
        <v>3629</v>
      </c>
      <c r="D107" s="380">
        <v>6.1984388610859646</v>
      </c>
      <c r="E107" s="363">
        <v>54918</v>
      </c>
      <c r="F107" s="364">
        <v>93.801561138914039</v>
      </c>
    </row>
    <row r="108" spans="1:6">
      <c r="A108" s="425" t="s">
        <v>48</v>
      </c>
      <c r="B108" s="370">
        <v>124265</v>
      </c>
      <c r="C108" s="371">
        <v>7147</v>
      </c>
      <c r="D108" s="372">
        <v>5.7514183398382492</v>
      </c>
      <c r="E108" s="373">
        <v>117118</v>
      </c>
      <c r="F108" s="374">
        <v>94.248581660161761</v>
      </c>
    </row>
    <row r="109" spans="1:6">
      <c r="A109" s="423" t="s">
        <v>49</v>
      </c>
      <c r="B109" s="379">
        <v>32960</v>
      </c>
      <c r="C109" s="361">
        <v>1805</v>
      </c>
      <c r="D109" s="380">
        <v>5.4763349514563107</v>
      </c>
      <c r="E109" s="363">
        <v>31155</v>
      </c>
      <c r="F109" s="364">
        <v>94.523665048543691</v>
      </c>
    </row>
    <row r="110" spans="1:6">
      <c r="A110" s="425" t="s">
        <v>50</v>
      </c>
      <c r="B110" s="370">
        <v>6708</v>
      </c>
      <c r="C110" s="371">
        <v>339</v>
      </c>
      <c r="D110" s="372">
        <v>5.0536672629695882</v>
      </c>
      <c r="E110" s="373">
        <v>6369</v>
      </c>
      <c r="F110" s="374">
        <v>94.946332737030417</v>
      </c>
    </row>
    <row r="111" spans="1:6">
      <c r="A111" s="423" t="s">
        <v>51</v>
      </c>
      <c r="B111" s="379">
        <v>30191</v>
      </c>
      <c r="C111" s="361">
        <v>2238</v>
      </c>
      <c r="D111" s="380">
        <v>7.4128051406048154</v>
      </c>
      <c r="E111" s="363">
        <v>27953</v>
      </c>
      <c r="F111" s="364">
        <v>92.587194859395183</v>
      </c>
    </row>
    <row r="112" spans="1:6">
      <c r="A112" s="425" t="s">
        <v>52</v>
      </c>
      <c r="B112" s="370">
        <v>16111</v>
      </c>
      <c r="C112" s="371">
        <v>775</v>
      </c>
      <c r="D112" s="372">
        <v>4.8103780026069147</v>
      </c>
      <c r="E112" s="373">
        <v>15336</v>
      </c>
      <c r="F112" s="374">
        <v>95.189621997393076</v>
      </c>
    </row>
    <row r="113" spans="1:6">
      <c r="A113" s="423" t="s">
        <v>53</v>
      </c>
      <c r="B113" s="379">
        <v>21039</v>
      </c>
      <c r="C113" s="361">
        <v>1895</v>
      </c>
      <c r="D113" s="380">
        <v>9.0070820856504579</v>
      </c>
      <c r="E113" s="363">
        <v>19144</v>
      </c>
      <c r="F113" s="364">
        <v>90.992917914349533</v>
      </c>
    </row>
    <row r="114" spans="1:6" ht="15" thickBot="1">
      <c r="A114" s="425" t="s">
        <v>54</v>
      </c>
      <c r="B114" s="396">
        <v>15609</v>
      </c>
      <c r="C114" s="430">
        <v>884</v>
      </c>
      <c r="D114" s="431">
        <v>5.663399320904607</v>
      </c>
      <c r="E114" s="432">
        <v>14725</v>
      </c>
      <c r="F114" s="433">
        <v>94.336600679095397</v>
      </c>
    </row>
    <row r="115" spans="1:6" ht="15" customHeight="1">
      <c r="A115" s="426" t="s">
        <v>55</v>
      </c>
      <c r="B115" s="402">
        <v>511915</v>
      </c>
      <c r="C115" s="403">
        <v>30833</v>
      </c>
      <c r="D115" s="404">
        <v>6.0230702362696933</v>
      </c>
      <c r="E115" s="405">
        <v>481082</v>
      </c>
      <c r="F115" s="406">
        <v>93.976929763730311</v>
      </c>
    </row>
    <row r="116" spans="1:6">
      <c r="A116" s="427" t="s">
        <v>56</v>
      </c>
      <c r="B116" s="402">
        <v>125715</v>
      </c>
      <c r="C116" s="403">
        <v>9917</v>
      </c>
      <c r="D116" s="404">
        <v>7.8884779063755319</v>
      </c>
      <c r="E116" s="405">
        <v>115798</v>
      </c>
      <c r="F116" s="406">
        <v>92.111522093624458</v>
      </c>
    </row>
    <row r="117" spans="1:6" ht="14.25" customHeight="1">
      <c r="A117" s="428" t="s">
        <v>57</v>
      </c>
      <c r="B117" s="408">
        <v>637630</v>
      </c>
      <c r="C117" s="409">
        <v>40750</v>
      </c>
      <c r="D117" s="410">
        <v>6.3908536298480314</v>
      </c>
      <c r="E117" s="411">
        <v>596880</v>
      </c>
      <c r="F117" s="412">
        <v>93.609146370151976</v>
      </c>
    </row>
    <row r="118" spans="1:6" ht="14.5" customHeight="1">
      <c r="A118" s="1029" t="s">
        <v>189</v>
      </c>
      <c r="B118" s="1029"/>
      <c r="C118" s="1029"/>
      <c r="D118" s="1029"/>
      <c r="E118" s="1029"/>
      <c r="F118" s="1029"/>
    </row>
    <row r="119" spans="1:6" ht="74.25" customHeight="1">
      <c r="A119" s="1029" t="s">
        <v>190</v>
      </c>
      <c r="B119" s="1029"/>
      <c r="C119" s="1029"/>
      <c r="D119" s="1029"/>
      <c r="E119" s="1029"/>
      <c r="F119" s="1029"/>
    </row>
    <row r="120" spans="1:6" ht="35.5" customHeight="1">
      <c r="A120" s="1030" t="s">
        <v>198</v>
      </c>
      <c r="B120" s="1030"/>
      <c r="C120" s="1030"/>
      <c r="D120" s="1030"/>
      <c r="E120" s="1030"/>
      <c r="F120" s="1030"/>
    </row>
    <row r="121" spans="1:6">
      <c r="A121" s="1030"/>
      <c r="B121" s="1030"/>
      <c r="C121" s="419"/>
      <c r="D121" s="419"/>
      <c r="E121" s="420"/>
      <c r="F121" s="419"/>
    </row>
    <row r="122" spans="1:6" ht="23.5">
      <c r="A122" s="1031">
        <v>2019</v>
      </c>
      <c r="B122" s="1031"/>
      <c r="C122" s="1031"/>
      <c r="D122" s="1031"/>
      <c r="E122" s="1031"/>
      <c r="F122" s="1031"/>
    </row>
    <row r="123" spans="1:6">
      <c r="A123" s="169"/>
      <c r="B123" s="419"/>
      <c r="C123" s="419"/>
      <c r="D123" s="419"/>
      <c r="E123" s="420"/>
      <c r="F123" s="419"/>
    </row>
    <row r="124" spans="1:6" s="429" customFormat="1" ht="29.15" customHeight="1">
      <c r="A124" s="1032" t="s">
        <v>199</v>
      </c>
      <c r="B124" s="1032"/>
      <c r="C124" s="1032"/>
      <c r="D124" s="1032"/>
      <c r="E124" s="1032"/>
      <c r="F124" s="1032"/>
    </row>
    <row r="125" spans="1:6">
      <c r="A125" s="1033" t="s">
        <v>28</v>
      </c>
      <c r="B125" s="1035" t="s">
        <v>183</v>
      </c>
      <c r="C125" s="1036" t="s">
        <v>184</v>
      </c>
      <c r="D125" s="1037"/>
      <c r="E125" s="1037"/>
      <c r="F125" s="1037"/>
    </row>
    <row r="126" spans="1:6">
      <c r="A126" s="1033"/>
      <c r="B126" s="1035"/>
      <c r="C126" s="1036" t="s">
        <v>185</v>
      </c>
      <c r="D126" s="1038"/>
      <c r="E126" s="1039" t="s">
        <v>186</v>
      </c>
      <c r="F126" s="1037"/>
    </row>
    <row r="127" spans="1:6" ht="15" thickBot="1">
      <c r="A127" s="1034"/>
      <c r="B127" s="1040" t="s">
        <v>3</v>
      </c>
      <c r="C127" s="1041"/>
      <c r="D127" s="421" t="s">
        <v>187</v>
      </c>
      <c r="E127" s="422" t="s">
        <v>3</v>
      </c>
      <c r="F127" s="353" t="s">
        <v>187</v>
      </c>
    </row>
    <row r="128" spans="1:6">
      <c r="A128" s="359" t="s">
        <v>39</v>
      </c>
      <c r="B128" s="360">
        <v>92336</v>
      </c>
      <c r="C128" s="361">
        <v>4780</v>
      </c>
      <c r="D128" s="424">
        <v>5.1767457979552933</v>
      </c>
      <c r="E128" s="363">
        <v>87556</v>
      </c>
      <c r="F128" s="364">
        <v>94.823254202044708</v>
      </c>
    </row>
    <row r="129" spans="1:6">
      <c r="A129" s="369" t="s">
        <v>40</v>
      </c>
      <c r="B129" s="370">
        <v>91903</v>
      </c>
      <c r="C129" s="371">
        <v>3391</v>
      </c>
      <c r="D129" s="372">
        <v>3.6897598554998203</v>
      </c>
      <c r="E129" s="373">
        <v>88512</v>
      </c>
      <c r="F129" s="374">
        <v>96.310240144500185</v>
      </c>
    </row>
    <row r="130" spans="1:6">
      <c r="A130" s="359" t="s">
        <v>41</v>
      </c>
      <c r="B130" s="379">
        <v>32558</v>
      </c>
      <c r="C130" s="361">
        <v>3722</v>
      </c>
      <c r="D130" s="380">
        <v>11.431906136740585</v>
      </c>
      <c r="E130" s="363">
        <v>28836</v>
      </c>
      <c r="F130" s="364">
        <v>88.568093863259406</v>
      </c>
    </row>
    <row r="131" spans="1:6">
      <c r="A131" s="369" t="s">
        <v>42</v>
      </c>
      <c r="B131" s="370">
        <v>17494</v>
      </c>
      <c r="C131" s="371">
        <v>1104</v>
      </c>
      <c r="D131" s="372">
        <v>6.3107351091802908</v>
      </c>
      <c r="E131" s="373">
        <v>16390</v>
      </c>
      <c r="F131" s="374">
        <v>93.689264890819715</v>
      </c>
    </row>
    <row r="132" spans="1:6">
      <c r="A132" s="359" t="s">
        <v>43</v>
      </c>
      <c r="B132" s="379">
        <v>5314</v>
      </c>
      <c r="C132" s="361">
        <v>531</v>
      </c>
      <c r="D132" s="380">
        <v>9.9924727135867517</v>
      </c>
      <c r="E132" s="363">
        <v>4783</v>
      </c>
      <c r="F132" s="364">
        <v>90.00752728641325</v>
      </c>
    </row>
    <row r="133" spans="1:6">
      <c r="A133" s="369" t="s">
        <v>44</v>
      </c>
      <c r="B133" s="370">
        <v>16590</v>
      </c>
      <c r="C133" s="371">
        <v>2038</v>
      </c>
      <c r="D133" s="372">
        <v>12.284508740204943</v>
      </c>
      <c r="E133" s="373">
        <v>14552</v>
      </c>
      <c r="F133" s="374">
        <v>87.715491259795058</v>
      </c>
    </row>
    <row r="134" spans="1:6">
      <c r="A134" s="359" t="s">
        <v>45</v>
      </c>
      <c r="B134" s="379">
        <v>49481</v>
      </c>
      <c r="C134" s="361">
        <v>3678</v>
      </c>
      <c r="D134" s="380">
        <v>7.4331561609506682</v>
      </c>
      <c r="E134" s="363">
        <v>45803</v>
      </c>
      <c r="F134" s="364">
        <v>92.566843839049326</v>
      </c>
    </row>
    <row r="135" spans="1:6">
      <c r="A135" s="369" t="s">
        <v>46</v>
      </c>
      <c r="B135" s="370">
        <v>10852</v>
      </c>
      <c r="C135" s="371">
        <v>609</v>
      </c>
      <c r="D135" s="372">
        <v>5.6118687799483968</v>
      </c>
      <c r="E135" s="373">
        <v>10243</v>
      </c>
      <c r="F135" s="374">
        <v>94.388131220051605</v>
      </c>
    </row>
    <row r="136" spans="1:6">
      <c r="A136" s="359" t="s">
        <v>47</v>
      </c>
      <c r="B136" s="379">
        <v>55097</v>
      </c>
      <c r="C136" s="361">
        <v>3128</v>
      </c>
      <c r="D136" s="380">
        <v>5.6772601049058933</v>
      </c>
      <c r="E136" s="363">
        <v>51969</v>
      </c>
      <c r="F136" s="364">
        <v>94.322739895094116</v>
      </c>
    </row>
    <row r="137" spans="1:6">
      <c r="A137" s="369" t="s">
        <v>48</v>
      </c>
      <c r="B137" s="370">
        <v>119264</v>
      </c>
      <c r="C137" s="371">
        <v>6323</v>
      </c>
      <c r="D137" s="372">
        <v>5.3016836597799841</v>
      </c>
      <c r="E137" s="373">
        <v>112941</v>
      </c>
      <c r="F137" s="374">
        <v>94.698316340220018</v>
      </c>
    </row>
    <row r="138" spans="1:6">
      <c r="A138" s="359" t="s">
        <v>49</v>
      </c>
      <c r="B138" s="379">
        <v>31758</v>
      </c>
      <c r="C138" s="361">
        <v>1674</v>
      </c>
      <c r="D138" s="380">
        <v>5.2711127904779902</v>
      </c>
      <c r="E138" s="363">
        <v>30084</v>
      </c>
      <c r="F138" s="364">
        <v>94.728887209522</v>
      </c>
    </row>
    <row r="139" spans="1:6">
      <c r="A139" s="369" t="s">
        <v>50</v>
      </c>
      <c r="B139" s="370">
        <v>6544</v>
      </c>
      <c r="C139" s="371">
        <v>319</v>
      </c>
      <c r="D139" s="372">
        <v>4.874694376528117</v>
      </c>
      <c r="E139" s="373">
        <v>6225</v>
      </c>
      <c r="F139" s="374">
        <v>95.125305623471874</v>
      </c>
    </row>
    <row r="140" spans="1:6">
      <c r="A140" s="359" t="s">
        <v>51</v>
      </c>
      <c r="B140" s="379">
        <v>28820</v>
      </c>
      <c r="C140" s="361">
        <v>2016</v>
      </c>
      <c r="D140" s="380">
        <v>6.9951422623178345</v>
      </c>
      <c r="E140" s="363">
        <v>26804</v>
      </c>
      <c r="F140" s="364">
        <v>93.004857737682173</v>
      </c>
    </row>
    <row r="141" spans="1:6">
      <c r="A141" s="369" t="s">
        <v>52</v>
      </c>
      <c r="B141" s="370">
        <v>15985</v>
      </c>
      <c r="C141" s="371">
        <v>740</v>
      </c>
      <c r="D141" s="372">
        <v>4.6293400062558652</v>
      </c>
      <c r="E141" s="373">
        <v>15245</v>
      </c>
      <c r="F141" s="374">
        <v>95.370659993744127</v>
      </c>
    </row>
    <row r="142" spans="1:6">
      <c r="A142" s="359" t="s">
        <v>53</v>
      </c>
      <c r="B142" s="379">
        <v>20289</v>
      </c>
      <c r="C142" s="361">
        <v>1738</v>
      </c>
      <c r="D142" s="380">
        <v>8.5662181477647987</v>
      </c>
      <c r="E142" s="363">
        <v>18551</v>
      </c>
      <c r="F142" s="364">
        <v>91.433781852235199</v>
      </c>
    </row>
    <row r="143" spans="1:6" ht="15" thickBot="1">
      <c r="A143" s="369" t="s">
        <v>54</v>
      </c>
      <c r="B143" s="396">
        <v>15415</v>
      </c>
      <c r="C143" s="430">
        <v>829</v>
      </c>
      <c r="D143" s="431">
        <v>5.3778786895880639</v>
      </c>
      <c r="E143" s="432">
        <v>14586</v>
      </c>
      <c r="F143" s="433">
        <v>94.622121310411927</v>
      </c>
    </row>
    <row r="144" spans="1:6">
      <c r="A144" s="401" t="s">
        <v>55</v>
      </c>
      <c r="B144" s="402">
        <v>488576</v>
      </c>
      <c r="C144" s="403">
        <v>27600</v>
      </c>
      <c r="D144" s="404">
        <v>5.649069950222688</v>
      </c>
      <c r="E144" s="405">
        <v>460976</v>
      </c>
      <c r="F144" s="406">
        <v>94.350930049777318</v>
      </c>
    </row>
    <row r="145" spans="1:6">
      <c r="A145" s="407" t="s">
        <v>56</v>
      </c>
      <c r="B145" s="402">
        <v>121124</v>
      </c>
      <c r="C145" s="403">
        <v>9020</v>
      </c>
      <c r="D145" s="404">
        <v>7.4469139064099608</v>
      </c>
      <c r="E145" s="405">
        <v>112104</v>
      </c>
      <c r="F145" s="406">
        <v>92.553086093590039</v>
      </c>
    </row>
    <row r="146" spans="1:6">
      <c r="A146" s="342" t="s">
        <v>57</v>
      </c>
      <c r="B146" s="408">
        <v>609700</v>
      </c>
      <c r="C146" s="409">
        <v>36620</v>
      </c>
      <c r="D146" s="410">
        <v>6.006232573396753</v>
      </c>
      <c r="E146" s="411">
        <v>573080</v>
      </c>
      <c r="F146" s="412">
        <v>93.993767426603242</v>
      </c>
    </row>
    <row r="147" spans="1:6" ht="17.25" customHeight="1">
      <c r="A147" s="1029" t="s">
        <v>189</v>
      </c>
      <c r="B147" s="1029"/>
      <c r="C147" s="1029"/>
      <c r="D147" s="1029"/>
      <c r="E147" s="1029"/>
      <c r="F147" s="1029"/>
    </row>
    <row r="148" spans="1:6" ht="35.25" customHeight="1">
      <c r="A148" s="1030" t="s">
        <v>200</v>
      </c>
      <c r="B148" s="1030"/>
      <c r="C148" s="1030"/>
      <c r="D148" s="1030"/>
      <c r="E148" s="1030"/>
      <c r="F148" s="1030"/>
    </row>
    <row r="149" spans="1:6" ht="21" customHeight="1"/>
    <row r="150" spans="1:6" ht="23.5">
      <c r="A150" s="1031">
        <v>2018</v>
      </c>
      <c r="B150" s="1031"/>
      <c r="C150" s="1031"/>
      <c r="D150" s="1031"/>
      <c r="E150" s="1031"/>
      <c r="F150" s="1031"/>
    </row>
    <row r="151" spans="1:6">
      <c r="A151" s="169"/>
      <c r="B151" s="419"/>
      <c r="C151" s="419"/>
      <c r="D151" s="419"/>
      <c r="E151" s="420"/>
      <c r="F151" s="419"/>
    </row>
    <row r="152" spans="1:6" s="348" customFormat="1" ht="32.15" customHeight="1">
      <c r="A152" s="1032" t="s">
        <v>201</v>
      </c>
      <c r="B152" s="1032"/>
      <c r="C152" s="1032"/>
      <c r="D152" s="1032"/>
      <c r="E152" s="1032"/>
      <c r="F152" s="1032"/>
    </row>
    <row r="153" spans="1:6">
      <c r="A153" s="1033" t="s">
        <v>28</v>
      </c>
      <c r="B153" s="1035" t="s">
        <v>183</v>
      </c>
      <c r="C153" s="1036" t="s">
        <v>184</v>
      </c>
      <c r="D153" s="1037"/>
      <c r="E153" s="1037"/>
      <c r="F153" s="1037"/>
    </row>
    <row r="154" spans="1:6">
      <c r="A154" s="1033"/>
      <c r="B154" s="1035"/>
      <c r="C154" s="1036" t="s">
        <v>185</v>
      </c>
      <c r="D154" s="1038"/>
      <c r="E154" s="1039" t="s">
        <v>186</v>
      </c>
      <c r="F154" s="1037"/>
    </row>
    <row r="155" spans="1:6" ht="15" thickBot="1">
      <c r="A155" s="1034"/>
      <c r="B155" s="1040" t="s">
        <v>3</v>
      </c>
      <c r="C155" s="1041"/>
      <c r="D155" s="421" t="s">
        <v>187</v>
      </c>
      <c r="E155" s="422" t="s">
        <v>3</v>
      </c>
      <c r="F155" s="353" t="s">
        <v>187</v>
      </c>
    </row>
    <row r="156" spans="1:6">
      <c r="A156" s="359" t="s">
        <v>39</v>
      </c>
      <c r="B156" s="360">
        <v>89453</v>
      </c>
      <c r="C156" s="361">
        <v>4001</v>
      </c>
      <c r="D156" s="424">
        <v>4.4727398745710039</v>
      </c>
      <c r="E156" s="363">
        <v>85452</v>
      </c>
      <c r="F156" s="364">
        <v>95.527260125428995</v>
      </c>
    </row>
    <row r="157" spans="1:6">
      <c r="A157" s="369" t="s">
        <v>40</v>
      </c>
      <c r="B157" s="370">
        <v>87737</v>
      </c>
      <c r="C157" s="371">
        <v>2991</v>
      </c>
      <c r="D157" s="372">
        <v>3.4090520532956448</v>
      </c>
      <c r="E157" s="373">
        <v>84746</v>
      </c>
      <c r="F157" s="374">
        <v>96.590947946704347</v>
      </c>
    </row>
    <row r="158" spans="1:6">
      <c r="A158" s="359" t="s">
        <v>41</v>
      </c>
      <c r="B158" s="379">
        <v>30545</v>
      </c>
      <c r="C158" s="361">
        <v>3367</v>
      </c>
      <c r="D158" s="380">
        <v>11.023080700605664</v>
      </c>
      <c r="E158" s="363">
        <v>27178</v>
      </c>
      <c r="F158" s="364">
        <v>88.976919299394339</v>
      </c>
    </row>
    <row r="159" spans="1:6">
      <c r="A159" s="369" t="s">
        <v>42</v>
      </c>
      <c r="B159" s="370">
        <v>16761</v>
      </c>
      <c r="C159" s="371">
        <v>984</v>
      </c>
      <c r="D159" s="372">
        <v>5.8707714336853405</v>
      </c>
      <c r="E159" s="373">
        <v>15777</v>
      </c>
      <c r="F159" s="374">
        <v>94.129228566314666</v>
      </c>
    </row>
    <row r="160" spans="1:6">
      <c r="A160" s="359" t="s">
        <v>43</v>
      </c>
      <c r="B160" s="379">
        <v>4757</v>
      </c>
      <c r="C160" s="361">
        <v>418</v>
      </c>
      <c r="D160" s="380">
        <v>8.7870506621820468</v>
      </c>
      <c r="E160" s="363">
        <v>4339</v>
      </c>
      <c r="F160" s="364">
        <v>91.212949337817946</v>
      </c>
    </row>
    <row r="161" spans="1:6">
      <c r="A161" s="369" t="s">
        <v>44</v>
      </c>
      <c r="B161" s="370">
        <v>15217</v>
      </c>
      <c r="C161" s="371">
        <v>1768</v>
      </c>
      <c r="D161" s="372">
        <v>11.618584477886575</v>
      </c>
      <c r="E161" s="373">
        <v>13449</v>
      </c>
      <c r="F161" s="374">
        <v>88.381415522113429</v>
      </c>
    </row>
    <row r="162" spans="1:6">
      <c r="A162" s="359" t="s">
        <v>45</v>
      </c>
      <c r="B162" s="379">
        <v>47577</v>
      </c>
      <c r="C162" s="361">
        <v>3362</v>
      </c>
      <c r="D162" s="380">
        <v>7.0664396662252766</v>
      </c>
      <c r="E162" s="363">
        <v>44215</v>
      </c>
      <c r="F162" s="364">
        <v>92.933560333774722</v>
      </c>
    </row>
    <row r="163" spans="1:6">
      <c r="A163" s="369" t="s">
        <v>46</v>
      </c>
      <c r="B163" s="370">
        <v>10582</v>
      </c>
      <c r="C163" s="371">
        <v>548</v>
      </c>
      <c r="D163" s="372">
        <v>5.1786051786051788</v>
      </c>
      <c r="E163" s="373">
        <v>10034</v>
      </c>
      <c r="F163" s="374">
        <v>94.821394821394819</v>
      </c>
    </row>
    <row r="164" spans="1:6">
      <c r="A164" s="359" t="s">
        <v>47</v>
      </c>
      <c r="B164" s="379">
        <v>52425</v>
      </c>
      <c r="C164" s="361">
        <v>2760</v>
      </c>
      <c r="D164" s="380">
        <v>5.2646638054363377</v>
      </c>
      <c r="E164" s="363">
        <v>49665</v>
      </c>
      <c r="F164" s="364">
        <v>94.735336194563658</v>
      </c>
    </row>
    <row r="165" spans="1:6">
      <c r="A165" s="369" t="s">
        <v>48</v>
      </c>
      <c r="B165" s="370">
        <v>114224</v>
      </c>
      <c r="C165" s="371">
        <v>5604</v>
      </c>
      <c r="D165" s="372">
        <v>4.9061493206331424</v>
      </c>
      <c r="E165" s="373">
        <v>108620</v>
      </c>
      <c r="F165" s="374">
        <v>95.093850679366852</v>
      </c>
    </row>
    <row r="166" spans="1:6">
      <c r="A166" s="359" t="s">
        <v>49</v>
      </c>
      <c r="B166" s="379">
        <v>30674</v>
      </c>
      <c r="C166" s="361">
        <v>1458</v>
      </c>
      <c r="D166" s="380">
        <v>4.7532111886288062</v>
      </c>
      <c r="E166" s="363">
        <v>29216</v>
      </c>
      <c r="F166" s="364">
        <v>95.246788811371204</v>
      </c>
    </row>
    <row r="167" spans="1:6">
      <c r="A167" s="369" t="s">
        <v>50</v>
      </c>
      <c r="B167" s="370">
        <v>6396</v>
      </c>
      <c r="C167" s="371">
        <v>289</v>
      </c>
      <c r="D167" s="372">
        <v>4.5184490306441525</v>
      </c>
      <c r="E167" s="373">
        <v>6107</v>
      </c>
      <c r="F167" s="374">
        <v>95.481550969355851</v>
      </c>
    </row>
    <row r="168" spans="1:6">
      <c r="A168" s="359" t="s">
        <v>51</v>
      </c>
      <c r="B168" s="379">
        <v>27455</v>
      </c>
      <c r="C168" s="361">
        <v>1786</v>
      </c>
      <c r="D168" s="380">
        <v>6.5051903114186853</v>
      </c>
      <c r="E168" s="363">
        <v>25669</v>
      </c>
      <c r="F168" s="364">
        <v>93.494809688581313</v>
      </c>
    </row>
    <row r="169" spans="1:6">
      <c r="A169" s="369" t="s">
        <v>52</v>
      </c>
      <c r="B169" s="370">
        <v>15665</v>
      </c>
      <c r="C169" s="371">
        <v>673</v>
      </c>
      <c r="D169" s="372">
        <v>4.2962017235876155</v>
      </c>
      <c r="E169" s="373">
        <v>14992</v>
      </c>
      <c r="F169" s="374">
        <v>95.703798276412385</v>
      </c>
    </row>
    <row r="170" spans="1:6">
      <c r="A170" s="359" t="s">
        <v>53</v>
      </c>
      <c r="B170" s="379">
        <v>19310</v>
      </c>
      <c r="C170" s="361">
        <v>1538</v>
      </c>
      <c r="D170" s="380">
        <v>7.9647850854479545</v>
      </c>
      <c r="E170" s="363">
        <v>17772</v>
      </c>
      <c r="F170" s="364">
        <v>92.035214914552043</v>
      </c>
    </row>
    <row r="171" spans="1:6" ht="15" thickBot="1">
      <c r="A171" s="369" t="s">
        <v>54</v>
      </c>
      <c r="B171" s="396">
        <v>15199</v>
      </c>
      <c r="C171" s="430">
        <v>779</v>
      </c>
      <c r="D171" s="431">
        <v>5.1253371932363967</v>
      </c>
      <c r="E171" s="432">
        <v>14420</v>
      </c>
      <c r="F171" s="433">
        <v>94.874662806763595</v>
      </c>
    </row>
    <row r="172" spans="1:6">
      <c r="A172" s="401" t="s">
        <v>55</v>
      </c>
      <c r="B172" s="402">
        <v>467770</v>
      </c>
      <c r="C172" s="403">
        <v>24189</v>
      </c>
      <c r="D172" s="404">
        <v>5.1711311114436578</v>
      </c>
      <c r="E172" s="405">
        <v>443581</v>
      </c>
      <c r="F172" s="406">
        <v>94.828868888556343</v>
      </c>
    </row>
    <row r="173" spans="1:6">
      <c r="A173" s="407" t="s">
        <v>56</v>
      </c>
      <c r="B173" s="402">
        <v>116207</v>
      </c>
      <c r="C173" s="403">
        <v>8137</v>
      </c>
      <c r="D173" s="404">
        <v>7.0021599387300251</v>
      </c>
      <c r="E173" s="405">
        <v>108070</v>
      </c>
      <c r="F173" s="406">
        <v>92.997840061269983</v>
      </c>
    </row>
    <row r="174" spans="1:6">
      <c r="A174" s="342" t="s">
        <v>57</v>
      </c>
      <c r="B174" s="408">
        <v>583977</v>
      </c>
      <c r="C174" s="409">
        <v>32326</v>
      </c>
      <c r="D174" s="410">
        <v>5.5354919799923632</v>
      </c>
      <c r="E174" s="411">
        <v>551651</v>
      </c>
      <c r="F174" s="412">
        <v>94.464508020007642</v>
      </c>
    </row>
    <row r="175" spans="1:6" ht="14.5" customHeight="1">
      <c r="A175" s="1029" t="s">
        <v>189</v>
      </c>
      <c r="B175" s="1029"/>
      <c r="C175" s="1029"/>
      <c r="D175" s="1029"/>
      <c r="E175" s="1029"/>
      <c r="F175" s="1029"/>
    </row>
    <row r="176" spans="1:6" ht="35.25" customHeight="1">
      <c r="A176" s="1030" t="s">
        <v>202</v>
      </c>
      <c r="B176" s="1030"/>
      <c r="C176" s="1030"/>
      <c r="D176" s="1030"/>
      <c r="E176" s="1030"/>
      <c r="F176" s="1030"/>
    </row>
  </sheetData>
  <mergeCells count="70">
    <mergeCell ref="A35:F35"/>
    <mergeCell ref="A3:F3"/>
    <mergeCell ref="A5:F5"/>
    <mergeCell ref="A6:A8"/>
    <mergeCell ref="B6:B7"/>
    <mergeCell ref="C6:F6"/>
    <mergeCell ref="C7:D7"/>
    <mergeCell ref="E7:F7"/>
    <mergeCell ref="B8:C8"/>
    <mergeCell ref="A28:F28"/>
    <mergeCell ref="A29:F29"/>
    <mergeCell ref="A30:F30"/>
    <mergeCell ref="A31:F31"/>
    <mergeCell ref="A33:F33"/>
    <mergeCell ref="A63:F63"/>
    <mergeCell ref="A36:A38"/>
    <mergeCell ref="B36:B37"/>
    <mergeCell ref="C36:F36"/>
    <mergeCell ref="C37:D37"/>
    <mergeCell ref="E37:F37"/>
    <mergeCell ref="B38:C38"/>
    <mergeCell ref="A58:F58"/>
    <mergeCell ref="A59:F59"/>
    <mergeCell ref="A60:F60"/>
    <mergeCell ref="A61:F61"/>
    <mergeCell ref="A62:B62"/>
    <mergeCell ref="A93:F93"/>
    <mergeCell ref="A65:F65"/>
    <mergeCell ref="A66:A68"/>
    <mergeCell ref="B66:B67"/>
    <mergeCell ref="C66:F66"/>
    <mergeCell ref="C67:D67"/>
    <mergeCell ref="E67:F67"/>
    <mergeCell ref="B68:C68"/>
    <mergeCell ref="A88:F88"/>
    <mergeCell ref="A89:F89"/>
    <mergeCell ref="A90:F90"/>
    <mergeCell ref="A91:F91"/>
    <mergeCell ref="A92:B92"/>
    <mergeCell ref="A124:F124"/>
    <mergeCell ref="A95:F95"/>
    <mergeCell ref="A96:A98"/>
    <mergeCell ref="B96:B97"/>
    <mergeCell ref="C96:F96"/>
    <mergeCell ref="C97:D97"/>
    <mergeCell ref="E97:F97"/>
    <mergeCell ref="B98:C98"/>
    <mergeCell ref="A118:F118"/>
    <mergeCell ref="A119:F119"/>
    <mergeCell ref="A120:F120"/>
    <mergeCell ref="A121:B121"/>
    <mergeCell ref="A122:F122"/>
    <mergeCell ref="A125:A127"/>
    <mergeCell ref="B125:B126"/>
    <mergeCell ref="C125:F125"/>
    <mergeCell ref="C126:D126"/>
    <mergeCell ref="E126:F126"/>
    <mergeCell ref="B127:C127"/>
    <mergeCell ref="A175:F175"/>
    <mergeCell ref="A176:F176"/>
    <mergeCell ref="A147:F147"/>
    <mergeCell ref="A148:F148"/>
    <mergeCell ref="A150:F150"/>
    <mergeCell ref="A152:F152"/>
    <mergeCell ref="A153:A155"/>
    <mergeCell ref="B153:B154"/>
    <mergeCell ref="C153:F153"/>
    <mergeCell ref="C154:D154"/>
    <mergeCell ref="E154:F154"/>
    <mergeCell ref="B155:C155"/>
  </mergeCells>
  <hyperlinks>
    <hyperlink ref="A1" location="Inhalt!A9" display="Zurück zum Inhalt" xr:uid="{00000000-0004-0000-0100-000000000000}"/>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63"/>
  <sheetViews>
    <sheetView zoomScale="80" zoomScaleNormal="80" workbookViewId="0"/>
  </sheetViews>
  <sheetFormatPr baseColWidth="10" defaultColWidth="11.08203125" defaultRowHeight="14.5"/>
  <cols>
    <col min="1" max="1" width="23.5" style="307" customWidth="1"/>
    <col min="2" max="16384" width="11.08203125" style="307"/>
  </cols>
  <sheetData>
    <row r="1" spans="1:14" ht="14.5" customHeight="1">
      <c r="A1" s="165" t="s">
        <v>143</v>
      </c>
      <c r="B1" s="305"/>
      <c r="C1" s="305"/>
      <c r="D1" s="305"/>
      <c r="E1" s="306"/>
      <c r="F1" s="305"/>
    </row>
    <row r="2" spans="1:14" ht="14.5" customHeight="1">
      <c r="A2" s="165"/>
      <c r="B2" s="305"/>
      <c r="C2" s="305"/>
      <c r="D2" s="305"/>
      <c r="E2" s="306"/>
      <c r="F2" s="305"/>
    </row>
    <row r="3" spans="1:14" customFormat="1" ht="23.5">
      <c r="A3" s="1044">
        <v>2023</v>
      </c>
      <c r="B3" s="1044"/>
      <c r="C3" s="1044"/>
      <c r="D3" s="1044"/>
      <c r="E3" s="1044"/>
      <c r="F3" s="1044"/>
    </row>
    <row r="4" spans="1:14" customFormat="1" ht="14.25" customHeight="1">
      <c r="A4" s="434"/>
      <c r="B4" s="435"/>
      <c r="C4" s="435"/>
      <c r="D4" s="435"/>
      <c r="E4" s="436"/>
      <c r="F4" s="435"/>
    </row>
    <row r="5" spans="1:14" customFormat="1">
      <c r="A5" s="1045" t="s">
        <v>203</v>
      </c>
      <c r="B5" s="1045"/>
      <c r="C5" s="1045"/>
      <c r="D5" s="1045"/>
      <c r="E5" s="1045"/>
      <c r="F5" s="1045"/>
    </row>
    <row r="6" spans="1:14" customFormat="1" ht="15" thickBot="1">
      <c r="A6" s="1034" t="s">
        <v>28</v>
      </c>
      <c r="B6" s="1047" t="s">
        <v>183</v>
      </c>
      <c r="C6" s="1035" t="s">
        <v>184</v>
      </c>
      <c r="D6" s="1035"/>
      <c r="E6" s="1035"/>
      <c r="F6" s="1039"/>
    </row>
    <row r="7" spans="1:14" customFormat="1" ht="15" thickBot="1">
      <c r="A7" s="1046"/>
      <c r="B7" s="1054"/>
      <c r="C7" s="1055" t="s">
        <v>185</v>
      </c>
      <c r="D7" s="1055"/>
      <c r="E7" s="1035" t="s">
        <v>186</v>
      </c>
      <c r="F7" s="1039"/>
      <c r="H7" s="437"/>
      <c r="I7" s="437"/>
      <c r="J7" s="437"/>
      <c r="K7" s="437"/>
      <c r="L7" s="437"/>
      <c r="M7" s="437"/>
    </row>
    <row r="8" spans="1:14" customFormat="1" ht="15" thickBot="1">
      <c r="A8" s="1046"/>
      <c r="B8" s="1056" t="s">
        <v>3</v>
      </c>
      <c r="C8" s="1057"/>
      <c r="D8" s="438" t="s">
        <v>187</v>
      </c>
      <c r="E8" s="439" t="s">
        <v>3</v>
      </c>
      <c r="F8" s="316" t="s">
        <v>187</v>
      </c>
      <c r="H8" s="437"/>
      <c r="I8" s="437"/>
      <c r="L8" s="440"/>
      <c r="M8" s="440"/>
    </row>
    <row r="9" spans="1:14" customFormat="1" ht="14">
      <c r="A9" s="441" t="s">
        <v>39</v>
      </c>
      <c r="B9" s="457">
        <v>5886</v>
      </c>
      <c r="C9" s="458">
        <v>219</v>
      </c>
      <c r="D9" s="459">
        <v>3.7206931702344548</v>
      </c>
      <c r="E9" s="458">
        <v>5667</v>
      </c>
      <c r="F9" s="460">
        <v>96.279306829765545</v>
      </c>
      <c r="G9" s="442"/>
      <c r="H9" s="443"/>
      <c r="I9" s="444"/>
      <c r="J9" s="445"/>
      <c r="K9" s="446"/>
      <c r="L9" s="445"/>
      <c r="M9" s="447"/>
    </row>
    <row r="10" spans="1:14" customFormat="1" ht="14">
      <c r="A10" s="448" t="s">
        <v>40</v>
      </c>
      <c r="B10" s="466">
        <v>3147</v>
      </c>
      <c r="C10" s="467">
        <v>81</v>
      </c>
      <c r="D10" s="468">
        <v>2.5738798856053386</v>
      </c>
      <c r="E10" s="467">
        <v>3066</v>
      </c>
      <c r="F10" s="469">
        <v>97.426120114394664</v>
      </c>
      <c r="G10" s="442"/>
      <c r="H10" s="443"/>
      <c r="I10" s="444"/>
      <c r="J10" s="445"/>
      <c r="K10" s="446"/>
      <c r="L10" s="445"/>
      <c r="M10" s="447"/>
      <c r="N10" s="449"/>
    </row>
    <row r="11" spans="1:14" customFormat="1" ht="14">
      <c r="A11" s="450" t="s">
        <v>41</v>
      </c>
      <c r="B11" s="471">
        <v>1334</v>
      </c>
      <c r="C11" s="458">
        <v>108</v>
      </c>
      <c r="D11" s="459">
        <v>8.095952023988005</v>
      </c>
      <c r="E11" s="458">
        <v>1226</v>
      </c>
      <c r="F11" s="460">
        <v>91.904047976011995</v>
      </c>
      <c r="G11" s="442"/>
      <c r="H11" s="443"/>
      <c r="I11" s="444"/>
      <c r="J11" s="445"/>
      <c r="K11" s="446"/>
      <c r="L11" s="445"/>
      <c r="M11" s="447"/>
      <c r="N11" s="449"/>
    </row>
    <row r="12" spans="1:14" customFormat="1" ht="14">
      <c r="A12" s="448" t="s">
        <v>42</v>
      </c>
      <c r="B12" s="466">
        <v>747</v>
      </c>
      <c r="C12" s="467">
        <v>46</v>
      </c>
      <c r="D12" s="468">
        <v>6.1579651941097726</v>
      </c>
      <c r="E12" s="467">
        <v>701</v>
      </c>
      <c r="F12" s="469">
        <v>93.842034805890222</v>
      </c>
      <c r="G12" s="442"/>
      <c r="H12" s="443"/>
      <c r="I12" s="444"/>
      <c r="J12" s="445"/>
      <c r="K12" s="446"/>
      <c r="L12" s="445"/>
      <c r="M12" s="447"/>
      <c r="N12" s="449"/>
    </row>
    <row r="13" spans="1:14" customFormat="1" ht="14">
      <c r="A13" s="450" t="s">
        <v>43</v>
      </c>
      <c r="B13" s="471">
        <v>198</v>
      </c>
      <c r="C13" s="458">
        <v>13</v>
      </c>
      <c r="D13" s="459">
        <v>6.5656565656565666</v>
      </c>
      <c r="E13" s="458">
        <v>185</v>
      </c>
      <c r="F13" s="460">
        <v>93.434343434343432</v>
      </c>
      <c r="G13" s="442"/>
      <c r="H13" s="443"/>
      <c r="I13" s="444"/>
      <c r="J13" s="445"/>
      <c r="K13" s="446"/>
      <c r="L13" s="445"/>
      <c r="M13" s="447"/>
      <c r="N13" s="449"/>
    </row>
    <row r="14" spans="1:14" customFormat="1" ht="14">
      <c r="A14" s="448" t="s">
        <v>44</v>
      </c>
      <c r="B14" s="466">
        <v>631</v>
      </c>
      <c r="C14" s="467">
        <v>31</v>
      </c>
      <c r="D14" s="468">
        <v>4.9128367670364499</v>
      </c>
      <c r="E14" s="467">
        <v>600</v>
      </c>
      <c r="F14" s="469">
        <v>95.087163232963547</v>
      </c>
      <c r="G14" s="442"/>
      <c r="H14" s="443"/>
      <c r="I14" s="444"/>
      <c r="J14" s="445"/>
      <c r="K14" s="446"/>
      <c r="L14" s="445"/>
      <c r="M14" s="447"/>
      <c r="N14" s="449"/>
    </row>
    <row r="15" spans="1:14" customFormat="1" ht="14">
      <c r="A15" s="450" t="s">
        <v>45</v>
      </c>
      <c r="B15" s="471">
        <v>2755</v>
      </c>
      <c r="C15" s="458">
        <v>85</v>
      </c>
      <c r="D15" s="459">
        <v>3.0852994555353903</v>
      </c>
      <c r="E15" s="458">
        <v>2670</v>
      </c>
      <c r="F15" s="460">
        <v>96.914700544464608</v>
      </c>
      <c r="G15" s="442"/>
      <c r="H15" s="443"/>
      <c r="I15" s="444"/>
      <c r="J15" s="445"/>
      <c r="K15" s="446"/>
      <c r="L15" s="445"/>
      <c r="M15" s="447"/>
      <c r="N15" s="449"/>
    </row>
    <row r="16" spans="1:14" customFormat="1" ht="14">
      <c r="A16" s="448" t="s">
        <v>46</v>
      </c>
      <c r="B16" s="466">
        <v>640</v>
      </c>
      <c r="C16" s="467">
        <v>22</v>
      </c>
      <c r="D16" s="468">
        <v>3.4375000000000004</v>
      </c>
      <c r="E16" s="467">
        <v>618</v>
      </c>
      <c r="F16" s="469">
        <v>96.5625</v>
      </c>
      <c r="G16" s="442"/>
      <c r="H16" s="443"/>
      <c r="I16" s="444"/>
      <c r="J16" s="445"/>
      <c r="K16" s="446"/>
      <c r="L16" s="445"/>
      <c r="M16" s="447"/>
      <c r="N16" s="449"/>
    </row>
    <row r="17" spans="1:14" customFormat="1" ht="14">
      <c r="A17" s="450" t="s">
        <v>47</v>
      </c>
      <c r="B17" s="471">
        <v>5229</v>
      </c>
      <c r="C17" s="458">
        <v>175</v>
      </c>
      <c r="D17" s="459">
        <v>3.3467202141900936</v>
      </c>
      <c r="E17" s="458">
        <v>5054</v>
      </c>
      <c r="F17" s="460">
        <v>96.653279785809914</v>
      </c>
      <c r="G17" s="442"/>
      <c r="H17" s="443"/>
      <c r="I17" s="444"/>
      <c r="J17" s="445"/>
      <c r="K17" s="446"/>
      <c r="L17" s="445"/>
      <c r="M17" s="447"/>
      <c r="N17" s="449"/>
    </row>
    <row r="18" spans="1:14" customFormat="1" ht="14">
      <c r="A18" s="448" t="s">
        <v>48</v>
      </c>
      <c r="B18" s="466">
        <v>15390</v>
      </c>
      <c r="C18" s="467">
        <v>688</v>
      </c>
      <c r="D18" s="468">
        <v>4.4704353476283298</v>
      </c>
      <c r="E18" s="467">
        <v>14702</v>
      </c>
      <c r="F18" s="469">
        <v>95.529564652371661</v>
      </c>
      <c r="G18" s="442"/>
      <c r="H18" s="443"/>
      <c r="I18" s="444"/>
      <c r="J18" s="445"/>
      <c r="K18" s="446"/>
      <c r="L18" s="445"/>
      <c r="M18" s="447"/>
      <c r="N18" s="449"/>
    </row>
    <row r="19" spans="1:14" customFormat="1" ht="14">
      <c r="A19" s="450" t="s">
        <v>49</v>
      </c>
      <c r="B19" s="471">
        <v>1364</v>
      </c>
      <c r="C19" s="458">
        <v>38</v>
      </c>
      <c r="D19" s="459">
        <v>2.7859237536656889</v>
      </c>
      <c r="E19" s="458">
        <v>1326</v>
      </c>
      <c r="F19" s="460">
        <v>97.214076246334315</v>
      </c>
      <c r="G19" s="442"/>
      <c r="H19" s="443"/>
      <c r="I19" s="444"/>
      <c r="J19" s="445"/>
      <c r="K19" s="446"/>
      <c r="L19" s="445"/>
      <c r="M19" s="447"/>
      <c r="N19" s="449"/>
    </row>
    <row r="20" spans="1:14" customFormat="1" ht="14">
      <c r="A20" s="448" t="s">
        <v>50</v>
      </c>
      <c r="B20" s="466">
        <v>277</v>
      </c>
      <c r="C20" s="467">
        <v>12</v>
      </c>
      <c r="D20" s="468">
        <v>4.3321299638989164</v>
      </c>
      <c r="E20" s="467">
        <v>265</v>
      </c>
      <c r="F20" s="469">
        <v>95.667870036101093</v>
      </c>
      <c r="G20" s="442"/>
      <c r="H20" s="443"/>
      <c r="I20" s="444"/>
      <c r="J20" s="445"/>
      <c r="K20" s="446"/>
      <c r="L20" s="445"/>
      <c r="M20" s="447"/>
      <c r="N20" s="449"/>
    </row>
    <row r="21" spans="1:14" customFormat="1" ht="14">
      <c r="A21" s="450" t="s">
        <v>51</v>
      </c>
      <c r="B21" s="471">
        <v>1302</v>
      </c>
      <c r="C21" s="458">
        <v>95</v>
      </c>
      <c r="D21" s="459">
        <v>7.2964669738863286</v>
      </c>
      <c r="E21" s="458">
        <v>1207</v>
      </c>
      <c r="F21" s="460">
        <v>92.703533026113675</v>
      </c>
      <c r="G21" s="442"/>
      <c r="H21" s="443"/>
      <c r="I21" s="444"/>
      <c r="J21" s="445"/>
      <c r="K21" s="446"/>
      <c r="L21" s="445"/>
      <c r="M21" s="447"/>
      <c r="N21" s="449"/>
    </row>
    <row r="22" spans="1:14" customFormat="1" ht="14">
      <c r="A22" s="448" t="s">
        <v>52</v>
      </c>
      <c r="B22" s="466">
        <v>169</v>
      </c>
      <c r="C22" s="467">
        <v>9</v>
      </c>
      <c r="D22" s="468">
        <v>5.3254437869822491</v>
      </c>
      <c r="E22" s="467">
        <v>160</v>
      </c>
      <c r="F22" s="469">
        <v>94.674556213017752</v>
      </c>
      <c r="G22" s="442"/>
      <c r="H22" s="443"/>
      <c r="I22" s="444"/>
      <c r="J22" s="445"/>
      <c r="K22" s="446"/>
      <c r="L22" s="445"/>
      <c r="M22" s="447"/>
      <c r="N22" s="449"/>
    </row>
    <row r="23" spans="1:14" customFormat="1" ht="14">
      <c r="A23" s="450" t="s">
        <v>53</v>
      </c>
      <c r="B23" s="471">
        <v>1950</v>
      </c>
      <c r="C23" s="458">
        <v>93</v>
      </c>
      <c r="D23" s="459">
        <v>4.7692307692307692</v>
      </c>
      <c r="E23" s="458">
        <v>1857</v>
      </c>
      <c r="F23" s="460">
        <v>95.230769230769226</v>
      </c>
      <c r="G23" s="442"/>
      <c r="H23" s="443"/>
      <c r="I23" s="444"/>
      <c r="J23" s="451"/>
      <c r="K23" s="451"/>
      <c r="L23" s="445"/>
      <c r="M23" s="447"/>
      <c r="N23" s="449"/>
    </row>
    <row r="24" spans="1:14" customFormat="1" thickBot="1">
      <c r="A24" s="448" t="s">
        <v>54</v>
      </c>
      <c r="B24" s="474">
        <v>214</v>
      </c>
      <c r="C24" s="475">
        <v>5</v>
      </c>
      <c r="D24" s="476">
        <v>2.3364485981308412</v>
      </c>
      <c r="E24" s="475">
        <v>209</v>
      </c>
      <c r="F24" s="477">
        <v>97.663551401869171</v>
      </c>
      <c r="G24" s="442"/>
      <c r="H24" s="443"/>
      <c r="I24" s="444"/>
      <c r="J24" s="445"/>
      <c r="K24" s="446"/>
      <c r="L24" s="445"/>
      <c r="M24" s="447"/>
      <c r="N24" s="449"/>
    </row>
    <row r="25" spans="1:14" customFormat="1" ht="14">
      <c r="A25" s="401" t="s">
        <v>55</v>
      </c>
      <c r="B25" s="478">
        <v>36827</v>
      </c>
      <c r="C25" s="479">
        <v>1435</v>
      </c>
      <c r="D25" s="480">
        <v>3.8965976050180573</v>
      </c>
      <c r="E25" s="479">
        <v>35392</v>
      </c>
      <c r="F25" s="481">
        <v>96.103402394981941</v>
      </c>
      <c r="G25" s="442"/>
      <c r="H25" s="443"/>
      <c r="I25" s="444"/>
      <c r="L25" s="445"/>
      <c r="M25" s="447"/>
      <c r="N25" s="449"/>
    </row>
    <row r="26" spans="1:14" customFormat="1" ht="14">
      <c r="A26" s="452" t="s">
        <v>56</v>
      </c>
      <c r="B26" s="482">
        <v>4406</v>
      </c>
      <c r="C26" s="483">
        <v>285</v>
      </c>
      <c r="D26" s="484">
        <v>6.4684521107580579</v>
      </c>
      <c r="E26" s="483">
        <v>4121</v>
      </c>
      <c r="F26" s="485">
        <v>93.531547889241935</v>
      </c>
      <c r="G26" s="442"/>
      <c r="H26" s="443"/>
      <c r="I26" s="444"/>
      <c r="L26" s="445"/>
      <c r="M26" s="447"/>
      <c r="N26" s="449"/>
    </row>
    <row r="27" spans="1:14" customFormat="1" ht="14">
      <c r="A27" s="453" t="s">
        <v>57</v>
      </c>
      <c r="B27" s="486">
        <v>41233</v>
      </c>
      <c r="C27" s="487">
        <v>1720</v>
      </c>
      <c r="D27" s="488">
        <v>4.1714160987558504</v>
      </c>
      <c r="E27" s="487">
        <v>39513</v>
      </c>
      <c r="F27" s="489">
        <v>95.828583901244144</v>
      </c>
      <c r="G27" s="442"/>
      <c r="H27" s="443"/>
      <c r="I27" s="444"/>
      <c r="J27" s="445"/>
      <c r="K27" s="446"/>
      <c r="L27" s="445"/>
      <c r="M27" s="447"/>
      <c r="N27" s="449"/>
    </row>
    <row r="28" spans="1:14" customFormat="1" ht="36" customHeight="1">
      <c r="A28" s="1030" t="s">
        <v>204</v>
      </c>
      <c r="B28" s="1030"/>
      <c r="C28" s="1030"/>
      <c r="D28" s="1030"/>
      <c r="E28" s="1030"/>
      <c r="F28" s="1030"/>
      <c r="J28" s="454"/>
      <c r="K28" s="343"/>
      <c r="L28" s="454"/>
    </row>
    <row r="29" spans="1:14" ht="14.5" customHeight="1"/>
    <row r="30" spans="1:14" ht="23.5">
      <c r="A30" s="1031">
        <v>2022</v>
      </c>
      <c r="B30" s="1031"/>
      <c r="C30" s="1031"/>
      <c r="D30" s="1031"/>
      <c r="E30" s="1031"/>
      <c r="F30" s="1031"/>
    </row>
    <row r="32" spans="1:14">
      <c r="A32" s="1052" t="s">
        <v>205</v>
      </c>
      <c r="B32" s="1052"/>
      <c r="C32" s="1052"/>
      <c r="D32" s="1052"/>
      <c r="E32" s="1052"/>
      <c r="F32" s="1052"/>
    </row>
    <row r="33" spans="1:14">
      <c r="A33" s="1033" t="s">
        <v>28</v>
      </c>
      <c r="B33" s="1035" t="s">
        <v>183</v>
      </c>
      <c r="C33" s="1036" t="s">
        <v>184</v>
      </c>
      <c r="D33" s="1037"/>
      <c r="E33" s="1037"/>
      <c r="F33" s="1037"/>
    </row>
    <row r="34" spans="1:14">
      <c r="A34" s="1033"/>
      <c r="B34" s="1035"/>
      <c r="C34" s="1036" t="s">
        <v>185</v>
      </c>
      <c r="D34" s="1038"/>
      <c r="E34" s="1039" t="s">
        <v>186</v>
      </c>
      <c r="F34" s="1037"/>
      <c r="H34" s="455"/>
      <c r="I34" s="455"/>
      <c r="J34" s="455"/>
      <c r="K34" s="455"/>
      <c r="L34" s="455"/>
      <c r="M34" s="455"/>
    </row>
    <row r="35" spans="1:14" ht="15" thickBot="1">
      <c r="A35" s="1034"/>
      <c r="B35" s="1040" t="s">
        <v>3</v>
      </c>
      <c r="C35" s="1041"/>
      <c r="D35" s="314" t="s">
        <v>187</v>
      </c>
      <c r="E35" s="352" t="s">
        <v>3</v>
      </c>
      <c r="F35" s="353" t="s">
        <v>187</v>
      </c>
      <c r="H35" s="455"/>
      <c r="I35" s="455"/>
      <c r="L35" s="456"/>
      <c r="M35" s="456"/>
    </row>
    <row r="36" spans="1:14">
      <c r="A36" s="450" t="s">
        <v>39</v>
      </c>
      <c r="B36" s="457">
        <v>5909</v>
      </c>
      <c r="C36" s="458">
        <v>212</v>
      </c>
      <c r="D36" s="459">
        <v>3.5877475038077513</v>
      </c>
      <c r="E36" s="458">
        <v>5697</v>
      </c>
      <c r="F36" s="460">
        <v>96.412252496192252</v>
      </c>
      <c r="G36" s="461"/>
      <c r="H36" s="455"/>
      <c r="I36" s="462"/>
      <c r="J36" s="463"/>
      <c r="K36" s="464"/>
      <c r="L36" s="463"/>
      <c r="M36" s="465"/>
    </row>
    <row r="37" spans="1:14">
      <c r="A37" s="448" t="s">
        <v>40</v>
      </c>
      <c r="B37" s="466">
        <v>3147</v>
      </c>
      <c r="C37" s="467">
        <v>88</v>
      </c>
      <c r="D37" s="468">
        <v>2.7963139497934542</v>
      </c>
      <c r="E37" s="467">
        <v>3059</v>
      </c>
      <c r="F37" s="469">
        <v>97.203686050206557</v>
      </c>
      <c r="G37" s="461"/>
      <c r="H37" s="455"/>
      <c r="I37" s="462"/>
      <c r="J37" s="463"/>
      <c r="K37" s="464"/>
      <c r="L37" s="463"/>
      <c r="M37" s="465"/>
      <c r="N37" s="470"/>
    </row>
    <row r="38" spans="1:14">
      <c r="A38" s="450" t="s">
        <v>41</v>
      </c>
      <c r="B38" s="471">
        <v>1420</v>
      </c>
      <c r="C38" s="458">
        <v>119</v>
      </c>
      <c r="D38" s="459">
        <v>8.3802816901408441</v>
      </c>
      <c r="E38" s="458">
        <v>1301</v>
      </c>
      <c r="F38" s="460">
        <v>91.619718309859152</v>
      </c>
      <c r="G38" s="461"/>
      <c r="H38" s="455"/>
      <c r="I38" s="462"/>
      <c r="J38" s="463"/>
      <c r="K38" s="464"/>
      <c r="L38" s="463"/>
      <c r="M38" s="465"/>
      <c r="N38" s="470"/>
    </row>
    <row r="39" spans="1:14">
      <c r="A39" s="448" t="s">
        <v>42</v>
      </c>
      <c r="B39" s="466">
        <v>852</v>
      </c>
      <c r="C39" s="467">
        <v>55</v>
      </c>
      <c r="D39" s="468">
        <v>6.455399061032864</v>
      </c>
      <c r="E39" s="467">
        <v>797</v>
      </c>
      <c r="F39" s="469">
        <v>93.544600938967136</v>
      </c>
      <c r="G39" s="461"/>
      <c r="H39" s="455"/>
      <c r="I39" s="462"/>
      <c r="J39" s="463"/>
      <c r="K39" s="464"/>
      <c r="L39" s="463"/>
      <c r="M39" s="465"/>
      <c r="N39" s="470"/>
    </row>
    <row r="40" spans="1:14">
      <c r="A40" s="450" t="s">
        <v>43</v>
      </c>
      <c r="B40" s="471">
        <v>222</v>
      </c>
      <c r="C40" s="458">
        <v>12</v>
      </c>
      <c r="D40" s="459">
        <v>5.4054054054054053</v>
      </c>
      <c r="E40" s="458">
        <v>210</v>
      </c>
      <c r="F40" s="460">
        <v>94.594594594594597</v>
      </c>
      <c r="G40" s="461"/>
      <c r="H40" s="455"/>
      <c r="I40" s="462"/>
      <c r="J40" s="463"/>
      <c r="K40" s="464"/>
      <c r="L40" s="463"/>
      <c r="M40" s="465"/>
      <c r="N40" s="470"/>
    </row>
    <row r="41" spans="1:14">
      <c r="A41" s="448" t="s">
        <v>44</v>
      </c>
      <c r="B41" s="466">
        <v>706</v>
      </c>
      <c r="C41" s="467">
        <v>35</v>
      </c>
      <c r="D41" s="468">
        <v>4.9575070821529748</v>
      </c>
      <c r="E41" s="467">
        <v>671</v>
      </c>
      <c r="F41" s="469">
        <v>95.042492917847028</v>
      </c>
      <c r="G41" s="461"/>
      <c r="H41" s="455"/>
      <c r="I41" s="462"/>
      <c r="J41" s="463"/>
      <c r="K41" s="464"/>
      <c r="L41" s="463"/>
      <c r="M41" s="465"/>
      <c r="N41" s="470"/>
    </row>
    <row r="42" spans="1:14">
      <c r="A42" s="450" t="s">
        <v>45</v>
      </c>
      <c r="B42" s="471">
        <v>2798</v>
      </c>
      <c r="C42" s="458">
        <v>82</v>
      </c>
      <c r="D42" s="459">
        <v>2.9306647605432454</v>
      </c>
      <c r="E42" s="458">
        <v>2716</v>
      </c>
      <c r="F42" s="460">
        <v>97.069335239456763</v>
      </c>
      <c r="G42" s="461"/>
      <c r="H42" s="455"/>
      <c r="I42" s="462"/>
      <c r="J42" s="463"/>
      <c r="K42" s="464"/>
      <c r="L42" s="463"/>
      <c r="M42" s="465"/>
      <c r="N42" s="470"/>
    </row>
    <row r="43" spans="1:14">
      <c r="A43" s="448" t="s">
        <v>46</v>
      </c>
      <c r="B43" s="466">
        <v>722</v>
      </c>
      <c r="C43" s="467">
        <v>23</v>
      </c>
      <c r="D43" s="468">
        <v>3.1855955678670362</v>
      </c>
      <c r="E43" s="467">
        <v>699</v>
      </c>
      <c r="F43" s="469">
        <v>96.81440443213296</v>
      </c>
      <c r="G43" s="461"/>
      <c r="H43" s="455"/>
      <c r="I43" s="462"/>
      <c r="J43" s="463"/>
      <c r="K43" s="464"/>
      <c r="L43" s="463"/>
      <c r="M43" s="465"/>
      <c r="N43" s="470"/>
    </row>
    <row r="44" spans="1:14">
      <c r="A44" s="450" t="s">
        <v>47</v>
      </c>
      <c r="B44" s="471">
        <v>5490</v>
      </c>
      <c r="C44" s="458">
        <v>190</v>
      </c>
      <c r="D44" s="459">
        <v>3.4608378870673953</v>
      </c>
      <c r="E44" s="458">
        <v>5300</v>
      </c>
      <c r="F44" s="460">
        <v>96.539162112932615</v>
      </c>
      <c r="G44" s="461"/>
      <c r="H44" s="455"/>
      <c r="I44" s="462"/>
      <c r="J44" s="463"/>
      <c r="K44" s="464"/>
      <c r="L44" s="463"/>
      <c r="M44" s="465"/>
      <c r="N44" s="470"/>
    </row>
    <row r="45" spans="1:14">
      <c r="A45" s="448" t="s">
        <v>48</v>
      </c>
      <c r="B45" s="466">
        <v>15346</v>
      </c>
      <c r="C45" s="467">
        <v>669</v>
      </c>
      <c r="D45" s="468">
        <v>4.3594421999218032</v>
      </c>
      <c r="E45" s="467">
        <v>14677</v>
      </c>
      <c r="F45" s="469">
        <v>95.640557800078199</v>
      </c>
      <c r="G45" s="461"/>
      <c r="H45" s="455"/>
      <c r="I45" s="462"/>
      <c r="J45" s="463"/>
      <c r="K45" s="464"/>
      <c r="L45" s="463"/>
      <c r="M45" s="465"/>
      <c r="N45" s="470"/>
    </row>
    <row r="46" spans="1:14">
      <c r="A46" s="450" t="s">
        <v>49</v>
      </c>
      <c r="B46" s="471">
        <v>1364</v>
      </c>
      <c r="C46" s="458">
        <v>41</v>
      </c>
      <c r="D46" s="459">
        <v>3.0058651026392962</v>
      </c>
      <c r="E46" s="458">
        <v>1323</v>
      </c>
      <c r="F46" s="460">
        <v>96.994134897360709</v>
      </c>
      <c r="G46" s="461"/>
      <c r="H46" s="455"/>
      <c r="I46" s="462"/>
      <c r="J46" s="463"/>
      <c r="K46" s="464"/>
      <c r="L46" s="463"/>
      <c r="M46" s="465"/>
      <c r="N46" s="470"/>
    </row>
    <row r="47" spans="1:14">
      <c r="A47" s="448" t="s">
        <v>50</v>
      </c>
      <c r="B47" s="466">
        <v>282</v>
      </c>
      <c r="C47" s="467">
        <v>14</v>
      </c>
      <c r="D47" s="468">
        <v>4.9645390070921991</v>
      </c>
      <c r="E47" s="467">
        <v>268</v>
      </c>
      <c r="F47" s="469">
        <v>95.035460992907801</v>
      </c>
      <c r="G47" s="461"/>
      <c r="H47" s="455"/>
      <c r="I47" s="462"/>
      <c r="J47" s="463"/>
      <c r="K47" s="464"/>
      <c r="L47" s="463"/>
      <c r="M47" s="465"/>
      <c r="N47" s="470"/>
    </row>
    <row r="48" spans="1:14">
      <c r="A48" s="450" t="s">
        <v>51</v>
      </c>
      <c r="B48" s="471">
        <v>1419</v>
      </c>
      <c r="C48" s="458">
        <v>101</v>
      </c>
      <c r="D48" s="459">
        <v>7.1176885130373497</v>
      </c>
      <c r="E48" s="458">
        <v>1318</v>
      </c>
      <c r="F48" s="460">
        <v>92.882311486962649</v>
      </c>
      <c r="G48" s="461"/>
      <c r="H48" s="455"/>
      <c r="I48" s="462"/>
      <c r="J48" s="463"/>
      <c r="K48" s="464"/>
      <c r="L48" s="463"/>
      <c r="M48" s="465"/>
      <c r="N48" s="470"/>
    </row>
    <row r="49" spans="1:14">
      <c r="A49" s="448" t="s">
        <v>52</v>
      </c>
      <c r="B49" s="466">
        <v>174</v>
      </c>
      <c r="C49" s="467">
        <v>10</v>
      </c>
      <c r="D49" s="468">
        <v>5.7471264367816088</v>
      </c>
      <c r="E49" s="467">
        <v>164</v>
      </c>
      <c r="F49" s="469">
        <v>94.252873563218387</v>
      </c>
      <c r="G49" s="461"/>
      <c r="H49" s="455"/>
      <c r="I49" s="462"/>
      <c r="J49" s="463"/>
      <c r="K49" s="464"/>
      <c r="L49" s="463"/>
      <c r="M49" s="465"/>
      <c r="N49" s="470"/>
    </row>
    <row r="50" spans="1:14">
      <c r="A50" s="450" t="s">
        <v>53</v>
      </c>
      <c r="B50" s="471">
        <v>1773</v>
      </c>
      <c r="C50" s="458">
        <v>79</v>
      </c>
      <c r="D50" s="459">
        <v>4.4557247602932888</v>
      </c>
      <c r="E50" s="458">
        <v>1694</v>
      </c>
      <c r="F50" s="460">
        <v>95.544275239706707</v>
      </c>
      <c r="G50" s="461"/>
      <c r="H50" s="455"/>
      <c r="I50" s="462"/>
      <c r="J50" s="472"/>
      <c r="K50" s="472"/>
      <c r="L50" s="463"/>
      <c r="M50" s="465"/>
      <c r="N50" s="470"/>
    </row>
    <row r="51" spans="1:14" ht="15" thickBot="1">
      <c r="A51" s="473" t="s">
        <v>54</v>
      </c>
      <c r="B51" s="474">
        <v>240</v>
      </c>
      <c r="C51" s="475">
        <v>5</v>
      </c>
      <c r="D51" s="476">
        <v>2.083333333333333</v>
      </c>
      <c r="E51" s="475">
        <v>235</v>
      </c>
      <c r="F51" s="477">
        <v>97.916666666666657</v>
      </c>
      <c r="G51" s="461"/>
      <c r="H51" s="455"/>
      <c r="I51" s="462"/>
      <c r="J51" s="463"/>
      <c r="K51" s="464"/>
      <c r="L51" s="463"/>
      <c r="M51" s="465"/>
      <c r="N51" s="470"/>
    </row>
    <row r="52" spans="1:14">
      <c r="A52" s="452" t="s">
        <v>55</v>
      </c>
      <c r="B52" s="478">
        <v>37037</v>
      </c>
      <c r="C52" s="479">
        <v>1422</v>
      </c>
      <c r="D52" s="480">
        <v>3.8394038394038392</v>
      </c>
      <c r="E52" s="479">
        <v>35615</v>
      </c>
      <c r="F52" s="481">
        <v>96.160596160596157</v>
      </c>
      <c r="G52" s="461"/>
      <c r="H52" s="455"/>
      <c r="I52" s="462"/>
      <c r="L52" s="463"/>
      <c r="M52" s="465"/>
      <c r="N52" s="470"/>
    </row>
    <row r="53" spans="1:14">
      <c r="A53" s="452" t="s">
        <v>56</v>
      </c>
      <c r="B53" s="482">
        <v>4827</v>
      </c>
      <c r="C53" s="483">
        <v>313</v>
      </c>
      <c r="D53" s="484">
        <v>6.4843588149989637</v>
      </c>
      <c r="E53" s="483">
        <v>4514</v>
      </c>
      <c r="F53" s="485">
        <v>93.51564118500103</v>
      </c>
      <c r="G53" s="461"/>
      <c r="H53" s="455"/>
      <c r="I53" s="462"/>
      <c r="L53" s="463"/>
      <c r="M53" s="465"/>
      <c r="N53" s="470"/>
    </row>
    <row r="54" spans="1:14">
      <c r="A54" s="453" t="s">
        <v>57</v>
      </c>
      <c r="B54" s="486">
        <v>41864</v>
      </c>
      <c r="C54" s="487">
        <v>1735</v>
      </c>
      <c r="D54" s="488">
        <v>4.1443722530097462</v>
      </c>
      <c r="E54" s="487">
        <v>40129</v>
      </c>
      <c r="F54" s="489">
        <v>95.855627746990251</v>
      </c>
      <c r="G54" s="461"/>
      <c r="H54" s="455"/>
      <c r="I54" s="462"/>
      <c r="J54" s="463"/>
      <c r="K54" s="464"/>
      <c r="L54" s="463"/>
      <c r="M54" s="465"/>
      <c r="N54" s="470"/>
    </row>
    <row r="55" spans="1:14" ht="40.75" customHeight="1">
      <c r="A55" s="1030" t="s">
        <v>206</v>
      </c>
      <c r="B55" s="1030"/>
      <c r="C55" s="1030"/>
      <c r="D55" s="1030"/>
      <c r="E55" s="1030"/>
      <c r="F55" s="1030"/>
      <c r="J55" s="490"/>
      <c r="K55" s="413"/>
      <c r="L55" s="490"/>
    </row>
    <row r="56" spans="1:14">
      <c r="A56" s="1053"/>
      <c r="B56" s="1053"/>
      <c r="C56" s="419"/>
      <c r="D56" s="419"/>
      <c r="E56" s="420"/>
      <c r="F56" s="419"/>
      <c r="K56" s="413"/>
    </row>
    <row r="57" spans="1:14" ht="23.5">
      <c r="A57" s="1031">
        <v>2021</v>
      </c>
      <c r="B57" s="1031"/>
      <c r="C57" s="1031"/>
      <c r="D57" s="1031"/>
      <c r="E57" s="1031"/>
      <c r="F57" s="1031"/>
    </row>
    <row r="58" spans="1:14">
      <c r="A58" s="169"/>
      <c r="B58" s="419"/>
      <c r="C58" s="419"/>
      <c r="D58" s="419"/>
      <c r="E58" s="420"/>
      <c r="F58" s="419"/>
    </row>
    <row r="59" spans="1:14">
      <c r="A59" s="1052" t="s">
        <v>207</v>
      </c>
      <c r="B59" s="1052"/>
      <c r="C59" s="1052"/>
      <c r="D59" s="1052"/>
      <c r="E59" s="1052"/>
      <c r="F59" s="1052"/>
    </row>
    <row r="60" spans="1:14">
      <c r="A60" s="1033" t="s">
        <v>28</v>
      </c>
      <c r="B60" s="1035" t="s">
        <v>183</v>
      </c>
      <c r="C60" s="1036" t="s">
        <v>184</v>
      </c>
      <c r="D60" s="1037"/>
      <c r="E60" s="1037"/>
      <c r="F60" s="1037"/>
    </row>
    <row r="61" spans="1:14">
      <c r="A61" s="1033"/>
      <c r="B61" s="1035"/>
      <c r="C61" s="1036" t="s">
        <v>185</v>
      </c>
      <c r="D61" s="1038"/>
      <c r="E61" s="1039" t="s">
        <v>186</v>
      </c>
      <c r="F61" s="1037"/>
    </row>
    <row r="62" spans="1:14" ht="15" thickBot="1">
      <c r="A62" s="1034"/>
      <c r="B62" s="1040" t="s">
        <v>3</v>
      </c>
      <c r="C62" s="1041"/>
      <c r="D62" s="314" t="s">
        <v>187</v>
      </c>
      <c r="E62" s="352" t="s">
        <v>3</v>
      </c>
      <c r="F62" s="353" t="s">
        <v>187</v>
      </c>
    </row>
    <row r="63" spans="1:14">
      <c r="A63" s="450" t="s">
        <v>39</v>
      </c>
      <c r="B63" s="457">
        <v>6085</v>
      </c>
      <c r="C63" s="458">
        <v>218</v>
      </c>
      <c r="D63" s="459">
        <v>3.5825801150369765</v>
      </c>
      <c r="E63" s="458">
        <v>5867</v>
      </c>
      <c r="F63" s="460">
        <v>96.417419884963024</v>
      </c>
    </row>
    <row r="64" spans="1:14">
      <c r="A64" s="448" t="s">
        <v>40</v>
      </c>
      <c r="B64" s="466">
        <v>3235</v>
      </c>
      <c r="C64" s="467">
        <v>85</v>
      </c>
      <c r="D64" s="468">
        <v>2.627511591962906</v>
      </c>
      <c r="E64" s="467">
        <v>3150</v>
      </c>
      <c r="F64" s="469">
        <v>97.3724884080371</v>
      </c>
    </row>
    <row r="65" spans="1:6">
      <c r="A65" s="450" t="s">
        <v>41</v>
      </c>
      <c r="B65" s="471">
        <v>1424</v>
      </c>
      <c r="C65" s="458">
        <v>105</v>
      </c>
      <c r="D65" s="459">
        <v>7.3735955056179776</v>
      </c>
      <c r="E65" s="458">
        <v>1319</v>
      </c>
      <c r="F65" s="460">
        <v>92.626404494382015</v>
      </c>
    </row>
    <row r="66" spans="1:6">
      <c r="A66" s="448" t="s">
        <v>42</v>
      </c>
      <c r="B66" s="466">
        <v>900</v>
      </c>
      <c r="C66" s="467">
        <v>55</v>
      </c>
      <c r="D66" s="468">
        <v>6.1111111111111107</v>
      </c>
      <c r="E66" s="467">
        <v>845</v>
      </c>
      <c r="F66" s="469">
        <v>93.888888888888886</v>
      </c>
    </row>
    <row r="67" spans="1:6">
      <c r="A67" s="450" t="s">
        <v>43</v>
      </c>
      <c r="B67" s="471">
        <v>240</v>
      </c>
      <c r="C67" s="458">
        <v>12</v>
      </c>
      <c r="D67" s="459">
        <v>5</v>
      </c>
      <c r="E67" s="458">
        <v>228</v>
      </c>
      <c r="F67" s="460">
        <v>95</v>
      </c>
    </row>
    <row r="68" spans="1:6">
      <c r="A68" s="448" t="s">
        <v>44</v>
      </c>
      <c r="B68" s="466">
        <v>748</v>
      </c>
      <c r="C68" s="467">
        <v>32</v>
      </c>
      <c r="D68" s="468">
        <v>4.2780748663101598</v>
      </c>
      <c r="E68" s="467">
        <v>716</v>
      </c>
      <c r="F68" s="469">
        <v>95.721925133689851</v>
      </c>
    </row>
    <row r="69" spans="1:6">
      <c r="A69" s="450" t="s">
        <v>45</v>
      </c>
      <c r="B69" s="471">
        <v>2820</v>
      </c>
      <c r="C69" s="458">
        <v>75</v>
      </c>
      <c r="D69" s="459">
        <v>2.6595744680851063</v>
      </c>
      <c r="E69" s="458">
        <v>2745</v>
      </c>
      <c r="F69" s="460">
        <v>97.340425531914903</v>
      </c>
    </row>
    <row r="70" spans="1:6">
      <c r="A70" s="448" t="s">
        <v>46</v>
      </c>
      <c r="B70" s="466">
        <v>818</v>
      </c>
      <c r="C70" s="467">
        <v>27</v>
      </c>
      <c r="D70" s="468">
        <v>3.3007334963325183</v>
      </c>
      <c r="E70" s="467">
        <v>791</v>
      </c>
      <c r="F70" s="469">
        <v>96.699266503667474</v>
      </c>
    </row>
    <row r="71" spans="1:6">
      <c r="A71" s="450" t="s">
        <v>47</v>
      </c>
      <c r="B71" s="471">
        <v>5653</v>
      </c>
      <c r="C71" s="458">
        <v>178</v>
      </c>
      <c r="D71" s="459">
        <v>3.1487705643021404</v>
      </c>
      <c r="E71" s="458">
        <v>5475</v>
      </c>
      <c r="F71" s="460">
        <v>96.85122943569786</v>
      </c>
    </row>
    <row r="72" spans="1:6">
      <c r="A72" s="448" t="s">
        <v>48</v>
      </c>
      <c r="B72" s="466">
        <v>15635</v>
      </c>
      <c r="C72" s="467">
        <v>714</v>
      </c>
      <c r="D72" s="468">
        <v>4.5666773265110328</v>
      </c>
      <c r="E72" s="467">
        <v>14921</v>
      </c>
      <c r="F72" s="469">
        <v>95.433322673488959</v>
      </c>
    </row>
    <row r="73" spans="1:6">
      <c r="A73" s="450" t="s">
        <v>49</v>
      </c>
      <c r="B73" s="471">
        <v>1351</v>
      </c>
      <c r="C73" s="458">
        <v>38</v>
      </c>
      <c r="D73" s="459">
        <v>2.8127313101406366</v>
      </c>
      <c r="E73" s="458">
        <v>1313</v>
      </c>
      <c r="F73" s="460">
        <v>97.187268689859366</v>
      </c>
    </row>
    <row r="74" spans="1:6">
      <c r="A74" s="448" t="s">
        <v>50</v>
      </c>
      <c r="B74" s="466">
        <v>262</v>
      </c>
      <c r="C74" s="467">
        <v>13</v>
      </c>
      <c r="D74" s="468">
        <v>4.9618320610687023</v>
      </c>
      <c r="E74" s="467">
        <v>249</v>
      </c>
      <c r="F74" s="469">
        <v>95.038167938931295</v>
      </c>
    </row>
    <row r="75" spans="1:6">
      <c r="A75" s="450" t="s">
        <v>51</v>
      </c>
      <c r="B75" s="471">
        <v>1559</v>
      </c>
      <c r="C75" s="458">
        <v>106</v>
      </c>
      <c r="D75" s="459">
        <v>6.7992302758178313</v>
      </c>
      <c r="E75" s="458">
        <v>1453</v>
      </c>
      <c r="F75" s="460">
        <v>93.200769724182166</v>
      </c>
    </row>
    <row r="76" spans="1:6">
      <c r="A76" s="448" t="s">
        <v>52</v>
      </c>
      <c r="B76" s="466">
        <v>187</v>
      </c>
      <c r="C76" s="467">
        <v>13</v>
      </c>
      <c r="D76" s="468">
        <v>6.9518716577540109</v>
      </c>
      <c r="E76" s="467">
        <v>174</v>
      </c>
      <c r="F76" s="469">
        <v>93.048128342245988</v>
      </c>
    </row>
    <row r="77" spans="1:6">
      <c r="A77" s="450" t="s">
        <v>53</v>
      </c>
      <c r="B77" s="471">
        <v>1844</v>
      </c>
      <c r="C77" s="458">
        <v>69</v>
      </c>
      <c r="D77" s="459">
        <v>3.7418655097613884</v>
      </c>
      <c r="E77" s="458">
        <v>1775</v>
      </c>
      <c r="F77" s="460">
        <v>96.258134490238618</v>
      </c>
    </row>
    <row r="78" spans="1:6" ht="15" thickBot="1">
      <c r="A78" s="473" t="s">
        <v>54</v>
      </c>
      <c r="B78" s="474">
        <v>262</v>
      </c>
      <c r="C78" s="475">
        <v>7</v>
      </c>
      <c r="D78" s="476">
        <v>2.6717557251908395</v>
      </c>
      <c r="E78" s="475">
        <v>255</v>
      </c>
      <c r="F78" s="477">
        <v>97.328244274809165</v>
      </c>
    </row>
    <row r="79" spans="1:6">
      <c r="A79" s="452" t="s">
        <v>55</v>
      </c>
      <c r="B79" s="478">
        <v>37873</v>
      </c>
      <c r="C79" s="479">
        <v>1434</v>
      </c>
      <c r="D79" s="480">
        <v>3.7863385525308271</v>
      </c>
      <c r="E79" s="479">
        <v>36439</v>
      </c>
      <c r="F79" s="481">
        <v>96.213661447469178</v>
      </c>
    </row>
    <row r="80" spans="1:6">
      <c r="A80" s="452" t="s">
        <v>56</v>
      </c>
      <c r="B80" s="482">
        <v>5150</v>
      </c>
      <c r="C80" s="483">
        <v>313</v>
      </c>
      <c r="D80" s="484">
        <v>6.0776699029126213</v>
      </c>
      <c r="E80" s="483">
        <v>4837</v>
      </c>
      <c r="F80" s="485">
        <v>93.922330097087382</v>
      </c>
    </row>
    <row r="81" spans="1:6">
      <c r="A81" s="453" t="s">
        <v>57</v>
      </c>
      <c r="B81" s="486">
        <v>43023</v>
      </c>
      <c r="C81" s="487">
        <v>1747</v>
      </c>
      <c r="D81" s="488">
        <v>4.0606187388141226</v>
      </c>
      <c r="E81" s="487">
        <v>41276</v>
      </c>
      <c r="F81" s="489">
        <v>95.939381261185872</v>
      </c>
    </row>
    <row r="82" spans="1:6" ht="40.4" customHeight="1">
      <c r="A82" s="1030" t="s">
        <v>208</v>
      </c>
      <c r="B82" s="1030"/>
      <c r="C82" s="1030"/>
      <c r="D82" s="1030"/>
      <c r="E82" s="1030"/>
      <c r="F82" s="1030"/>
    </row>
    <row r="83" spans="1:6">
      <c r="A83" s="1053"/>
      <c r="B83" s="1053"/>
      <c r="C83" s="419"/>
      <c r="D83" s="419"/>
      <c r="E83" s="420"/>
      <c r="F83" s="419"/>
    </row>
    <row r="84" spans="1:6" ht="23.5">
      <c r="A84" s="1031">
        <v>2020</v>
      </c>
      <c r="B84" s="1031"/>
      <c r="C84" s="1031"/>
      <c r="D84" s="1031"/>
      <c r="E84" s="1031"/>
      <c r="F84" s="1031"/>
    </row>
    <row r="85" spans="1:6">
      <c r="A85" s="419"/>
      <c r="B85" s="419"/>
      <c r="C85" s="419"/>
      <c r="D85" s="419"/>
      <c r="E85" s="420"/>
      <c r="F85" s="419"/>
    </row>
    <row r="86" spans="1:6">
      <c r="A86" s="1052" t="s">
        <v>209</v>
      </c>
      <c r="B86" s="1052"/>
      <c r="C86" s="1052"/>
      <c r="D86" s="1052"/>
      <c r="E86" s="1052"/>
      <c r="F86" s="1052"/>
    </row>
    <row r="87" spans="1:6">
      <c r="A87" s="1033" t="s">
        <v>28</v>
      </c>
      <c r="B87" s="1035" t="s">
        <v>183</v>
      </c>
      <c r="C87" s="1036" t="s">
        <v>184</v>
      </c>
      <c r="D87" s="1037"/>
      <c r="E87" s="1037"/>
      <c r="F87" s="1037"/>
    </row>
    <row r="88" spans="1:6">
      <c r="A88" s="1033"/>
      <c r="B88" s="1035"/>
      <c r="C88" s="1036" t="s">
        <v>185</v>
      </c>
      <c r="D88" s="1038"/>
      <c r="E88" s="1039" t="s">
        <v>186</v>
      </c>
      <c r="F88" s="1037"/>
    </row>
    <row r="89" spans="1:6" ht="15" thickBot="1">
      <c r="A89" s="1034"/>
      <c r="B89" s="1040" t="s">
        <v>3</v>
      </c>
      <c r="C89" s="1041"/>
      <c r="D89" s="314" t="s">
        <v>187</v>
      </c>
      <c r="E89" s="352" t="s">
        <v>3</v>
      </c>
      <c r="F89" s="353" t="s">
        <v>187</v>
      </c>
    </row>
    <row r="90" spans="1:6">
      <c r="A90" s="450" t="s">
        <v>39</v>
      </c>
      <c r="B90" s="457">
        <v>6512</v>
      </c>
      <c r="C90" s="458">
        <v>199</v>
      </c>
      <c r="D90" s="459">
        <v>3.0558968058968059</v>
      </c>
      <c r="E90" s="458">
        <v>6313</v>
      </c>
      <c r="F90" s="460">
        <v>96.944103194103192</v>
      </c>
    </row>
    <row r="91" spans="1:6">
      <c r="A91" s="448" t="s">
        <v>40</v>
      </c>
      <c r="B91" s="466">
        <v>3425</v>
      </c>
      <c r="C91" s="467">
        <v>95</v>
      </c>
      <c r="D91" s="468">
        <v>2.7737226277372264</v>
      </c>
      <c r="E91" s="467">
        <v>3330</v>
      </c>
      <c r="F91" s="469">
        <v>97.226277372262771</v>
      </c>
    </row>
    <row r="92" spans="1:6">
      <c r="A92" s="450" t="s">
        <v>41</v>
      </c>
      <c r="B92" s="471">
        <v>1601</v>
      </c>
      <c r="C92" s="458">
        <v>128</v>
      </c>
      <c r="D92" s="459">
        <v>7.9950031230480949</v>
      </c>
      <c r="E92" s="458">
        <v>1473</v>
      </c>
      <c r="F92" s="460">
        <v>92.004996876951907</v>
      </c>
    </row>
    <row r="93" spans="1:6">
      <c r="A93" s="448" t="s">
        <v>42</v>
      </c>
      <c r="B93" s="466">
        <v>991</v>
      </c>
      <c r="C93" s="467">
        <v>61</v>
      </c>
      <c r="D93" s="468">
        <v>6.1553985872855703</v>
      </c>
      <c r="E93" s="467">
        <v>930</v>
      </c>
      <c r="F93" s="469">
        <v>93.844601412714439</v>
      </c>
    </row>
    <row r="94" spans="1:6">
      <c r="A94" s="450" t="s">
        <v>43</v>
      </c>
      <c r="B94" s="471">
        <v>264</v>
      </c>
      <c r="C94" s="458">
        <v>11</v>
      </c>
      <c r="D94" s="459">
        <v>4.1666666666666661</v>
      </c>
      <c r="E94" s="458">
        <v>253</v>
      </c>
      <c r="F94" s="460">
        <v>95.833333333333343</v>
      </c>
    </row>
    <row r="95" spans="1:6">
      <c r="A95" s="448" t="s">
        <v>44</v>
      </c>
      <c r="B95" s="466">
        <v>847</v>
      </c>
      <c r="C95" s="467">
        <v>39</v>
      </c>
      <c r="D95" s="468">
        <v>4.6044864226682405</v>
      </c>
      <c r="E95" s="467">
        <v>808</v>
      </c>
      <c r="F95" s="469">
        <v>95.395513577331755</v>
      </c>
    </row>
    <row r="96" spans="1:6">
      <c r="A96" s="450" t="s">
        <v>45</v>
      </c>
      <c r="B96" s="471">
        <v>2870</v>
      </c>
      <c r="C96" s="458">
        <v>69</v>
      </c>
      <c r="D96" s="459">
        <v>2.4041811846689893</v>
      </c>
      <c r="E96" s="458">
        <v>2801</v>
      </c>
      <c r="F96" s="460">
        <v>97.595818815331015</v>
      </c>
    </row>
    <row r="97" spans="1:6">
      <c r="A97" s="448" t="s">
        <v>46</v>
      </c>
      <c r="B97" s="466">
        <v>906</v>
      </c>
      <c r="C97" s="467">
        <v>32</v>
      </c>
      <c r="D97" s="468">
        <v>3.5320088300220749</v>
      </c>
      <c r="E97" s="467">
        <v>874</v>
      </c>
      <c r="F97" s="469">
        <v>96.467991169977935</v>
      </c>
    </row>
    <row r="98" spans="1:6">
      <c r="A98" s="450" t="s">
        <v>47</v>
      </c>
      <c r="B98" s="471">
        <v>6038</v>
      </c>
      <c r="C98" s="458">
        <v>184</v>
      </c>
      <c r="D98" s="459">
        <v>3.0473666777078501</v>
      </c>
      <c r="E98" s="458">
        <v>5854</v>
      </c>
      <c r="F98" s="460">
        <v>96.952633322292144</v>
      </c>
    </row>
    <row r="99" spans="1:6">
      <c r="A99" s="448" t="s">
        <v>48</v>
      </c>
      <c r="B99" s="466">
        <v>15586</v>
      </c>
      <c r="C99" s="467">
        <v>642</v>
      </c>
      <c r="D99" s="468">
        <v>4.1190812267419474</v>
      </c>
      <c r="E99" s="467">
        <v>14944</v>
      </c>
      <c r="F99" s="469">
        <v>95.880918773258045</v>
      </c>
    </row>
    <row r="100" spans="1:6">
      <c r="A100" s="450" t="s">
        <v>49</v>
      </c>
      <c r="B100" s="471">
        <v>1505</v>
      </c>
      <c r="C100" s="458">
        <v>46</v>
      </c>
      <c r="D100" s="459">
        <v>3.0564784053156147</v>
      </c>
      <c r="E100" s="458">
        <v>1459</v>
      </c>
      <c r="F100" s="460">
        <v>96.943521594684384</v>
      </c>
    </row>
    <row r="101" spans="1:6">
      <c r="A101" s="448" t="s">
        <v>50</v>
      </c>
      <c r="B101" s="466">
        <v>270</v>
      </c>
      <c r="C101" s="467">
        <v>11</v>
      </c>
      <c r="D101" s="468">
        <v>4.0740740740740744</v>
      </c>
      <c r="E101" s="467">
        <v>259</v>
      </c>
      <c r="F101" s="469">
        <v>95.925925925925924</v>
      </c>
    </row>
    <row r="102" spans="1:6">
      <c r="A102" s="450" t="s">
        <v>51</v>
      </c>
      <c r="B102" s="471">
        <v>1660</v>
      </c>
      <c r="C102" s="458">
        <v>115</v>
      </c>
      <c r="D102" s="459">
        <v>6.927710843373494</v>
      </c>
      <c r="E102" s="458">
        <v>1545</v>
      </c>
      <c r="F102" s="460">
        <v>93.07228915662651</v>
      </c>
    </row>
    <row r="103" spans="1:6">
      <c r="A103" s="448" t="s">
        <v>52</v>
      </c>
      <c r="B103" s="466">
        <v>190</v>
      </c>
      <c r="C103" s="467">
        <v>12</v>
      </c>
      <c r="D103" s="468">
        <v>6.3157894736842106</v>
      </c>
      <c r="E103" s="467">
        <v>178</v>
      </c>
      <c r="F103" s="469">
        <v>93.684210526315795</v>
      </c>
    </row>
    <row r="104" spans="1:6">
      <c r="A104" s="450" t="s">
        <v>53</v>
      </c>
      <c r="B104" s="471">
        <v>1837</v>
      </c>
      <c r="C104" s="458">
        <v>78</v>
      </c>
      <c r="D104" s="459">
        <v>4.2460533478497551</v>
      </c>
      <c r="E104" s="458">
        <v>1759</v>
      </c>
      <c r="F104" s="460">
        <v>95.753946652150248</v>
      </c>
    </row>
    <row r="105" spans="1:6" ht="15" thickBot="1">
      <c r="A105" s="473" t="s">
        <v>54</v>
      </c>
      <c r="B105" s="474">
        <v>280</v>
      </c>
      <c r="C105" s="475">
        <v>6</v>
      </c>
      <c r="D105" s="476">
        <v>2.1428571428571428</v>
      </c>
      <c r="E105" s="475">
        <v>274</v>
      </c>
      <c r="F105" s="477">
        <v>97.857142857142847</v>
      </c>
    </row>
    <row r="106" spans="1:6">
      <c r="A106" s="452" t="s">
        <v>55</v>
      </c>
      <c r="B106" s="478">
        <v>39154</v>
      </c>
      <c r="C106" s="479">
        <v>1374</v>
      </c>
      <c r="D106" s="480">
        <v>3.5092200030648208</v>
      </c>
      <c r="E106" s="479">
        <v>37780</v>
      </c>
      <c r="F106" s="481">
        <v>96.490779996935188</v>
      </c>
    </row>
    <row r="107" spans="1:6">
      <c r="A107" s="452" t="s">
        <v>56</v>
      </c>
      <c r="B107" s="482">
        <v>5628</v>
      </c>
      <c r="C107" s="483">
        <v>354</v>
      </c>
      <c r="D107" s="484">
        <v>6.2899786780383797</v>
      </c>
      <c r="E107" s="483">
        <v>5274</v>
      </c>
      <c r="F107" s="485">
        <v>93.710021321961619</v>
      </c>
    </row>
    <row r="108" spans="1:6">
      <c r="A108" s="453" t="s">
        <v>57</v>
      </c>
      <c r="B108" s="486">
        <v>44782</v>
      </c>
      <c r="C108" s="487">
        <v>1728</v>
      </c>
      <c r="D108" s="488">
        <v>3.8586932249564554</v>
      </c>
      <c r="E108" s="487">
        <v>43054</v>
      </c>
      <c r="F108" s="489">
        <v>96.141306775043546</v>
      </c>
    </row>
    <row r="109" spans="1:6" ht="34.4" customHeight="1">
      <c r="A109" s="1030" t="s">
        <v>210</v>
      </c>
      <c r="B109" s="1030"/>
      <c r="C109" s="1030"/>
      <c r="D109" s="1030"/>
      <c r="E109" s="1030"/>
      <c r="F109" s="1030"/>
    </row>
    <row r="111" spans="1:6" ht="23.5">
      <c r="A111" s="1031">
        <v>2019</v>
      </c>
      <c r="B111" s="1031"/>
      <c r="C111" s="1031"/>
      <c r="D111" s="1031"/>
      <c r="E111" s="1031"/>
      <c r="F111" s="1031"/>
    </row>
    <row r="112" spans="1:6">
      <c r="A112" s="419"/>
      <c r="B112" s="419"/>
      <c r="C112" s="419"/>
      <c r="D112" s="419"/>
      <c r="E112" s="420"/>
      <c r="F112" s="419"/>
    </row>
    <row r="113" spans="1:6">
      <c r="A113" s="1052" t="s">
        <v>211</v>
      </c>
      <c r="B113" s="1052"/>
      <c r="C113" s="1052"/>
      <c r="D113" s="1052"/>
      <c r="E113" s="1052"/>
      <c r="F113" s="1052"/>
    </row>
    <row r="114" spans="1:6">
      <c r="A114" s="1033" t="s">
        <v>28</v>
      </c>
      <c r="B114" s="1035" t="s">
        <v>183</v>
      </c>
      <c r="C114" s="1036" t="s">
        <v>184</v>
      </c>
      <c r="D114" s="1037"/>
      <c r="E114" s="1037"/>
      <c r="F114" s="1037"/>
    </row>
    <row r="115" spans="1:6">
      <c r="A115" s="1033"/>
      <c r="B115" s="1035"/>
      <c r="C115" s="1036" t="s">
        <v>185</v>
      </c>
      <c r="D115" s="1038"/>
      <c r="E115" s="1039" t="s">
        <v>186</v>
      </c>
      <c r="F115" s="1037"/>
    </row>
    <row r="116" spans="1:6" ht="15" thickBot="1">
      <c r="A116" s="1034"/>
      <c r="B116" s="1040" t="s">
        <v>3</v>
      </c>
      <c r="C116" s="1041"/>
      <c r="D116" s="314" t="s">
        <v>187</v>
      </c>
      <c r="E116" s="352" t="s">
        <v>3</v>
      </c>
      <c r="F116" s="353" t="s">
        <v>187</v>
      </c>
    </row>
    <row r="117" spans="1:6">
      <c r="A117" s="450" t="s">
        <v>39</v>
      </c>
      <c r="B117" s="457">
        <v>6562</v>
      </c>
      <c r="C117" s="458">
        <v>188</v>
      </c>
      <c r="D117" s="459">
        <v>2.8649801889667783</v>
      </c>
      <c r="E117" s="458">
        <v>6374</v>
      </c>
      <c r="F117" s="460">
        <v>97.135019811033217</v>
      </c>
    </row>
    <row r="118" spans="1:6">
      <c r="A118" s="448" t="s">
        <v>40</v>
      </c>
      <c r="B118" s="466">
        <v>3409</v>
      </c>
      <c r="C118" s="467">
        <v>82</v>
      </c>
      <c r="D118" s="468">
        <v>2.4053974772660602</v>
      </c>
      <c r="E118" s="467">
        <v>3327</v>
      </c>
      <c r="F118" s="469">
        <v>97.594602522733936</v>
      </c>
    </row>
    <row r="119" spans="1:6">
      <c r="A119" s="450" t="s">
        <v>41</v>
      </c>
      <c r="B119" s="471">
        <v>1655</v>
      </c>
      <c r="C119" s="458">
        <v>126</v>
      </c>
      <c r="D119" s="459">
        <v>7.6132930513595172</v>
      </c>
      <c r="E119" s="458">
        <v>1529</v>
      </c>
      <c r="F119" s="460">
        <v>92.38670694864048</v>
      </c>
    </row>
    <row r="120" spans="1:6">
      <c r="A120" s="448" t="s">
        <v>42</v>
      </c>
      <c r="B120" s="466">
        <v>1014</v>
      </c>
      <c r="C120" s="467">
        <v>65</v>
      </c>
      <c r="D120" s="468">
        <v>6.4102564102564097</v>
      </c>
      <c r="E120" s="467">
        <v>949</v>
      </c>
      <c r="F120" s="469">
        <v>93.589743589743591</v>
      </c>
    </row>
    <row r="121" spans="1:6">
      <c r="A121" s="450" t="s">
        <v>43</v>
      </c>
      <c r="B121" s="471">
        <v>278</v>
      </c>
      <c r="C121" s="458">
        <v>11</v>
      </c>
      <c r="D121" s="459">
        <v>3.9568345323741005</v>
      </c>
      <c r="E121" s="458">
        <v>267</v>
      </c>
      <c r="F121" s="460">
        <v>96.043165467625897</v>
      </c>
    </row>
    <row r="122" spans="1:6">
      <c r="A122" s="448" t="s">
        <v>44</v>
      </c>
      <c r="B122" s="466">
        <v>875</v>
      </c>
      <c r="C122" s="467">
        <v>45</v>
      </c>
      <c r="D122" s="468">
        <v>5.1428571428571423</v>
      </c>
      <c r="E122" s="467">
        <v>830</v>
      </c>
      <c r="F122" s="469">
        <v>94.857142857142861</v>
      </c>
    </row>
    <row r="123" spans="1:6">
      <c r="A123" s="450" t="s">
        <v>45</v>
      </c>
      <c r="B123" s="471">
        <v>2874</v>
      </c>
      <c r="C123" s="458">
        <v>73</v>
      </c>
      <c r="D123" s="459">
        <v>2.5400139178844814</v>
      </c>
      <c r="E123" s="458">
        <v>2801</v>
      </c>
      <c r="F123" s="460">
        <v>97.45998608211552</v>
      </c>
    </row>
    <row r="124" spans="1:6">
      <c r="A124" s="448" t="s">
        <v>46</v>
      </c>
      <c r="B124" s="466">
        <v>990</v>
      </c>
      <c r="C124" s="467">
        <v>33</v>
      </c>
      <c r="D124" s="468">
        <v>3.3333333333333335</v>
      </c>
      <c r="E124" s="467">
        <v>957</v>
      </c>
      <c r="F124" s="469">
        <v>96.666666666666671</v>
      </c>
    </row>
    <row r="125" spans="1:6">
      <c r="A125" s="450" t="s">
        <v>47</v>
      </c>
      <c r="B125" s="471">
        <v>6021</v>
      </c>
      <c r="C125" s="458">
        <v>272</v>
      </c>
      <c r="D125" s="459">
        <v>4.5175220063112445</v>
      </c>
      <c r="E125" s="458">
        <v>5749</v>
      </c>
      <c r="F125" s="460">
        <v>95.482477993688747</v>
      </c>
    </row>
    <row r="126" spans="1:6">
      <c r="A126" s="448" t="s">
        <v>48</v>
      </c>
      <c r="B126" s="466">
        <v>15237</v>
      </c>
      <c r="C126" s="467">
        <v>596</v>
      </c>
      <c r="D126" s="468">
        <v>3.9115311413007809</v>
      </c>
      <c r="E126" s="467">
        <v>14641</v>
      </c>
      <c r="F126" s="469">
        <v>96.088468858699216</v>
      </c>
    </row>
    <row r="127" spans="1:6">
      <c r="A127" s="450" t="s">
        <v>49</v>
      </c>
      <c r="B127" s="471">
        <v>1535</v>
      </c>
      <c r="C127" s="458">
        <v>46</v>
      </c>
      <c r="D127" s="459">
        <v>2.996742671009772</v>
      </c>
      <c r="E127" s="458">
        <v>1489</v>
      </c>
      <c r="F127" s="460">
        <v>97.00325732899023</v>
      </c>
    </row>
    <row r="128" spans="1:6">
      <c r="A128" s="448" t="s">
        <v>50</v>
      </c>
      <c r="B128" s="466">
        <v>247</v>
      </c>
      <c r="C128" s="467">
        <v>11</v>
      </c>
      <c r="D128" s="468">
        <v>4.4534412955465585</v>
      </c>
      <c r="E128" s="467">
        <v>236</v>
      </c>
      <c r="F128" s="469">
        <v>95.546558704453446</v>
      </c>
    </row>
    <row r="129" spans="1:6">
      <c r="A129" s="450" t="s">
        <v>51</v>
      </c>
      <c r="B129" s="471">
        <v>1697</v>
      </c>
      <c r="C129" s="458">
        <v>117</v>
      </c>
      <c r="D129" s="459">
        <v>6.8945197407189154</v>
      </c>
      <c r="E129" s="458">
        <v>1580</v>
      </c>
      <c r="F129" s="460">
        <v>93.10548025928108</v>
      </c>
    </row>
    <row r="130" spans="1:6">
      <c r="A130" s="448" t="s">
        <v>52</v>
      </c>
      <c r="B130" s="466">
        <v>183</v>
      </c>
      <c r="C130" s="467">
        <v>12</v>
      </c>
      <c r="D130" s="468">
        <v>6.557377049180328</v>
      </c>
      <c r="E130" s="467">
        <v>171</v>
      </c>
      <c r="F130" s="469">
        <v>93.442622950819683</v>
      </c>
    </row>
    <row r="131" spans="1:6">
      <c r="A131" s="450" t="s">
        <v>53</v>
      </c>
      <c r="B131" s="471">
        <v>1840</v>
      </c>
      <c r="C131" s="458">
        <v>73</v>
      </c>
      <c r="D131" s="459">
        <v>3.9673913043478262</v>
      </c>
      <c r="E131" s="458">
        <v>1767</v>
      </c>
      <c r="F131" s="460">
        <v>96.032608695652172</v>
      </c>
    </row>
    <row r="132" spans="1:6" ht="15" thickBot="1">
      <c r="A132" s="473" t="s">
        <v>54</v>
      </c>
      <c r="B132" s="474">
        <v>305</v>
      </c>
      <c r="C132" s="475">
        <v>6</v>
      </c>
      <c r="D132" s="476">
        <v>1.9672131147540985</v>
      </c>
      <c r="E132" s="475">
        <v>299</v>
      </c>
      <c r="F132" s="477">
        <v>98.032786885245898</v>
      </c>
    </row>
    <row r="133" spans="1:6">
      <c r="A133" s="452" t="s">
        <v>55</v>
      </c>
      <c r="B133" s="478">
        <v>38878</v>
      </c>
      <c r="C133" s="479">
        <v>1397</v>
      </c>
      <c r="D133" s="480">
        <v>3.5932918359997941</v>
      </c>
      <c r="E133" s="479">
        <v>37481</v>
      </c>
      <c r="F133" s="481">
        <v>96.406708164000207</v>
      </c>
    </row>
    <row r="134" spans="1:6">
      <c r="A134" s="452" t="s">
        <v>56</v>
      </c>
      <c r="B134" s="482">
        <v>5844</v>
      </c>
      <c r="C134" s="483">
        <v>359</v>
      </c>
      <c r="D134" s="484">
        <v>6.1430527036276521</v>
      </c>
      <c r="E134" s="483">
        <v>5485</v>
      </c>
      <c r="F134" s="485">
        <v>93.856947296372354</v>
      </c>
    </row>
    <row r="135" spans="1:6">
      <c r="A135" s="453" t="s">
        <v>57</v>
      </c>
      <c r="B135" s="486">
        <v>44722</v>
      </c>
      <c r="C135" s="487">
        <v>1756</v>
      </c>
      <c r="D135" s="488">
        <v>3.9264791377845354</v>
      </c>
      <c r="E135" s="487">
        <v>42966</v>
      </c>
      <c r="F135" s="489">
        <v>96.07352086221546</v>
      </c>
    </row>
    <row r="136" spans="1:6" ht="34.75" customHeight="1">
      <c r="A136" s="1042" t="s">
        <v>212</v>
      </c>
      <c r="B136" s="1042"/>
      <c r="C136" s="1042"/>
      <c r="D136" s="1042"/>
      <c r="E136" s="1042"/>
      <c r="F136" s="1042"/>
    </row>
    <row r="138" spans="1:6" ht="20.25" customHeight="1">
      <c r="A138" s="1031">
        <v>2018</v>
      </c>
      <c r="B138" s="1031"/>
      <c r="C138" s="1031"/>
      <c r="D138" s="1031"/>
      <c r="E138" s="1031"/>
      <c r="F138" s="1031"/>
    </row>
    <row r="139" spans="1:6">
      <c r="A139" s="419"/>
      <c r="B139" s="419"/>
      <c r="C139" s="419"/>
      <c r="D139" s="419"/>
      <c r="E139" s="420"/>
      <c r="F139" s="419"/>
    </row>
    <row r="140" spans="1:6">
      <c r="A140" s="1052" t="s">
        <v>213</v>
      </c>
      <c r="B140" s="1052"/>
      <c r="C140" s="1052"/>
      <c r="D140" s="1052"/>
      <c r="E140" s="1052"/>
      <c r="F140" s="1052"/>
    </row>
    <row r="141" spans="1:6">
      <c r="A141" s="1033" t="s">
        <v>28</v>
      </c>
      <c r="B141" s="1035" t="s">
        <v>183</v>
      </c>
      <c r="C141" s="1036" t="s">
        <v>184</v>
      </c>
      <c r="D141" s="1037"/>
      <c r="E141" s="1037"/>
      <c r="F141" s="1037"/>
    </row>
    <row r="142" spans="1:6">
      <c r="A142" s="1033"/>
      <c r="B142" s="1035"/>
      <c r="C142" s="1036" t="s">
        <v>185</v>
      </c>
      <c r="D142" s="1038"/>
      <c r="E142" s="1039" t="s">
        <v>186</v>
      </c>
      <c r="F142" s="1037"/>
    </row>
    <row r="143" spans="1:6" ht="15" thickBot="1">
      <c r="A143" s="1034"/>
      <c r="B143" s="1040" t="s">
        <v>3</v>
      </c>
      <c r="C143" s="1041"/>
      <c r="D143" s="314" t="s">
        <v>187</v>
      </c>
      <c r="E143" s="352" t="s">
        <v>3</v>
      </c>
      <c r="F143" s="353" t="s">
        <v>187</v>
      </c>
    </row>
    <row r="144" spans="1:6">
      <c r="A144" s="450" t="s">
        <v>39</v>
      </c>
      <c r="B144" s="457">
        <v>6574</v>
      </c>
      <c r="C144" s="458">
        <v>181</v>
      </c>
      <c r="D144" s="459">
        <v>2.7532704593854578</v>
      </c>
      <c r="E144" s="458">
        <v>6393</v>
      </c>
      <c r="F144" s="460">
        <v>97.246729540614538</v>
      </c>
    </row>
    <row r="145" spans="1:6">
      <c r="A145" s="448" t="s">
        <v>40</v>
      </c>
      <c r="B145" s="466">
        <v>3385</v>
      </c>
      <c r="C145" s="467">
        <v>86</v>
      </c>
      <c r="D145" s="468">
        <v>2.5406203840472674</v>
      </c>
      <c r="E145" s="467">
        <v>3299</v>
      </c>
      <c r="F145" s="469">
        <v>97.459379615952741</v>
      </c>
    </row>
    <row r="146" spans="1:6">
      <c r="A146" s="450" t="s">
        <v>41</v>
      </c>
      <c r="B146" s="471">
        <v>1621</v>
      </c>
      <c r="C146" s="458">
        <v>112</v>
      </c>
      <c r="D146" s="459">
        <v>6.9093152375077116</v>
      </c>
      <c r="E146" s="458">
        <v>1509</v>
      </c>
      <c r="F146" s="460">
        <v>93.090684762492288</v>
      </c>
    </row>
    <row r="147" spans="1:6">
      <c r="A147" s="448" t="s">
        <v>42</v>
      </c>
      <c r="B147" s="466">
        <v>1056</v>
      </c>
      <c r="C147" s="467">
        <v>64</v>
      </c>
      <c r="D147" s="468">
        <v>6.0606060606060606</v>
      </c>
      <c r="E147" s="467">
        <v>992</v>
      </c>
      <c r="F147" s="469">
        <v>93.939393939393938</v>
      </c>
    </row>
    <row r="148" spans="1:6">
      <c r="A148" s="450" t="s">
        <v>43</v>
      </c>
      <c r="B148" s="471">
        <v>295</v>
      </c>
      <c r="C148" s="458">
        <v>14</v>
      </c>
      <c r="D148" s="459">
        <v>4.7457627118644066</v>
      </c>
      <c r="E148" s="458">
        <v>281</v>
      </c>
      <c r="F148" s="460">
        <v>95.254237288135585</v>
      </c>
    </row>
    <row r="149" spans="1:6">
      <c r="A149" s="448" t="s">
        <v>44</v>
      </c>
      <c r="B149" s="466">
        <v>920</v>
      </c>
      <c r="C149" s="467">
        <v>42</v>
      </c>
      <c r="D149" s="468">
        <v>4.5652173913043477</v>
      </c>
      <c r="E149" s="467">
        <v>878</v>
      </c>
      <c r="F149" s="469">
        <v>95.434782608695656</v>
      </c>
    </row>
    <row r="150" spans="1:6">
      <c r="A150" s="450" t="s">
        <v>45</v>
      </c>
      <c r="B150" s="471">
        <v>2817</v>
      </c>
      <c r="C150" s="458">
        <v>82</v>
      </c>
      <c r="D150" s="459">
        <v>2.91089811856585</v>
      </c>
      <c r="E150" s="458">
        <v>2735</v>
      </c>
      <c r="F150" s="460">
        <v>97.089101881434146</v>
      </c>
    </row>
    <row r="151" spans="1:6">
      <c r="A151" s="448" t="s">
        <v>46</v>
      </c>
      <c r="B151" s="466">
        <v>1073</v>
      </c>
      <c r="C151" s="467">
        <v>37</v>
      </c>
      <c r="D151" s="468">
        <v>3.4482758620689653</v>
      </c>
      <c r="E151" s="467">
        <v>1036</v>
      </c>
      <c r="F151" s="469">
        <v>96.551724137931032</v>
      </c>
    </row>
    <row r="152" spans="1:6">
      <c r="A152" s="450" t="s">
        <v>47</v>
      </c>
      <c r="B152" s="471">
        <v>6050</v>
      </c>
      <c r="C152" s="458">
        <v>236</v>
      </c>
      <c r="D152" s="459">
        <v>3.9008264462809916</v>
      </c>
      <c r="E152" s="458">
        <v>5814</v>
      </c>
      <c r="F152" s="460">
        <v>96.099173553719012</v>
      </c>
    </row>
    <row r="153" spans="1:6">
      <c r="A153" s="448" t="s">
        <v>48</v>
      </c>
      <c r="B153" s="466">
        <v>14697</v>
      </c>
      <c r="C153" s="467">
        <v>567</v>
      </c>
      <c r="D153" s="468">
        <v>3.8579301898346601</v>
      </c>
      <c r="E153" s="467">
        <v>14130</v>
      </c>
      <c r="F153" s="469">
        <v>96.142069810165339</v>
      </c>
    </row>
    <row r="154" spans="1:6">
      <c r="A154" s="450" t="s">
        <v>49</v>
      </c>
      <c r="B154" s="471">
        <v>1524</v>
      </c>
      <c r="C154" s="458">
        <v>44</v>
      </c>
      <c r="D154" s="459">
        <v>2.8871391076115485</v>
      </c>
      <c r="E154" s="458">
        <v>1480</v>
      </c>
      <c r="F154" s="460">
        <v>97.112860892388454</v>
      </c>
    </row>
    <row r="155" spans="1:6">
      <c r="A155" s="448" t="s">
        <v>50</v>
      </c>
      <c r="B155" s="466">
        <v>239</v>
      </c>
      <c r="C155" s="467">
        <v>10</v>
      </c>
      <c r="D155" s="468">
        <v>4.1841004184100417</v>
      </c>
      <c r="E155" s="467">
        <v>229</v>
      </c>
      <c r="F155" s="469">
        <v>95.81589958158996</v>
      </c>
    </row>
    <row r="156" spans="1:6">
      <c r="A156" s="450" t="s">
        <v>51</v>
      </c>
      <c r="B156" s="471">
        <v>1716</v>
      </c>
      <c r="C156" s="458">
        <v>118</v>
      </c>
      <c r="D156" s="459">
        <v>6.876456876456877</v>
      </c>
      <c r="E156" s="458">
        <v>1598</v>
      </c>
      <c r="F156" s="460">
        <v>93.123543123543129</v>
      </c>
    </row>
    <row r="157" spans="1:6">
      <c r="A157" s="448" t="s">
        <v>52</v>
      </c>
      <c r="B157" s="466">
        <v>189</v>
      </c>
      <c r="C157" s="467">
        <v>11</v>
      </c>
      <c r="D157" s="468">
        <v>5.8201058201058196</v>
      </c>
      <c r="E157" s="467">
        <v>178</v>
      </c>
      <c r="F157" s="469">
        <v>94.179894179894177</v>
      </c>
    </row>
    <row r="158" spans="1:6">
      <c r="A158" s="450" t="s">
        <v>53</v>
      </c>
      <c r="B158" s="471">
        <v>1719</v>
      </c>
      <c r="C158" s="458">
        <v>63</v>
      </c>
      <c r="D158" s="459">
        <v>3.664921465968586</v>
      </c>
      <c r="E158" s="458">
        <v>1656</v>
      </c>
      <c r="F158" s="460">
        <v>96.33507853403141</v>
      </c>
    </row>
    <row r="159" spans="1:6" ht="15" thickBot="1">
      <c r="A159" s="473" t="s">
        <v>54</v>
      </c>
      <c r="B159" s="474">
        <v>306</v>
      </c>
      <c r="C159" s="475">
        <v>4</v>
      </c>
      <c r="D159" s="476">
        <v>1.3071895424836601</v>
      </c>
      <c r="E159" s="475">
        <v>302</v>
      </c>
      <c r="F159" s="477">
        <v>98.692810457516345</v>
      </c>
    </row>
    <row r="160" spans="1:6">
      <c r="A160" s="452" t="s">
        <v>55</v>
      </c>
      <c r="B160" s="478">
        <v>38220</v>
      </c>
      <c r="C160" s="479">
        <v>1325</v>
      </c>
      <c r="D160" s="480">
        <v>3.4667713239141813</v>
      </c>
      <c r="E160" s="479">
        <v>36895</v>
      </c>
      <c r="F160" s="481">
        <v>96.533228676085812</v>
      </c>
    </row>
    <row r="161" spans="1:6">
      <c r="A161" s="452" t="s">
        <v>56</v>
      </c>
      <c r="B161" s="482">
        <v>5961</v>
      </c>
      <c r="C161" s="483">
        <v>346</v>
      </c>
      <c r="D161" s="484">
        <v>5.8043952356987081</v>
      </c>
      <c r="E161" s="483">
        <v>5615</v>
      </c>
      <c r="F161" s="485">
        <v>94.195604764301294</v>
      </c>
    </row>
    <row r="162" spans="1:6">
      <c r="A162" s="453" t="s">
        <v>57</v>
      </c>
      <c r="B162" s="486">
        <v>44181</v>
      </c>
      <c r="C162" s="487">
        <v>1671</v>
      </c>
      <c r="D162" s="488">
        <v>3.7821688055951652</v>
      </c>
      <c r="E162" s="487">
        <v>42510</v>
      </c>
      <c r="F162" s="489">
        <v>96.217831194404837</v>
      </c>
    </row>
    <row r="163" spans="1:6" ht="34.4" customHeight="1">
      <c r="A163" s="1030" t="s">
        <v>214</v>
      </c>
      <c r="B163" s="1030"/>
      <c r="C163" s="1030"/>
      <c r="D163" s="1030"/>
      <c r="E163" s="1030"/>
      <c r="F163" s="1030"/>
    </row>
  </sheetData>
  <mergeCells count="56">
    <mergeCell ref="A3:F3"/>
    <mergeCell ref="A5:F5"/>
    <mergeCell ref="A6:A8"/>
    <mergeCell ref="B6:B7"/>
    <mergeCell ref="C6:F6"/>
    <mergeCell ref="C7:D7"/>
    <mergeCell ref="E7:F7"/>
    <mergeCell ref="B8:C8"/>
    <mergeCell ref="A28:F28"/>
    <mergeCell ref="A30:F30"/>
    <mergeCell ref="A32:F32"/>
    <mergeCell ref="A33:A35"/>
    <mergeCell ref="B33:B34"/>
    <mergeCell ref="C33:F33"/>
    <mergeCell ref="C34:D34"/>
    <mergeCell ref="E34:F34"/>
    <mergeCell ref="B35:C35"/>
    <mergeCell ref="A55:F55"/>
    <mergeCell ref="A56:B56"/>
    <mergeCell ref="A57:F57"/>
    <mergeCell ref="A59:F59"/>
    <mergeCell ref="A60:A62"/>
    <mergeCell ref="B60:B61"/>
    <mergeCell ref="C60:F60"/>
    <mergeCell ref="C61:D61"/>
    <mergeCell ref="E61:F61"/>
    <mergeCell ref="B62:C62"/>
    <mergeCell ref="A82:F82"/>
    <mergeCell ref="A83:B83"/>
    <mergeCell ref="A84:F84"/>
    <mergeCell ref="A86:F86"/>
    <mergeCell ref="A87:A89"/>
    <mergeCell ref="B87:B88"/>
    <mergeCell ref="C87:F87"/>
    <mergeCell ref="C88:D88"/>
    <mergeCell ref="E88:F88"/>
    <mergeCell ref="B89:C89"/>
    <mergeCell ref="A109:F109"/>
    <mergeCell ref="A111:F111"/>
    <mergeCell ref="A113:F113"/>
    <mergeCell ref="A114:A116"/>
    <mergeCell ref="B114:B115"/>
    <mergeCell ref="C114:F114"/>
    <mergeCell ref="C115:D115"/>
    <mergeCell ref="E115:F115"/>
    <mergeCell ref="B116:C116"/>
    <mergeCell ref="A163:F163"/>
    <mergeCell ref="A136:F136"/>
    <mergeCell ref="A138:F138"/>
    <mergeCell ref="A140:F140"/>
    <mergeCell ref="A141:A143"/>
    <mergeCell ref="B141:B142"/>
    <mergeCell ref="C141:F141"/>
    <mergeCell ref="C142:D142"/>
    <mergeCell ref="E142:F142"/>
    <mergeCell ref="B143:C143"/>
  </mergeCells>
  <hyperlinks>
    <hyperlink ref="A1" location="Inhalt!A9" display="Zurück zum Inhalt" xr:uid="{00000000-0004-0000-0200-000000000000}"/>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69"/>
  <sheetViews>
    <sheetView zoomScale="80" zoomScaleNormal="80" workbookViewId="0"/>
  </sheetViews>
  <sheetFormatPr baseColWidth="10" defaultColWidth="11" defaultRowHeight="14.5"/>
  <cols>
    <col min="1" max="1" width="23.5" style="307" customWidth="1"/>
    <col min="2" max="6" width="11.08203125" style="307" customWidth="1"/>
    <col min="7" max="16384" width="11" style="307"/>
  </cols>
  <sheetData>
    <row r="1" spans="1:15" ht="14.5" customHeight="1">
      <c r="A1" s="165" t="s">
        <v>143</v>
      </c>
      <c r="B1" s="305"/>
      <c r="C1" s="305"/>
      <c r="D1" s="305"/>
      <c r="E1" s="306"/>
      <c r="F1" s="305"/>
    </row>
    <row r="2" spans="1:15" ht="14.5" customHeight="1">
      <c r="A2" s="165"/>
      <c r="B2" s="305"/>
      <c r="C2" s="305"/>
      <c r="D2" s="305"/>
      <c r="E2" s="306"/>
      <c r="F2" s="305"/>
    </row>
    <row r="3" spans="1:15" customFormat="1" ht="23.5">
      <c r="A3" s="1044">
        <v>2023</v>
      </c>
      <c r="B3" s="1044"/>
      <c r="C3" s="1044"/>
      <c r="D3" s="1044"/>
      <c r="E3" s="1044"/>
      <c r="F3" s="1044"/>
    </row>
    <row r="4" spans="1:15" customFormat="1">
      <c r="A4" s="308"/>
      <c r="B4" s="309"/>
      <c r="C4" s="309"/>
      <c r="D4" s="309"/>
      <c r="E4" s="310"/>
      <c r="F4" s="309"/>
    </row>
    <row r="5" spans="1:15" customFormat="1" ht="33" customHeight="1">
      <c r="A5" s="1045" t="s">
        <v>349</v>
      </c>
      <c r="B5" s="1045"/>
      <c r="C5" s="1045"/>
      <c r="D5" s="1045"/>
      <c r="E5" s="1045"/>
      <c r="F5" s="1045"/>
    </row>
    <row r="6" spans="1:15" customFormat="1" ht="15" thickBot="1">
      <c r="A6" s="1034" t="s">
        <v>28</v>
      </c>
      <c r="B6" s="1047" t="s">
        <v>183</v>
      </c>
      <c r="C6" s="1035" t="s">
        <v>184</v>
      </c>
      <c r="D6" s="1035"/>
      <c r="E6" s="1035"/>
      <c r="F6" s="1039"/>
    </row>
    <row r="7" spans="1:15" customFormat="1" ht="15" thickBot="1">
      <c r="A7" s="1046"/>
      <c r="B7" s="1054"/>
      <c r="C7" s="1055" t="s">
        <v>185</v>
      </c>
      <c r="D7" s="1055"/>
      <c r="E7" s="1035" t="s">
        <v>186</v>
      </c>
      <c r="F7" s="1039"/>
    </row>
    <row r="8" spans="1:15" customFormat="1" ht="15" thickBot="1">
      <c r="A8" s="1046"/>
      <c r="B8" s="1056" t="s">
        <v>3</v>
      </c>
      <c r="C8" s="1057"/>
      <c r="D8" s="438" t="s">
        <v>187</v>
      </c>
      <c r="E8" s="439" t="s">
        <v>3</v>
      </c>
      <c r="F8" s="316" t="s">
        <v>187</v>
      </c>
    </row>
    <row r="9" spans="1:15" customFormat="1" ht="14">
      <c r="A9" s="441" t="s">
        <v>39</v>
      </c>
      <c r="B9" s="457">
        <f>C9+E9</f>
        <v>10348</v>
      </c>
      <c r="C9" s="458">
        <v>610</v>
      </c>
      <c r="D9" s="459">
        <f>C9/B9*100</f>
        <v>5.8948589099342872</v>
      </c>
      <c r="E9" s="458">
        <v>9738</v>
      </c>
      <c r="F9" s="460">
        <f>E9/B9*100</f>
        <v>94.105141090065715</v>
      </c>
    </row>
    <row r="10" spans="1:15" customFormat="1" ht="14">
      <c r="A10" s="448" t="s">
        <v>40</v>
      </c>
      <c r="B10" s="466">
        <f t="shared" ref="B10:B27" si="0">C10+E10</f>
        <v>10129</v>
      </c>
      <c r="C10" s="467">
        <v>432</v>
      </c>
      <c r="D10" s="468">
        <f t="shared" ref="D10:D27" si="1">C10/B10*100</f>
        <v>4.2649817356106228</v>
      </c>
      <c r="E10" s="467">
        <v>9697</v>
      </c>
      <c r="F10" s="469">
        <f t="shared" ref="F10:F27" si="2">E10/B10*100</f>
        <v>95.735018264389382</v>
      </c>
      <c r="K10" s="454"/>
      <c r="M10" s="454"/>
      <c r="O10" s="454"/>
    </row>
    <row r="11" spans="1:15" customFormat="1" ht="14">
      <c r="A11" s="450" t="s">
        <v>41</v>
      </c>
      <c r="B11" s="471">
        <f t="shared" si="0"/>
        <v>2713</v>
      </c>
      <c r="C11" s="458">
        <v>284</v>
      </c>
      <c r="D11" s="459">
        <f t="shared" si="1"/>
        <v>10.46811647622558</v>
      </c>
      <c r="E11" s="458">
        <v>2429</v>
      </c>
      <c r="F11" s="460">
        <f t="shared" si="2"/>
        <v>89.531883523774425</v>
      </c>
      <c r="K11" s="454"/>
      <c r="M11" s="454"/>
      <c r="O11" s="454"/>
    </row>
    <row r="12" spans="1:15" customFormat="1" ht="14">
      <c r="A12" s="448" t="s">
        <v>42</v>
      </c>
      <c r="B12" s="466">
        <f t="shared" si="0"/>
        <v>1722</v>
      </c>
      <c r="C12" s="467">
        <v>131</v>
      </c>
      <c r="D12" s="468">
        <f t="shared" si="1"/>
        <v>7.6074332171893149</v>
      </c>
      <c r="E12" s="467">
        <v>1591</v>
      </c>
      <c r="F12" s="469">
        <f t="shared" si="2"/>
        <v>92.392566782810675</v>
      </c>
      <c r="K12" s="454"/>
      <c r="M12" s="454"/>
      <c r="O12" s="454"/>
    </row>
    <row r="13" spans="1:15" customFormat="1" ht="14">
      <c r="A13" s="450" t="s">
        <v>43</v>
      </c>
      <c r="B13" s="471">
        <f t="shared" si="0"/>
        <v>490</v>
      </c>
      <c r="C13" s="458">
        <v>53</v>
      </c>
      <c r="D13" s="459">
        <f t="shared" si="1"/>
        <v>10.816326530612246</v>
      </c>
      <c r="E13" s="458">
        <v>437</v>
      </c>
      <c r="F13" s="460">
        <f t="shared" si="2"/>
        <v>89.183673469387756</v>
      </c>
      <c r="K13" s="454"/>
      <c r="M13" s="454"/>
      <c r="O13" s="454"/>
    </row>
    <row r="14" spans="1:15" customFormat="1" ht="14">
      <c r="A14" s="448" t="s">
        <v>44</v>
      </c>
      <c r="B14" s="466">
        <f t="shared" si="0"/>
        <v>1577</v>
      </c>
      <c r="C14" s="467">
        <v>204</v>
      </c>
      <c r="D14" s="468">
        <f t="shared" si="1"/>
        <v>12.93595434369055</v>
      </c>
      <c r="E14" s="467">
        <v>1373</v>
      </c>
      <c r="F14" s="469">
        <f t="shared" si="2"/>
        <v>87.064045656309446</v>
      </c>
      <c r="K14" s="454"/>
      <c r="M14" s="454"/>
      <c r="O14" s="454"/>
    </row>
    <row r="15" spans="1:15" customFormat="1" ht="14">
      <c r="A15" s="450" t="s">
        <v>45</v>
      </c>
      <c r="B15" s="471">
        <f t="shared" si="0"/>
        <v>5503</v>
      </c>
      <c r="C15" s="458">
        <v>496</v>
      </c>
      <c r="D15" s="459">
        <f t="shared" si="1"/>
        <v>9.0132654915500634</v>
      </c>
      <c r="E15" s="458">
        <v>5007</v>
      </c>
      <c r="F15" s="460">
        <f t="shared" si="2"/>
        <v>90.986734508449942</v>
      </c>
      <c r="K15" s="454"/>
      <c r="M15" s="454"/>
      <c r="O15" s="454"/>
    </row>
    <row r="16" spans="1:15" customFormat="1" ht="14">
      <c r="A16" s="448" t="s">
        <v>46</v>
      </c>
      <c r="B16" s="466">
        <f t="shared" si="0"/>
        <v>1134</v>
      </c>
      <c r="C16" s="467">
        <v>63</v>
      </c>
      <c r="D16" s="468">
        <f t="shared" si="1"/>
        <v>5.5555555555555554</v>
      </c>
      <c r="E16" s="467">
        <v>1071</v>
      </c>
      <c r="F16" s="469">
        <f t="shared" si="2"/>
        <v>94.444444444444443</v>
      </c>
      <c r="K16" s="454"/>
      <c r="M16" s="454"/>
      <c r="O16" s="454"/>
    </row>
    <row r="17" spans="1:15" customFormat="1" ht="14">
      <c r="A17" s="450" t="s">
        <v>47</v>
      </c>
      <c r="B17" s="471">
        <f t="shared" si="0"/>
        <v>6183</v>
      </c>
      <c r="C17" s="458">
        <v>445</v>
      </c>
      <c r="D17" s="459">
        <f t="shared" si="1"/>
        <v>7.1971534853630921</v>
      </c>
      <c r="E17" s="458">
        <v>5738</v>
      </c>
      <c r="F17" s="460">
        <f t="shared" si="2"/>
        <v>92.802846514636911</v>
      </c>
      <c r="K17" s="454"/>
      <c r="M17" s="454"/>
      <c r="O17" s="454"/>
    </row>
    <row r="18" spans="1:15" customFormat="1" ht="14">
      <c r="A18" s="448" t="s">
        <v>48</v>
      </c>
      <c r="B18" s="466">
        <f t="shared" si="0"/>
        <v>11395</v>
      </c>
      <c r="C18" s="467">
        <v>798</v>
      </c>
      <c r="D18" s="468">
        <f t="shared" si="1"/>
        <v>7.0030715225976303</v>
      </c>
      <c r="E18" s="467">
        <v>10597</v>
      </c>
      <c r="F18" s="469">
        <f t="shared" si="2"/>
        <v>92.996928477402378</v>
      </c>
      <c r="K18" s="454"/>
      <c r="M18" s="454"/>
      <c r="O18" s="454"/>
    </row>
    <row r="19" spans="1:15" customFormat="1" ht="14">
      <c r="A19" s="450" t="s">
        <v>49</v>
      </c>
      <c r="B19" s="471">
        <f t="shared" si="0"/>
        <v>2562</v>
      </c>
      <c r="C19" s="458">
        <v>191</v>
      </c>
      <c r="D19" s="459">
        <f t="shared" si="1"/>
        <v>7.4551131928181107</v>
      </c>
      <c r="E19" s="458">
        <v>2371</v>
      </c>
      <c r="F19" s="460">
        <f t="shared" si="2"/>
        <v>92.544886807181896</v>
      </c>
      <c r="K19" s="454"/>
      <c r="M19" s="454"/>
      <c r="O19" s="454"/>
    </row>
    <row r="20" spans="1:15" customFormat="1" ht="14">
      <c r="A20" s="448" t="s">
        <v>50</v>
      </c>
      <c r="B20" s="466">
        <f t="shared" si="0"/>
        <v>529</v>
      </c>
      <c r="C20" s="467">
        <v>62</v>
      </c>
      <c r="D20" s="468">
        <f t="shared" si="1"/>
        <v>11.720226843100189</v>
      </c>
      <c r="E20" s="467">
        <v>467</v>
      </c>
      <c r="F20" s="469">
        <f t="shared" si="2"/>
        <v>88.279773156899807</v>
      </c>
      <c r="K20" s="454"/>
      <c r="M20" s="454"/>
      <c r="O20" s="454"/>
    </row>
    <row r="21" spans="1:15" customFormat="1" ht="14">
      <c r="A21" s="450" t="s">
        <v>51</v>
      </c>
      <c r="B21" s="471">
        <f t="shared" si="0"/>
        <v>3053</v>
      </c>
      <c r="C21" s="458">
        <v>256</v>
      </c>
      <c r="D21" s="459">
        <f t="shared" si="1"/>
        <v>8.3851948902718636</v>
      </c>
      <c r="E21" s="458">
        <v>2797</v>
      </c>
      <c r="F21" s="460">
        <f t="shared" si="2"/>
        <v>91.614805109728138</v>
      </c>
      <c r="K21" s="454"/>
      <c r="M21" s="454"/>
      <c r="O21" s="454"/>
    </row>
    <row r="22" spans="1:15" customFormat="1" ht="14">
      <c r="A22" s="448" t="s">
        <v>52</v>
      </c>
      <c r="B22" s="466">
        <f t="shared" si="0"/>
        <v>1620</v>
      </c>
      <c r="C22" s="467">
        <v>73</v>
      </c>
      <c r="D22" s="468">
        <f t="shared" si="1"/>
        <v>4.5061728395061724</v>
      </c>
      <c r="E22" s="467">
        <v>1547</v>
      </c>
      <c r="F22" s="469">
        <f t="shared" si="2"/>
        <v>95.493827160493822</v>
      </c>
      <c r="K22" s="454"/>
      <c r="M22" s="454"/>
      <c r="O22" s="454"/>
    </row>
    <row r="23" spans="1:15" customFormat="1" ht="14">
      <c r="A23" s="450" t="s">
        <v>53</v>
      </c>
      <c r="B23" s="471">
        <f t="shared" si="0"/>
        <v>2214</v>
      </c>
      <c r="C23" s="458">
        <v>242</v>
      </c>
      <c r="D23" s="459">
        <f t="shared" si="1"/>
        <v>10.930442637759711</v>
      </c>
      <c r="E23" s="458">
        <v>1972</v>
      </c>
      <c r="F23" s="460">
        <f t="shared" si="2"/>
        <v>89.069557362240289</v>
      </c>
      <c r="K23" s="454"/>
      <c r="M23" s="454"/>
      <c r="O23" s="454"/>
    </row>
    <row r="24" spans="1:15" customFormat="1" thickBot="1">
      <c r="A24" s="491" t="s">
        <v>54</v>
      </c>
      <c r="B24" s="474">
        <f t="shared" si="0"/>
        <v>1602</v>
      </c>
      <c r="C24" s="475">
        <v>99</v>
      </c>
      <c r="D24" s="476">
        <f t="shared" si="1"/>
        <v>6.179775280898876</v>
      </c>
      <c r="E24" s="475">
        <v>1503</v>
      </c>
      <c r="F24" s="477">
        <f t="shared" si="2"/>
        <v>93.82022471910112</v>
      </c>
      <c r="K24" s="454"/>
      <c r="M24" s="454"/>
      <c r="O24" s="454"/>
    </row>
    <row r="25" spans="1:15" customFormat="1" ht="14">
      <c r="A25" s="452" t="s">
        <v>55</v>
      </c>
      <c r="B25" s="478">
        <f t="shared" si="0"/>
        <v>50930</v>
      </c>
      <c r="C25" s="479">
        <v>3533</v>
      </c>
      <c r="D25" s="480">
        <f t="shared" si="1"/>
        <v>6.9369723149420777</v>
      </c>
      <c r="E25" s="479">
        <v>47397</v>
      </c>
      <c r="F25" s="481">
        <f t="shared" si="2"/>
        <v>93.063027685057918</v>
      </c>
      <c r="K25" s="454"/>
      <c r="M25" s="454"/>
      <c r="O25" s="454"/>
    </row>
    <row r="26" spans="1:15" customFormat="1" ht="14">
      <c r="A26" s="452" t="s">
        <v>56</v>
      </c>
      <c r="B26" s="482">
        <f t="shared" si="0"/>
        <v>11844</v>
      </c>
      <c r="C26" s="483">
        <v>906</v>
      </c>
      <c r="D26" s="484">
        <f t="shared" si="1"/>
        <v>7.649442755825735</v>
      </c>
      <c r="E26" s="483">
        <v>10938</v>
      </c>
      <c r="F26" s="485">
        <f t="shared" si="2"/>
        <v>92.350557244174269</v>
      </c>
      <c r="K26" s="454"/>
      <c r="M26" s="454"/>
      <c r="O26" s="454"/>
    </row>
    <row r="27" spans="1:15" customFormat="1" ht="14">
      <c r="A27" s="453" t="s">
        <v>57</v>
      </c>
      <c r="B27" s="486">
        <f t="shared" si="0"/>
        <v>62774</v>
      </c>
      <c r="C27" s="487">
        <v>4439</v>
      </c>
      <c r="D27" s="488">
        <f t="shared" si="1"/>
        <v>7.071398986841686</v>
      </c>
      <c r="E27" s="487">
        <v>58335</v>
      </c>
      <c r="F27" s="489">
        <f t="shared" si="2"/>
        <v>92.928601013158314</v>
      </c>
      <c r="K27" s="454"/>
      <c r="M27" s="454"/>
      <c r="O27" s="454"/>
    </row>
    <row r="28" spans="1:15" customFormat="1" ht="14">
      <c r="A28" s="1058" t="s">
        <v>215</v>
      </c>
      <c r="B28" s="1062"/>
      <c r="C28" s="1062"/>
      <c r="D28" s="1062"/>
      <c r="E28" s="1062"/>
      <c r="F28" s="1062"/>
      <c r="K28" s="454"/>
      <c r="M28" s="454"/>
      <c r="O28" s="454"/>
    </row>
    <row r="29" spans="1:15" customFormat="1" ht="35.5" customHeight="1">
      <c r="A29" s="1043" t="s">
        <v>192</v>
      </c>
      <c r="B29" s="1043"/>
      <c r="C29" s="1043"/>
      <c r="D29" s="1043"/>
      <c r="E29" s="1043"/>
      <c r="F29" s="1043"/>
    </row>
    <row r="30" spans="1:15" ht="14.5" customHeight="1"/>
    <row r="31" spans="1:15" ht="23.5">
      <c r="A31" s="1031">
        <v>2022</v>
      </c>
      <c r="B31" s="1031"/>
      <c r="C31" s="1031"/>
      <c r="D31" s="1031"/>
      <c r="E31" s="1031"/>
      <c r="F31" s="1031"/>
    </row>
    <row r="33" spans="1:15" ht="33.65" customHeight="1">
      <c r="A33" s="1060" t="s">
        <v>350</v>
      </c>
      <c r="B33" s="1060"/>
      <c r="C33" s="1060"/>
      <c r="D33" s="1060"/>
      <c r="E33" s="1060"/>
      <c r="F33" s="1060"/>
    </row>
    <row r="34" spans="1:15">
      <c r="A34" s="1033" t="s">
        <v>28</v>
      </c>
      <c r="B34" s="1035" t="s">
        <v>183</v>
      </c>
      <c r="C34" s="1036" t="s">
        <v>184</v>
      </c>
      <c r="D34" s="1037"/>
      <c r="E34" s="1037"/>
      <c r="F34" s="1037"/>
    </row>
    <row r="35" spans="1:15">
      <c r="A35" s="1033"/>
      <c r="B35" s="1035"/>
      <c r="C35" s="1036" t="s">
        <v>185</v>
      </c>
      <c r="D35" s="1038"/>
      <c r="E35" s="1039" t="s">
        <v>186</v>
      </c>
      <c r="F35" s="1037"/>
    </row>
    <row r="36" spans="1:15" ht="15" thickBot="1">
      <c r="A36" s="1034"/>
      <c r="B36" s="1040" t="s">
        <v>3</v>
      </c>
      <c r="C36" s="1041"/>
      <c r="D36" s="314" t="s">
        <v>187</v>
      </c>
      <c r="E36" s="352" t="s">
        <v>3</v>
      </c>
      <c r="F36" s="353" t="s">
        <v>187</v>
      </c>
    </row>
    <row r="37" spans="1:15">
      <c r="A37" s="450" t="s">
        <v>39</v>
      </c>
      <c r="B37" s="457">
        <f>C37+E37</f>
        <v>9777</v>
      </c>
      <c r="C37" s="458">
        <v>541</v>
      </c>
      <c r="D37" s="459">
        <f>C37/B37*100</f>
        <v>5.5333947018512841</v>
      </c>
      <c r="E37" s="458">
        <v>9236</v>
      </c>
      <c r="F37" s="460">
        <f>E37/B37*100</f>
        <v>94.466605298148721</v>
      </c>
    </row>
    <row r="38" spans="1:15">
      <c r="A38" s="448" t="s">
        <v>40</v>
      </c>
      <c r="B38" s="466">
        <f t="shared" ref="B38:B55" si="3">C38+E38</f>
        <v>9924</v>
      </c>
      <c r="C38" s="467">
        <v>404</v>
      </c>
      <c r="D38" s="468">
        <f t="shared" ref="D38:D55" si="4">C38/B38*100</f>
        <v>4.0709391374445794</v>
      </c>
      <c r="E38" s="467">
        <v>9520</v>
      </c>
      <c r="F38" s="469">
        <f t="shared" ref="F38:F55" si="5">E38/B38*100</f>
        <v>95.929060862555431</v>
      </c>
      <c r="K38" s="490"/>
      <c r="M38" s="490"/>
      <c r="O38" s="490"/>
    </row>
    <row r="39" spans="1:15">
      <c r="A39" s="450" t="s">
        <v>41</v>
      </c>
      <c r="B39" s="471">
        <f t="shared" si="3"/>
        <v>2680</v>
      </c>
      <c r="C39" s="458">
        <v>262</v>
      </c>
      <c r="D39" s="459">
        <f t="shared" si="4"/>
        <v>9.7761194029850742</v>
      </c>
      <c r="E39" s="458">
        <v>2418</v>
      </c>
      <c r="F39" s="460">
        <f t="shared" si="5"/>
        <v>90.223880597014926</v>
      </c>
      <c r="K39" s="490"/>
      <c r="M39" s="490"/>
      <c r="O39" s="490"/>
    </row>
    <row r="40" spans="1:15">
      <c r="A40" s="448" t="s">
        <v>42</v>
      </c>
      <c r="B40" s="466">
        <f t="shared" si="3"/>
        <v>1703</v>
      </c>
      <c r="C40" s="467">
        <v>116</v>
      </c>
      <c r="D40" s="468">
        <f t="shared" si="4"/>
        <v>6.8115091015854379</v>
      </c>
      <c r="E40" s="467">
        <v>1587</v>
      </c>
      <c r="F40" s="469">
        <f t="shared" si="5"/>
        <v>93.188490898414571</v>
      </c>
      <c r="K40" s="490"/>
      <c r="M40" s="490"/>
      <c r="O40" s="490"/>
    </row>
    <row r="41" spans="1:15">
      <c r="A41" s="450" t="s">
        <v>43</v>
      </c>
      <c r="B41" s="471">
        <f t="shared" si="3"/>
        <v>481</v>
      </c>
      <c r="C41" s="458">
        <v>49</v>
      </c>
      <c r="D41" s="459">
        <f t="shared" si="4"/>
        <v>10.187110187110187</v>
      </c>
      <c r="E41" s="458">
        <v>432</v>
      </c>
      <c r="F41" s="460">
        <f t="shared" si="5"/>
        <v>89.812889812889821</v>
      </c>
      <c r="K41" s="490"/>
      <c r="M41" s="490"/>
      <c r="O41" s="490"/>
    </row>
    <row r="42" spans="1:15">
      <c r="A42" s="448" t="s">
        <v>44</v>
      </c>
      <c r="B42" s="466">
        <f t="shared" si="3"/>
        <v>1579</v>
      </c>
      <c r="C42" s="467">
        <v>207</v>
      </c>
      <c r="D42" s="468">
        <f t="shared" si="4"/>
        <v>13.109563014566181</v>
      </c>
      <c r="E42" s="467">
        <v>1372</v>
      </c>
      <c r="F42" s="469">
        <f t="shared" si="5"/>
        <v>86.890436985433823</v>
      </c>
      <c r="K42" s="490"/>
      <c r="M42" s="490"/>
      <c r="O42" s="490"/>
    </row>
    <row r="43" spans="1:15">
      <c r="A43" s="450" t="s">
        <v>45</v>
      </c>
      <c r="B43" s="471">
        <f t="shared" si="3"/>
        <v>5029</v>
      </c>
      <c r="C43" s="458">
        <v>423</v>
      </c>
      <c r="D43" s="459">
        <f t="shared" si="4"/>
        <v>8.4112149532710276</v>
      </c>
      <c r="E43" s="458">
        <v>4606</v>
      </c>
      <c r="F43" s="460">
        <f t="shared" si="5"/>
        <v>91.588785046728972</v>
      </c>
      <c r="K43" s="490"/>
      <c r="M43" s="490"/>
      <c r="O43" s="490"/>
    </row>
    <row r="44" spans="1:15">
      <c r="A44" s="448" t="s">
        <v>46</v>
      </c>
      <c r="B44" s="466">
        <f t="shared" si="3"/>
        <v>1155</v>
      </c>
      <c r="C44" s="467">
        <v>57</v>
      </c>
      <c r="D44" s="468">
        <f t="shared" si="4"/>
        <v>4.9350649350649354</v>
      </c>
      <c r="E44" s="467">
        <v>1098</v>
      </c>
      <c r="F44" s="469">
        <f t="shared" si="5"/>
        <v>95.064935064935057</v>
      </c>
      <c r="K44" s="490"/>
      <c r="M44" s="490"/>
      <c r="O44" s="490"/>
    </row>
    <row r="45" spans="1:15">
      <c r="A45" s="450" t="s">
        <v>47</v>
      </c>
      <c r="B45" s="471">
        <f t="shared" si="3"/>
        <v>5989</v>
      </c>
      <c r="C45" s="458">
        <v>412</v>
      </c>
      <c r="D45" s="459">
        <f t="shared" si="4"/>
        <v>6.879278677575555</v>
      </c>
      <c r="E45" s="458">
        <v>5577</v>
      </c>
      <c r="F45" s="460">
        <f t="shared" si="5"/>
        <v>93.120721322424444</v>
      </c>
      <c r="K45" s="490"/>
      <c r="M45" s="490"/>
      <c r="O45" s="490"/>
    </row>
    <row r="46" spans="1:15">
      <c r="A46" s="448" t="s">
        <v>48</v>
      </c>
      <c r="B46" s="466">
        <f t="shared" si="3"/>
        <v>11217</v>
      </c>
      <c r="C46" s="467">
        <v>756</v>
      </c>
      <c r="D46" s="468">
        <f t="shared" si="4"/>
        <v>6.7397699919764644</v>
      </c>
      <c r="E46" s="467">
        <v>10461</v>
      </c>
      <c r="F46" s="469">
        <f t="shared" si="5"/>
        <v>93.260230008023541</v>
      </c>
      <c r="K46" s="490"/>
      <c r="M46" s="490"/>
      <c r="O46" s="490"/>
    </row>
    <row r="47" spans="1:15">
      <c r="A47" s="450" t="s">
        <v>49</v>
      </c>
      <c r="B47" s="471">
        <f t="shared" si="3"/>
        <v>2526</v>
      </c>
      <c r="C47" s="458">
        <v>180</v>
      </c>
      <c r="D47" s="459">
        <f t="shared" si="4"/>
        <v>7.1258907363420425</v>
      </c>
      <c r="E47" s="458">
        <v>2346</v>
      </c>
      <c r="F47" s="460">
        <f t="shared" si="5"/>
        <v>92.874109263657957</v>
      </c>
      <c r="K47" s="490"/>
      <c r="M47" s="490"/>
      <c r="O47" s="490"/>
    </row>
    <row r="48" spans="1:15">
      <c r="A48" s="448" t="s">
        <v>50</v>
      </c>
      <c r="B48" s="466">
        <f t="shared" si="3"/>
        <v>498</v>
      </c>
      <c r="C48" s="467">
        <v>47</v>
      </c>
      <c r="D48" s="468">
        <f t="shared" si="4"/>
        <v>9.4377510040160644</v>
      </c>
      <c r="E48" s="467">
        <v>451</v>
      </c>
      <c r="F48" s="469">
        <f t="shared" si="5"/>
        <v>90.562248995983936</v>
      </c>
      <c r="K48" s="490"/>
      <c r="M48" s="490"/>
      <c r="O48" s="490"/>
    </row>
    <row r="49" spans="1:15">
      <c r="A49" s="450" t="s">
        <v>51</v>
      </c>
      <c r="B49" s="471">
        <f t="shared" si="3"/>
        <v>3026</v>
      </c>
      <c r="C49" s="458">
        <v>246</v>
      </c>
      <c r="D49" s="459">
        <f t="shared" si="4"/>
        <v>8.1295439524124262</v>
      </c>
      <c r="E49" s="458">
        <v>2780</v>
      </c>
      <c r="F49" s="460">
        <f t="shared" si="5"/>
        <v>91.870456047587581</v>
      </c>
      <c r="K49" s="490"/>
      <c r="M49" s="490"/>
      <c r="O49" s="490"/>
    </row>
    <row r="50" spans="1:15">
      <c r="A50" s="448" t="s">
        <v>52</v>
      </c>
      <c r="B50" s="466">
        <f t="shared" si="3"/>
        <v>1597</v>
      </c>
      <c r="C50" s="467">
        <v>68</v>
      </c>
      <c r="D50" s="468">
        <f t="shared" si="4"/>
        <v>4.257983719474014</v>
      </c>
      <c r="E50" s="467">
        <v>1529</v>
      </c>
      <c r="F50" s="469">
        <f t="shared" si="5"/>
        <v>95.742016280525988</v>
      </c>
      <c r="K50" s="490"/>
      <c r="M50" s="490"/>
      <c r="O50" s="490"/>
    </row>
    <row r="51" spans="1:15">
      <c r="A51" s="450" t="s">
        <v>53</v>
      </c>
      <c r="B51" s="471">
        <f t="shared" si="3"/>
        <v>2149</v>
      </c>
      <c r="C51" s="458">
        <v>231</v>
      </c>
      <c r="D51" s="459">
        <f t="shared" si="4"/>
        <v>10.749185667752444</v>
      </c>
      <c r="E51" s="458">
        <v>1918</v>
      </c>
      <c r="F51" s="460">
        <f t="shared" si="5"/>
        <v>89.250814332247558</v>
      </c>
      <c r="K51" s="490"/>
      <c r="M51" s="490"/>
      <c r="O51" s="490"/>
    </row>
    <row r="52" spans="1:15" ht="15" thickBot="1">
      <c r="A52" s="492" t="s">
        <v>54</v>
      </c>
      <c r="B52" s="474">
        <f t="shared" si="3"/>
        <v>1597</v>
      </c>
      <c r="C52" s="475">
        <v>94</v>
      </c>
      <c r="D52" s="476">
        <f t="shared" si="4"/>
        <v>5.8860363180964308</v>
      </c>
      <c r="E52" s="475">
        <v>1503</v>
      </c>
      <c r="F52" s="477">
        <f t="shared" si="5"/>
        <v>94.11396368190357</v>
      </c>
      <c r="K52" s="490"/>
      <c r="M52" s="490"/>
      <c r="O52" s="490"/>
    </row>
    <row r="53" spans="1:15">
      <c r="A53" s="452" t="s">
        <v>55</v>
      </c>
      <c r="B53" s="478">
        <f t="shared" si="3"/>
        <v>49169</v>
      </c>
      <c r="C53" s="479">
        <v>3250</v>
      </c>
      <c r="D53" s="480">
        <f t="shared" si="4"/>
        <v>6.6098558034533959</v>
      </c>
      <c r="E53" s="479">
        <v>45919</v>
      </c>
      <c r="F53" s="481">
        <f t="shared" si="5"/>
        <v>93.390144196546615</v>
      </c>
      <c r="K53" s="490"/>
      <c r="M53" s="490"/>
      <c r="O53" s="490"/>
    </row>
    <row r="54" spans="1:15">
      <c r="A54" s="452" t="s">
        <v>56</v>
      </c>
      <c r="B54" s="482">
        <f t="shared" si="3"/>
        <v>11758</v>
      </c>
      <c r="C54" s="483">
        <v>843</v>
      </c>
      <c r="D54" s="484">
        <f t="shared" si="4"/>
        <v>7.1695866643987065</v>
      </c>
      <c r="E54" s="483">
        <v>10915</v>
      </c>
      <c r="F54" s="485">
        <f t="shared" si="5"/>
        <v>92.830413335601293</v>
      </c>
      <c r="K54" s="490"/>
      <c r="M54" s="490"/>
      <c r="O54" s="490"/>
    </row>
    <row r="55" spans="1:15">
      <c r="A55" s="453" t="s">
        <v>57</v>
      </c>
      <c r="B55" s="486">
        <f t="shared" si="3"/>
        <v>60927</v>
      </c>
      <c r="C55" s="487">
        <v>4093</v>
      </c>
      <c r="D55" s="488">
        <f t="shared" si="4"/>
        <v>6.7178754903408997</v>
      </c>
      <c r="E55" s="487">
        <v>56834</v>
      </c>
      <c r="F55" s="489">
        <f t="shared" si="5"/>
        <v>93.282124509659099</v>
      </c>
      <c r="K55" s="490"/>
      <c r="M55" s="490"/>
      <c r="O55" s="490"/>
    </row>
    <row r="56" spans="1:15">
      <c r="A56" s="1058" t="s">
        <v>215</v>
      </c>
      <c r="B56" s="1059"/>
      <c r="C56" s="1059"/>
      <c r="D56" s="1059"/>
      <c r="E56" s="1059"/>
      <c r="F56" s="1059"/>
      <c r="K56" s="490"/>
      <c r="M56" s="490"/>
      <c r="O56" s="490"/>
    </row>
    <row r="57" spans="1:15" ht="36.65" customHeight="1">
      <c r="A57" s="1043" t="s">
        <v>194</v>
      </c>
      <c r="B57" s="1043"/>
      <c r="C57" s="1043"/>
      <c r="D57" s="1043"/>
      <c r="E57" s="1043"/>
      <c r="F57" s="1043"/>
    </row>
    <row r="58" spans="1:15">
      <c r="A58" s="1030"/>
      <c r="B58" s="1030"/>
      <c r="C58" s="419"/>
      <c r="D58" s="419"/>
      <c r="E58" s="420"/>
      <c r="F58" s="419"/>
    </row>
    <row r="59" spans="1:15" ht="23.5">
      <c r="A59" s="1031">
        <v>2021</v>
      </c>
      <c r="B59" s="1031"/>
      <c r="C59" s="1031"/>
      <c r="D59" s="1031"/>
      <c r="E59" s="1031"/>
      <c r="F59" s="1031"/>
    </row>
    <row r="60" spans="1:15">
      <c r="A60" s="169"/>
      <c r="B60" s="419"/>
      <c r="C60" s="419"/>
      <c r="D60" s="419"/>
      <c r="E60" s="420"/>
      <c r="F60" s="419"/>
    </row>
    <row r="61" spans="1:15" ht="30.65" customHeight="1">
      <c r="A61" s="1060" t="s">
        <v>351</v>
      </c>
      <c r="B61" s="1060"/>
      <c r="C61" s="1060"/>
      <c r="D61" s="1060"/>
      <c r="E61" s="1060"/>
      <c r="F61" s="1060"/>
    </row>
    <row r="62" spans="1:15">
      <c r="A62" s="1033" t="s">
        <v>28</v>
      </c>
      <c r="B62" s="1035" t="s">
        <v>183</v>
      </c>
      <c r="C62" s="1036" t="s">
        <v>184</v>
      </c>
      <c r="D62" s="1037"/>
      <c r="E62" s="1037"/>
      <c r="F62" s="1037"/>
    </row>
    <row r="63" spans="1:15">
      <c r="A63" s="1033"/>
      <c r="B63" s="1035"/>
      <c r="C63" s="1039" t="s">
        <v>185</v>
      </c>
      <c r="D63" s="1061"/>
      <c r="E63" s="1036" t="s">
        <v>186</v>
      </c>
      <c r="F63" s="1037"/>
    </row>
    <row r="64" spans="1:15" ht="15" thickBot="1">
      <c r="A64" s="1034"/>
      <c r="B64" s="1040" t="s">
        <v>3</v>
      </c>
      <c r="C64" s="1041"/>
      <c r="D64" s="421" t="s">
        <v>187</v>
      </c>
      <c r="E64" s="422" t="s">
        <v>3</v>
      </c>
      <c r="F64" s="353" t="s">
        <v>187</v>
      </c>
    </row>
    <row r="65" spans="1:6">
      <c r="A65" s="450" t="s">
        <v>39</v>
      </c>
      <c r="B65" s="457">
        <f>C65+E65</f>
        <v>9418</v>
      </c>
      <c r="C65" s="458">
        <v>494</v>
      </c>
      <c r="D65" s="493">
        <v>5.2452750053089829</v>
      </c>
      <c r="E65" s="458">
        <v>8924</v>
      </c>
      <c r="F65" s="460">
        <v>94.754724994691017</v>
      </c>
    </row>
    <row r="66" spans="1:6">
      <c r="A66" s="448" t="s">
        <v>40</v>
      </c>
      <c r="B66" s="466">
        <f t="shared" ref="B66:B83" si="6">C66+E66</f>
        <v>9448</v>
      </c>
      <c r="C66" s="467">
        <v>359</v>
      </c>
      <c r="D66" s="468">
        <v>3.7997459779847587</v>
      </c>
      <c r="E66" s="467">
        <v>9089</v>
      </c>
      <c r="F66" s="469">
        <v>96.200254022015244</v>
      </c>
    </row>
    <row r="67" spans="1:6">
      <c r="A67" s="450" t="s">
        <v>41</v>
      </c>
      <c r="B67" s="471">
        <f t="shared" si="6"/>
        <v>2618</v>
      </c>
      <c r="C67" s="458">
        <v>262</v>
      </c>
      <c r="D67" s="459">
        <v>10.007639419404125</v>
      </c>
      <c r="E67" s="458">
        <v>2356</v>
      </c>
      <c r="F67" s="460">
        <v>89.992360580595872</v>
      </c>
    </row>
    <row r="68" spans="1:6">
      <c r="A68" s="448" t="s">
        <v>42</v>
      </c>
      <c r="B68" s="466">
        <f t="shared" si="6"/>
        <v>1673</v>
      </c>
      <c r="C68" s="467">
        <v>103</v>
      </c>
      <c r="D68" s="468">
        <v>6.1566049013747755</v>
      </c>
      <c r="E68" s="467">
        <v>1570</v>
      </c>
      <c r="F68" s="469">
        <v>93.843395098625223</v>
      </c>
    </row>
    <row r="69" spans="1:6">
      <c r="A69" s="450" t="s">
        <v>43</v>
      </c>
      <c r="B69" s="471">
        <f t="shared" si="6"/>
        <v>473</v>
      </c>
      <c r="C69" s="458">
        <v>51</v>
      </c>
      <c r="D69" s="459">
        <v>10.782241014799155</v>
      </c>
      <c r="E69" s="458">
        <v>422</v>
      </c>
      <c r="F69" s="460">
        <v>89.217758985200845</v>
      </c>
    </row>
    <row r="70" spans="1:6">
      <c r="A70" s="448" t="s">
        <v>44</v>
      </c>
      <c r="B70" s="466">
        <f t="shared" si="6"/>
        <v>1563</v>
      </c>
      <c r="C70" s="467">
        <v>208</v>
      </c>
      <c r="D70" s="468">
        <v>13.307741522712732</v>
      </c>
      <c r="E70" s="467">
        <v>1355</v>
      </c>
      <c r="F70" s="469">
        <v>86.692258477287268</v>
      </c>
    </row>
    <row r="71" spans="1:6">
      <c r="A71" s="450" t="s">
        <v>45</v>
      </c>
      <c r="B71" s="471">
        <f t="shared" si="6"/>
        <v>4501</v>
      </c>
      <c r="C71" s="458">
        <v>333</v>
      </c>
      <c r="D71" s="459">
        <v>7.3983559209064662</v>
      </c>
      <c r="E71" s="458">
        <v>4168</v>
      </c>
      <c r="F71" s="460">
        <v>92.601644079093532</v>
      </c>
    </row>
    <row r="72" spans="1:6">
      <c r="A72" s="448" t="s">
        <v>46</v>
      </c>
      <c r="B72" s="466">
        <f t="shared" si="6"/>
        <v>1127</v>
      </c>
      <c r="C72" s="467">
        <v>65</v>
      </c>
      <c r="D72" s="468">
        <v>5.7675244010647742</v>
      </c>
      <c r="E72" s="467">
        <v>1062</v>
      </c>
      <c r="F72" s="469">
        <v>94.232475598935224</v>
      </c>
    </row>
    <row r="73" spans="1:6">
      <c r="A73" s="450" t="s">
        <v>47</v>
      </c>
      <c r="B73" s="471">
        <f t="shared" si="6"/>
        <v>5862</v>
      </c>
      <c r="C73" s="458">
        <v>373</v>
      </c>
      <c r="D73" s="459">
        <v>6.3630160354827696</v>
      </c>
      <c r="E73" s="458">
        <v>5489</v>
      </c>
      <c r="F73" s="460">
        <v>93.636983964517228</v>
      </c>
    </row>
    <row r="74" spans="1:6">
      <c r="A74" s="448" t="s">
        <v>48</v>
      </c>
      <c r="B74" s="466">
        <f t="shared" si="6"/>
        <v>11093</v>
      </c>
      <c r="C74" s="467">
        <v>716</v>
      </c>
      <c r="D74" s="468">
        <v>6.4545208690164975</v>
      </c>
      <c r="E74" s="467">
        <v>10377</v>
      </c>
      <c r="F74" s="469">
        <v>93.545479130983495</v>
      </c>
    </row>
    <row r="75" spans="1:6">
      <c r="A75" s="450" t="s">
        <v>49</v>
      </c>
      <c r="B75" s="471">
        <f t="shared" si="6"/>
        <v>2483</v>
      </c>
      <c r="C75" s="458">
        <v>156</v>
      </c>
      <c r="D75" s="459">
        <v>6.2827225130890048</v>
      </c>
      <c r="E75" s="458">
        <v>2327</v>
      </c>
      <c r="F75" s="460">
        <v>93.717277486911001</v>
      </c>
    </row>
    <row r="76" spans="1:6">
      <c r="A76" s="448" t="s">
        <v>50</v>
      </c>
      <c r="B76" s="466">
        <f t="shared" si="6"/>
        <v>514</v>
      </c>
      <c r="C76" s="467">
        <v>48</v>
      </c>
      <c r="D76" s="468">
        <v>9.3385214007782107</v>
      </c>
      <c r="E76" s="467">
        <v>466</v>
      </c>
      <c r="F76" s="469">
        <v>90.661478599221795</v>
      </c>
    </row>
    <row r="77" spans="1:6">
      <c r="A77" s="450" t="s">
        <v>51</v>
      </c>
      <c r="B77" s="471">
        <f t="shared" si="6"/>
        <v>2988</v>
      </c>
      <c r="C77" s="458">
        <v>216</v>
      </c>
      <c r="D77" s="459">
        <v>7.2289156626506017</v>
      </c>
      <c r="E77" s="458">
        <v>2772</v>
      </c>
      <c r="F77" s="460">
        <v>92.771084337349393</v>
      </c>
    </row>
    <row r="78" spans="1:6">
      <c r="A78" s="448" t="s">
        <v>52</v>
      </c>
      <c r="B78" s="466">
        <f t="shared" si="6"/>
        <v>1560</v>
      </c>
      <c r="C78" s="467">
        <v>56</v>
      </c>
      <c r="D78" s="468">
        <v>3.5897435897435894</v>
      </c>
      <c r="E78" s="467">
        <v>1504</v>
      </c>
      <c r="F78" s="469">
        <v>96.410256410256409</v>
      </c>
    </row>
    <row r="79" spans="1:6">
      <c r="A79" s="450" t="s">
        <v>53</v>
      </c>
      <c r="B79" s="471">
        <f t="shared" si="6"/>
        <v>2102</v>
      </c>
      <c r="C79" s="458">
        <v>200</v>
      </c>
      <c r="D79" s="459">
        <v>9.5147478591817318</v>
      </c>
      <c r="E79" s="458">
        <v>1902</v>
      </c>
      <c r="F79" s="460">
        <v>90.485252140818275</v>
      </c>
    </row>
    <row r="80" spans="1:6" ht="15" thickBot="1">
      <c r="A80" s="492" t="s">
        <v>54</v>
      </c>
      <c r="B80" s="474">
        <f t="shared" si="6"/>
        <v>1596</v>
      </c>
      <c r="C80" s="475">
        <v>87</v>
      </c>
      <c r="D80" s="476">
        <v>5.4511278195488719</v>
      </c>
      <c r="E80" s="475">
        <v>1509</v>
      </c>
      <c r="F80" s="477">
        <v>94.548872180451127</v>
      </c>
    </row>
    <row r="81" spans="1:6">
      <c r="A81" s="452" t="s">
        <v>55</v>
      </c>
      <c r="B81" s="478">
        <f t="shared" si="6"/>
        <v>47457</v>
      </c>
      <c r="C81" s="479">
        <v>2938</v>
      </c>
      <c r="D81" s="480">
        <v>6.1908675221779719</v>
      </c>
      <c r="E81" s="479">
        <v>44519</v>
      </c>
      <c r="F81" s="481">
        <v>93.809132477822033</v>
      </c>
    </row>
    <row r="82" spans="1:6">
      <c r="A82" s="452" t="s">
        <v>56</v>
      </c>
      <c r="B82" s="482">
        <f t="shared" si="6"/>
        <v>11562</v>
      </c>
      <c r="C82" s="483">
        <v>789</v>
      </c>
      <c r="D82" s="484">
        <v>6.8240788790866631</v>
      </c>
      <c r="E82" s="483">
        <v>10773</v>
      </c>
      <c r="F82" s="485">
        <v>93.175921120913344</v>
      </c>
    </row>
    <row r="83" spans="1:6">
      <c r="A83" s="453" t="s">
        <v>57</v>
      </c>
      <c r="B83" s="486">
        <f t="shared" si="6"/>
        <v>59019</v>
      </c>
      <c r="C83" s="487">
        <v>3727</v>
      </c>
      <c r="D83" s="488">
        <v>6.3149155356749516</v>
      </c>
      <c r="E83" s="487">
        <v>55292</v>
      </c>
      <c r="F83" s="489">
        <v>93.685084464325058</v>
      </c>
    </row>
    <row r="84" spans="1:6">
      <c r="A84" s="1058" t="s">
        <v>215</v>
      </c>
      <c r="B84" s="1059"/>
      <c r="C84" s="1059"/>
      <c r="D84" s="1059"/>
      <c r="E84" s="1059"/>
      <c r="F84" s="1059"/>
    </row>
    <row r="85" spans="1:6" ht="34.4" customHeight="1">
      <c r="A85" s="1043" t="s">
        <v>196</v>
      </c>
      <c r="B85" s="1043"/>
      <c r="C85" s="1043"/>
      <c r="D85" s="1043"/>
      <c r="E85" s="1043"/>
      <c r="F85" s="1043"/>
    </row>
    <row r="86" spans="1:6">
      <c r="A86" s="1030"/>
      <c r="B86" s="1030"/>
      <c r="C86" s="419"/>
      <c r="D86" s="419"/>
      <c r="E86" s="420"/>
      <c r="F86" s="419"/>
    </row>
    <row r="87" spans="1:6" ht="23.5">
      <c r="A87" s="1031">
        <v>2020</v>
      </c>
      <c r="B87" s="1031"/>
      <c r="C87" s="1031"/>
      <c r="D87" s="1031"/>
      <c r="E87" s="1031"/>
      <c r="F87" s="1031"/>
    </row>
    <row r="88" spans="1:6">
      <c r="A88" s="169"/>
      <c r="B88" s="419"/>
      <c r="C88" s="419"/>
      <c r="D88" s="419"/>
      <c r="E88" s="420"/>
      <c r="F88" s="419"/>
    </row>
    <row r="89" spans="1:6" ht="31" customHeight="1">
      <c r="A89" s="1060" t="s">
        <v>352</v>
      </c>
      <c r="B89" s="1060"/>
      <c r="C89" s="1060"/>
      <c r="D89" s="1060"/>
      <c r="E89" s="1060"/>
      <c r="F89" s="1060"/>
    </row>
    <row r="90" spans="1:6">
      <c r="A90" s="1033" t="s">
        <v>28</v>
      </c>
      <c r="B90" s="1035" t="s">
        <v>183</v>
      </c>
      <c r="C90" s="1036" t="s">
        <v>184</v>
      </c>
      <c r="D90" s="1037"/>
      <c r="E90" s="1037"/>
      <c r="F90" s="1037"/>
    </row>
    <row r="91" spans="1:6">
      <c r="A91" s="1033"/>
      <c r="B91" s="1035"/>
      <c r="C91" s="1039" t="s">
        <v>185</v>
      </c>
      <c r="D91" s="1061"/>
      <c r="E91" s="1036" t="s">
        <v>186</v>
      </c>
      <c r="F91" s="1037"/>
    </row>
    <row r="92" spans="1:6" ht="15" thickBot="1">
      <c r="A92" s="1034"/>
      <c r="B92" s="1040" t="s">
        <v>3</v>
      </c>
      <c r="C92" s="1041"/>
      <c r="D92" s="421" t="s">
        <v>187</v>
      </c>
      <c r="E92" s="422" t="s">
        <v>3</v>
      </c>
      <c r="F92" s="353" t="s">
        <v>187</v>
      </c>
    </row>
    <row r="93" spans="1:6">
      <c r="A93" s="450" t="s">
        <v>39</v>
      </c>
      <c r="B93" s="457">
        <v>8901</v>
      </c>
      <c r="C93" s="458">
        <v>452</v>
      </c>
      <c r="D93" s="493">
        <v>5.0780811144815186</v>
      </c>
      <c r="E93" s="458">
        <v>8449</v>
      </c>
      <c r="F93" s="460">
        <v>94.92191888551848</v>
      </c>
    </row>
    <row r="94" spans="1:6">
      <c r="A94" s="448" t="s">
        <v>40</v>
      </c>
      <c r="B94" s="466">
        <v>9224</v>
      </c>
      <c r="C94" s="467">
        <v>329</v>
      </c>
      <c r="D94" s="468">
        <v>3.5667823070251523</v>
      </c>
      <c r="E94" s="467">
        <v>8895</v>
      </c>
      <c r="F94" s="469">
        <v>96.43321769297485</v>
      </c>
    </row>
    <row r="95" spans="1:6">
      <c r="A95" s="450" t="s">
        <v>41</v>
      </c>
      <c r="B95" s="471">
        <v>2531</v>
      </c>
      <c r="C95" s="458">
        <v>227</v>
      </c>
      <c r="D95" s="459">
        <v>8.9687870406953785</v>
      </c>
      <c r="E95" s="458">
        <v>2304</v>
      </c>
      <c r="F95" s="460">
        <v>91.031212959304625</v>
      </c>
    </row>
    <row r="96" spans="1:6">
      <c r="A96" s="448" t="s">
        <v>42</v>
      </c>
      <c r="B96" s="466">
        <v>1646</v>
      </c>
      <c r="C96" s="467">
        <v>90</v>
      </c>
      <c r="D96" s="468">
        <v>5.4678007290400972</v>
      </c>
      <c r="E96" s="467">
        <v>1556</v>
      </c>
      <c r="F96" s="469">
        <v>94.532199270959907</v>
      </c>
    </row>
    <row r="97" spans="1:6">
      <c r="A97" s="450" t="s">
        <v>43</v>
      </c>
      <c r="B97" s="471">
        <v>493</v>
      </c>
      <c r="C97" s="458">
        <v>47</v>
      </c>
      <c r="D97" s="459">
        <v>9.5334685598377273</v>
      </c>
      <c r="E97" s="458">
        <v>446</v>
      </c>
      <c r="F97" s="460">
        <v>90.466531440162271</v>
      </c>
    </row>
    <row r="98" spans="1:6">
      <c r="A98" s="448" t="s">
        <v>44</v>
      </c>
      <c r="B98" s="466">
        <v>1493</v>
      </c>
      <c r="C98" s="467">
        <v>188</v>
      </c>
      <c r="D98" s="468">
        <v>12.592096450100469</v>
      </c>
      <c r="E98" s="467">
        <v>1305</v>
      </c>
      <c r="F98" s="469">
        <v>87.40790354989953</v>
      </c>
    </row>
    <row r="99" spans="1:6">
      <c r="A99" s="450" t="s">
        <v>45</v>
      </c>
      <c r="B99" s="471">
        <v>4328</v>
      </c>
      <c r="C99" s="458">
        <v>303</v>
      </c>
      <c r="D99" s="459">
        <v>7.0009242144177444</v>
      </c>
      <c r="E99" s="458">
        <v>4025</v>
      </c>
      <c r="F99" s="460">
        <v>92.999075785582249</v>
      </c>
    </row>
    <row r="100" spans="1:6">
      <c r="A100" s="448" t="s">
        <v>46</v>
      </c>
      <c r="B100" s="466">
        <v>1136</v>
      </c>
      <c r="C100" s="467">
        <v>66</v>
      </c>
      <c r="D100" s="468">
        <v>5.8098591549295771</v>
      </c>
      <c r="E100" s="467">
        <v>1070</v>
      </c>
      <c r="F100" s="469">
        <v>94.190140845070431</v>
      </c>
    </row>
    <row r="101" spans="1:6">
      <c r="A101" s="450" t="s">
        <v>47</v>
      </c>
      <c r="B101" s="471">
        <v>5696</v>
      </c>
      <c r="C101" s="458">
        <v>349</v>
      </c>
      <c r="D101" s="459">
        <v>6.1271067415730336</v>
      </c>
      <c r="E101" s="458">
        <v>5347</v>
      </c>
      <c r="F101" s="460">
        <v>93.87289325842697</v>
      </c>
    </row>
    <row r="102" spans="1:6">
      <c r="A102" s="448" t="s">
        <v>48</v>
      </c>
      <c r="B102" s="466">
        <v>10611</v>
      </c>
      <c r="C102" s="467">
        <v>631</v>
      </c>
      <c r="D102" s="468">
        <v>5.9466591273207046</v>
      </c>
      <c r="E102" s="467">
        <v>9980</v>
      </c>
      <c r="F102" s="469">
        <v>94.053340872679286</v>
      </c>
    </row>
    <row r="103" spans="1:6">
      <c r="A103" s="450" t="s">
        <v>49</v>
      </c>
      <c r="B103" s="471">
        <v>2486</v>
      </c>
      <c r="C103" s="458">
        <v>151</v>
      </c>
      <c r="D103" s="459">
        <v>6.0740144810941272</v>
      </c>
      <c r="E103" s="458">
        <v>2335</v>
      </c>
      <c r="F103" s="460">
        <v>93.925985518905875</v>
      </c>
    </row>
    <row r="104" spans="1:6">
      <c r="A104" s="448" t="s">
        <v>50</v>
      </c>
      <c r="B104" s="466">
        <v>480</v>
      </c>
      <c r="C104" s="467">
        <v>36</v>
      </c>
      <c r="D104" s="468">
        <v>7.5</v>
      </c>
      <c r="E104" s="467">
        <v>444</v>
      </c>
      <c r="F104" s="469">
        <v>92.5</v>
      </c>
    </row>
    <row r="105" spans="1:6">
      <c r="A105" s="450" t="s">
        <v>51</v>
      </c>
      <c r="B105" s="471">
        <v>2951</v>
      </c>
      <c r="C105" s="458">
        <v>216</v>
      </c>
      <c r="D105" s="459">
        <v>7.3195526940020335</v>
      </c>
      <c r="E105" s="458">
        <v>2735</v>
      </c>
      <c r="F105" s="460">
        <v>92.680447305997973</v>
      </c>
    </row>
    <row r="106" spans="1:6">
      <c r="A106" s="448" t="s">
        <v>52</v>
      </c>
      <c r="B106" s="466">
        <v>1542</v>
      </c>
      <c r="C106" s="467">
        <v>47</v>
      </c>
      <c r="D106" s="468">
        <v>3.0479896238651101</v>
      </c>
      <c r="E106" s="467">
        <v>1495</v>
      </c>
      <c r="F106" s="469">
        <v>96.952010376134893</v>
      </c>
    </row>
    <row r="107" spans="1:6">
      <c r="A107" s="450" t="s">
        <v>53</v>
      </c>
      <c r="B107" s="471">
        <v>1980</v>
      </c>
      <c r="C107" s="458">
        <v>170</v>
      </c>
      <c r="D107" s="459">
        <v>8.5858585858585847</v>
      </c>
      <c r="E107" s="458">
        <v>1810</v>
      </c>
      <c r="F107" s="460">
        <v>91.414141414141412</v>
      </c>
    </row>
    <row r="108" spans="1:6" ht="15" thickBot="1">
      <c r="A108" s="492" t="s">
        <v>54</v>
      </c>
      <c r="B108" s="474">
        <v>1591</v>
      </c>
      <c r="C108" s="475">
        <v>73</v>
      </c>
      <c r="D108" s="476">
        <v>4.5883092394720295</v>
      </c>
      <c r="E108" s="475">
        <v>1518</v>
      </c>
      <c r="F108" s="477">
        <v>95.411690760527961</v>
      </c>
    </row>
    <row r="109" spans="1:6">
      <c r="A109" s="452" t="s">
        <v>55</v>
      </c>
      <c r="B109" s="478">
        <v>45692</v>
      </c>
      <c r="C109" s="479">
        <v>2656</v>
      </c>
      <c r="D109" s="480">
        <v>5.8128337564562722</v>
      </c>
      <c r="E109" s="479">
        <v>43036</v>
      </c>
      <c r="F109" s="481">
        <v>94.187166243543729</v>
      </c>
    </row>
    <row r="110" spans="1:6">
      <c r="A110" s="452" t="s">
        <v>56</v>
      </c>
      <c r="B110" s="482">
        <v>11397</v>
      </c>
      <c r="C110" s="483">
        <v>719</v>
      </c>
      <c r="D110" s="484">
        <v>6.308677722207598</v>
      </c>
      <c r="E110" s="483">
        <v>10678</v>
      </c>
      <c r="F110" s="485">
        <v>93.691322277792395</v>
      </c>
    </row>
    <row r="111" spans="1:6">
      <c r="A111" s="453" t="s">
        <v>57</v>
      </c>
      <c r="B111" s="486">
        <v>57089</v>
      </c>
      <c r="C111" s="487">
        <v>3375</v>
      </c>
      <c r="D111" s="488">
        <v>5.9118218921333359</v>
      </c>
      <c r="E111" s="487">
        <v>53714</v>
      </c>
      <c r="F111" s="489">
        <v>94.088178107866653</v>
      </c>
    </row>
    <row r="112" spans="1:6">
      <c r="A112" s="1058" t="s">
        <v>215</v>
      </c>
      <c r="B112" s="1059"/>
      <c r="C112" s="1059"/>
      <c r="D112" s="1059"/>
      <c r="E112" s="1059"/>
      <c r="F112" s="1059"/>
    </row>
    <row r="113" spans="1:6" ht="33" customHeight="1">
      <c r="A113" s="1043" t="s">
        <v>198</v>
      </c>
      <c r="B113" s="1043"/>
      <c r="C113" s="1043"/>
      <c r="D113" s="1043"/>
      <c r="E113" s="1043"/>
      <c r="F113" s="1043"/>
    </row>
    <row r="114" spans="1:6">
      <c r="A114" s="1030"/>
      <c r="B114" s="1030"/>
      <c r="C114" s="419"/>
      <c r="D114" s="419"/>
      <c r="E114" s="420"/>
      <c r="F114" s="419"/>
    </row>
    <row r="115" spans="1:6" ht="23.5">
      <c r="A115" s="1031">
        <v>2019</v>
      </c>
      <c r="B115" s="1031"/>
      <c r="C115" s="1031"/>
      <c r="D115" s="1031"/>
      <c r="E115" s="1031"/>
      <c r="F115" s="1031"/>
    </row>
    <row r="116" spans="1:6">
      <c r="A116" s="169"/>
      <c r="B116" s="419"/>
      <c r="C116" s="419"/>
      <c r="D116" s="419"/>
      <c r="E116" s="420"/>
      <c r="F116" s="419"/>
    </row>
    <row r="117" spans="1:6" ht="30" customHeight="1">
      <c r="A117" s="1060" t="s">
        <v>353</v>
      </c>
      <c r="B117" s="1060"/>
      <c r="C117" s="1060"/>
      <c r="D117" s="1060"/>
      <c r="E117" s="1060"/>
      <c r="F117" s="1060"/>
    </row>
    <row r="118" spans="1:6">
      <c r="A118" s="1033" t="s">
        <v>28</v>
      </c>
      <c r="B118" s="1035" t="s">
        <v>183</v>
      </c>
      <c r="C118" s="1036" t="s">
        <v>184</v>
      </c>
      <c r="D118" s="1037"/>
      <c r="E118" s="1037"/>
      <c r="F118" s="1037"/>
    </row>
    <row r="119" spans="1:6">
      <c r="A119" s="1033"/>
      <c r="B119" s="1035"/>
      <c r="C119" s="1039" t="s">
        <v>185</v>
      </c>
      <c r="D119" s="1061"/>
      <c r="E119" s="1036" t="s">
        <v>186</v>
      </c>
      <c r="F119" s="1037"/>
    </row>
    <row r="120" spans="1:6" ht="15" thickBot="1">
      <c r="A120" s="1034"/>
      <c r="B120" s="1040" t="s">
        <v>3</v>
      </c>
      <c r="C120" s="1041"/>
      <c r="D120" s="421" t="s">
        <v>187</v>
      </c>
      <c r="E120" s="422" t="s">
        <v>3</v>
      </c>
      <c r="F120" s="353" t="s">
        <v>187</v>
      </c>
    </row>
    <row r="121" spans="1:6">
      <c r="A121" s="450" t="s">
        <v>39</v>
      </c>
      <c r="B121" s="457">
        <v>8366</v>
      </c>
      <c r="C121" s="458">
        <v>379</v>
      </c>
      <c r="D121" s="493">
        <v>4.5302414535022715</v>
      </c>
      <c r="E121" s="458">
        <v>7987</v>
      </c>
      <c r="F121" s="460">
        <v>95.469758546497729</v>
      </c>
    </row>
    <row r="122" spans="1:6">
      <c r="A122" s="448" t="s">
        <v>40</v>
      </c>
      <c r="B122" s="466">
        <v>8880</v>
      </c>
      <c r="C122" s="467">
        <v>293</v>
      </c>
      <c r="D122" s="468">
        <v>3.2995495495495497</v>
      </c>
      <c r="E122" s="467">
        <v>8587</v>
      </c>
      <c r="F122" s="469">
        <v>96.700450450450447</v>
      </c>
    </row>
    <row r="123" spans="1:6">
      <c r="A123" s="450" t="s">
        <v>41</v>
      </c>
      <c r="B123" s="471">
        <v>2468</v>
      </c>
      <c r="C123" s="458">
        <v>207</v>
      </c>
      <c r="D123" s="459">
        <v>8.3873581847649916</v>
      </c>
      <c r="E123" s="458">
        <v>2261</v>
      </c>
      <c r="F123" s="460">
        <v>91.612641815235008</v>
      </c>
    </row>
    <row r="124" spans="1:6">
      <c r="A124" s="448" t="s">
        <v>42</v>
      </c>
      <c r="B124" s="466">
        <v>1587</v>
      </c>
      <c r="C124" s="467">
        <v>71</v>
      </c>
      <c r="D124" s="468">
        <v>4.4738500315059859</v>
      </c>
      <c r="E124" s="467">
        <v>1516</v>
      </c>
      <c r="F124" s="469">
        <v>95.526149968494011</v>
      </c>
    </row>
    <row r="125" spans="1:6">
      <c r="A125" s="450" t="s">
        <v>43</v>
      </c>
      <c r="B125" s="471">
        <v>451</v>
      </c>
      <c r="C125" s="458">
        <v>44</v>
      </c>
      <c r="D125" s="459">
        <v>9.7560975609756095</v>
      </c>
      <c r="E125" s="458">
        <v>407</v>
      </c>
      <c r="F125" s="460">
        <v>90.243902439024396</v>
      </c>
    </row>
    <row r="126" spans="1:6">
      <c r="A126" s="448" t="s">
        <v>44</v>
      </c>
      <c r="B126" s="466">
        <v>1452</v>
      </c>
      <c r="C126" s="467">
        <v>192</v>
      </c>
      <c r="D126" s="468">
        <v>13.223140495867769</v>
      </c>
      <c r="E126" s="467">
        <v>1260</v>
      </c>
      <c r="F126" s="469">
        <v>86.776859504132233</v>
      </c>
    </row>
    <row r="127" spans="1:6">
      <c r="A127" s="450" t="s">
        <v>45</v>
      </c>
      <c r="B127" s="471">
        <v>4260</v>
      </c>
      <c r="C127" s="458">
        <v>275</v>
      </c>
      <c r="D127" s="459">
        <v>6.455399061032864</v>
      </c>
      <c r="E127" s="458">
        <v>3985</v>
      </c>
      <c r="F127" s="460">
        <v>93.544600938967136</v>
      </c>
    </row>
    <row r="128" spans="1:6">
      <c r="A128" s="448" t="s">
        <v>46</v>
      </c>
      <c r="B128" s="466">
        <v>1080</v>
      </c>
      <c r="C128" s="467">
        <v>61</v>
      </c>
      <c r="D128" s="468">
        <v>5.6481481481481479</v>
      </c>
      <c r="E128" s="467">
        <v>1019</v>
      </c>
      <c r="F128" s="469">
        <v>94.351851851851848</v>
      </c>
    </row>
    <row r="129" spans="1:6">
      <c r="A129" s="450" t="s">
        <v>47</v>
      </c>
      <c r="B129" s="471">
        <v>5301</v>
      </c>
      <c r="C129" s="458">
        <v>325</v>
      </c>
      <c r="D129" s="459">
        <v>6.1309186945859278</v>
      </c>
      <c r="E129" s="458">
        <v>4976</v>
      </c>
      <c r="F129" s="460">
        <v>93.86908130541407</v>
      </c>
    </row>
    <row r="130" spans="1:6">
      <c r="A130" s="448" t="s">
        <v>48</v>
      </c>
      <c r="B130" s="466">
        <v>10164</v>
      </c>
      <c r="C130" s="467">
        <v>570</v>
      </c>
      <c r="D130" s="468">
        <v>5.6080283353010625</v>
      </c>
      <c r="E130" s="467">
        <v>9594</v>
      </c>
      <c r="F130" s="469">
        <v>94.391971664698943</v>
      </c>
    </row>
    <row r="131" spans="1:6">
      <c r="A131" s="450" t="s">
        <v>49</v>
      </c>
      <c r="B131" s="471">
        <v>2417</v>
      </c>
      <c r="C131" s="458">
        <v>131</v>
      </c>
      <c r="D131" s="459">
        <v>5.4199420769549027</v>
      </c>
      <c r="E131" s="458">
        <v>2286</v>
      </c>
      <c r="F131" s="460">
        <v>94.580057923045104</v>
      </c>
    </row>
    <row r="132" spans="1:6">
      <c r="A132" s="448" t="s">
        <v>50</v>
      </c>
      <c r="B132" s="466">
        <v>464</v>
      </c>
      <c r="C132" s="467">
        <v>33</v>
      </c>
      <c r="D132" s="468">
        <v>7.112068965517242</v>
      </c>
      <c r="E132" s="467">
        <v>431</v>
      </c>
      <c r="F132" s="469">
        <v>92.887931034482762</v>
      </c>
    </row>
    <row r="133" spans="1:6">
      <c r="A133" s="450" t="s">
        <v>51</v>
      </c>
      <c r="B133" s="471">
        <v>2903</v>
      </c>
      <c r="C133" s="458">
        <v>182</v>
      </c>
      <c r="D133" s="459">
        <v>6.2693765070616605</v>
      </c>
      <c r="E133" s="458">
        <v>2721</v>
      </c>
      <c r="F133" s="460">
        <v>93.730623492938335</v>
      </c>
    </row>
    <row r="134" spans="1:6">
      <c r="A134" s="448" t="s">
        <v>52</v>
      </c>
      <c r="B134" s="466">
        <v>1508</v>
      </c>
      <c r="C134" s="467">
        <v>41</v>
      </c>
      <c r="D134" s="468">
        <v>2.7188328912466844</v>
      </c>
      <c r="E134" s="467">
        <v>1467</v>
      </c>
      <c r="F134" s="469">
        <v>97.281167108753323</v>
      </c>
    </row>
    <row r="135" spans="1:6">
      <c r="A135" s="450" t="s">
        <v>53</v>
      </c>
      <c r="B135" s="471">
        <v>1915</v>
      </c>
      <c r="C135" s="458">
        <v>176</v>
      </c>
      <c r="D135" s="459">
        <v>9.1906005221932112</v>
      </c>
      <c r="E135" s="458">
        <v>1739</v>
      </c>
      <c r="F135" s="460">
        <v>90.809399477806778</v>
      </c>
    </row>
    <row r="136" spans="1:6" ht="15" thickBot="1">
      <c r="A136" s="492" t="s">
        <v>54</v>
      </c>
      <c r="B136" s="474">
        <v>1568</v>
      </c>
      <c r="C136" s="475">
        <v>76</v>
      </c>
      <c r="D136" s="476">
        <v>4.8469387755102042</v>
      </c>
      <c r="E136" s="475">
        <v>1492</v>
      </c>
      <c r="F136" s="477">
        <v>95.153061224489804</v>
      </c>
    </row>
    <row r="137" spans="1:6">
      <c r="A137" s="452" t="s">
        <v>55</v>
      </c>
      <c r="B137" s="478">
        <v>43670</v>
      </c>
      <c r="C137" s="479">
        <v>2418</v>
      </c>
      <c r="D137" s="480">
        <v>5.5369819097778796</v>
      </c>
      <c r="E137" s="479">
        <v>41252</v>
      </c>
      <c r="F137" s="481">
        <v>94.463018090222121</v>
      </c>
    </row>
    <row r="138" spans="1:6">
      <c r="A138" s="452" t="s">
        <v>56</v>
      </c>
      <c r="B138" s="482">
        <v>11114</v>
      </c>
      <c r="C138" s="483">
        <v>638</v>
      </c>
      <c r="D138" s="484">
        <v>5.740507468058305</v>
      </c>
      <c r="E138" s="483">
        <v>10476</v>
      </c>
      <c r="F138" s="485">
        <v>94.259492531941689</v>
      </c>
    </row>
    <row r="139" spans="1:6">
      <c r="A139" s="453" t="s">
        <v>57</v>
      </c>
      <c r="B139" s="486">
        <v>54784</v>
      </c>
      <c r="C139" s="487">
        <v>3056</v>
      </c>
      <c r="D139" s="488">
        <v>5.5782710280373831</v>
      </c>
      <c r="E139" s="487">
        <v>51728</v>
      </c>
      <c r="F139" s="489">
        <v>94.421728971962608</v>
      </c>
    </row>
    <row r="140" spans="1:6">
      <c r="A140" s="1058" t="s">
        <v>215</v>
      </c>
      <c r="B140" s="1059"/>
      <c r="C140" s="1059"/>
      <c r="D140" s="1059"/>
      <c r="E140" s="1059"/>
      <c r="F140" s="1059"/>
    </row>
    <row r="141" spans="1:6" ht="34.4" customHeight="1">
      <c r="A141" s="1043" t="s">
        <v>200</v>
      </c>
      <c r="B141" s="1043"/>
      <c r="C141" s="1043"/>
      <c r="D141" s="1043"/>
      <c r="E141" s="1043"/>
      <c r="F141" s="1043"/>
    </row>
    <row r="143" spans="1:6" ht="23.5">
      <c r="A143" s="1031">
        <v>2018</v>
      </c>
      <c r="B143" s="1031"/>
      <c r="C143" s="1031"/>
      <c r="D143" s="1031"/>
      <c r="E143" s="1031"/>
      <c r="F143" s="1031"/>
    </row>
    <row r="144" spans="1:6">
      <c r="A144" s="169"/>
      <c r="B144" s="419"/>
      <c r="C144" s="419"/>
      <c r="D144" s="419"/>
      <c r="E144" s="420"/>
      <c r="F144" s="419"/>
    </row>
    <row r="145" spans="1:6" ht="35.5" customHeight="1">
      <c r="A145" s="1060" t="s">
        <v>354</v>
      </c>
      <c r="B145" s="1060"/>
      <c r="C145" s="1060"/>
      <c r="D145" s="1060"/>
      <c r="E145" s="1060"/>
      <c r="F145" s="1060"/>
    </row>
    <row r="146" spans="1:6">
      <c r="A146" s="1033" t="s">
        <v>28</v>
      </c>
      <c r="B146" s="1035" t="s">
        <v>183</v>
      </c>
      <c r="C146" s="1036" t="s">
        <v>184</v>
      </c>
      <c r="D146" s="1037"/>
      <c r="E146" s="1037"/>
      <c r="F146" s="1037"/>
    </row>
    <row r="147" spans="1:6">
      <c r="A147" s="1033"/>
      <c r="B147" s="1035"/>
      <c r="C147" s="1039" t="s">
        <v>185</v>
      </c>
      <c r="D147" s="1061"/>
      <c r="E147" s="1036" t="s">
        <v>186</v>
      </c>
      <c r="F147" s="1037"/>
    </row>
    <row r="148" spans="1:6" ht="15" thickBot="1">
      <c r="A148" s="1034"/>
      <c r="B148" s="1040" t="s">
        <v>3</v>
      </c>
      <c r="C148" s="1041"/>
      <c r="D148" s="421" t="s">
        <v>187</v>
      </c>
      <c r="E148" s="422" t="s">
        <v>3</v>
      </c>
      <c r="F148" s="353" t="s">
        <v>187</v>
      </c>
    </row>
    <row r="149" spans="1:6">
      <c r="A149" s="450" t="s">
        <v>39</v>
      </c>
      <c r="B149" s="457">
        <v>8320</v>
      </c>
      <c r="C149" s="458">
        <v>325</v>
      </c>
      <c r="D149" s="493">
        <v>3.90625</v>
      </c>
      <c r="E149" s="458">
        <v>7995</v>
      </c>
      <c r="F149" s="460">
        <v>96.09375</v>
      </c>
    </row>
    <row r="150" spans="1:6">
      <c r="A150" s="448" t="s">
        <v>40</v>
      </c>
      <c r="B150" s="466">
        <v>8634</v>
      </c>
      <c r="C150" s="467">
        <v>276</v>
      </c>
      <c r="D150" s="468">
        <v>3.1966643502432244</v>
      </c>
      <c r="E150" s="467">
        <v>8358</v>
      </c>
      <c r="F150" s="469">
        <v>96.803335649756775</v>
      </c>
    </row>
    <row r="151" spans="1:6">
      <c r="A151" s="450" t="s">
        <v>41</v>
      </c>
      <c r="B151" s="471">
        <v>2398</v>
      </c>
      <c r="C151" s="458">
        <v>200</v>
      </c>
      <c r="D151" s="459">
        <v>8.3402835696413664</v>
      </c>
      <c r="E151" s="458">
        <v>2198</v>
      </c>
      <c r="F151" s="460">
        <v>91.659716430358628</v>
      </c>
    </row>
    <row r="152" spans="1:6">
      <c r="A152" s="448" t="s">
        <v>42</v>
      </c>
      <c r="B152" s="466">
        <v>1542</v>
      </c>
      <c r="C152" s="467">
        <v>57</v>
      </c>
      <c r="D152" s="468">
        <v>3.6964980544747084</v>
      </c>
      <c r="E152" s="467">
        <v>1485</v>
      </c>
      <c r="F152" s="469">
        <v>96.303501945525298</v>
      </c>
    </row>
    <row r="153" spans="1:6">
      <c r="A153" s="450" t="s">
        <v>43</v>
      </c>
      <c r="B153" s="471">
        <v>401</v>
      </c>
      <c r="C153" s="458">
        <v>28</v>
      </c>
      <c r="D153" s="459">
        <v>6.982543640897755</v>
      </c>
      <c r="E153" s="458">
        <v>373</v>
      </c>
      <c r="F153" s="460">
        <v>93.017456359102241</v>
      </c>
    </row>
    <row r="154" spans="1:6">
      <c r="A154" s="448" t="s">
        <v>44</v>
      </c>
      <c r="B154" s="466">
        <v>1387</v>
      </c>
      <c r="C154" s="467">
        <v>178</v>
      </c>
      <c r="D154" s="468">
        <v>12.833453496755586</v>
      </c>
      <c r="E154" s="467">
        <v>1209</v>
      </c>
      <c r="F154" s="469">
        <v>87.166546503244419</v>
      </c>
    </row>
    <row r="155" spans="1:6">
      <c r="A155" s="450" t="s">
        <v>45</v>
      </c>
      <c r="B155" s="471">
        <v>3985</v>
      </c>
      <c r="C155" s="458">
        <v>226</v>
      </c>
      <c r="D155" s="459">
        <v>5.6712672521957339</v>
      </c>
      <c r="E155" s="458">
        <v>3759</v>
      </c>
      <c r="F155" s="460">
        <v>94.328732747804267</v>
      </c>
    </row>
    <row r="156" spans="1:6">
      <c r="A156" s="448" t="s">
        <v>46</v>
      </c>
      <c r="B156" s="466">
        <v>1080</v>
      </c>
      <c r="C156" s="467">
        <v>54</v>
      </c>
      <c r="D156" s="468">
        <v>5</v>
      </c>
      <c r="E156" s="467">
        <v>1026</v>
      </c>
      <c r="F156" s="469">
        <v>95</v>
      </c>
    </row>
    <row r="157" spans="1:6">
      <c r="A157" s="450" t="s">
        <v>47</v>
      </c>
      <c r="B157" s="471">
        <v>5169</v>
      </c>
      <c r="C157" s="458">
        <v>273</v>
      </c>
      <c r="D157" s="459">
        <v>5.2814857806152062</v>
      </c>
      <c r="E157" s="458">
        <v>4896</v>
      </c>
      <c r="F157" s="460">
        <v>94.718514219384801</v>
      </c>
    </row>
    <row r="158" spans="1:6">
      <c r="A158" s="448" t="s">
        <v>48</v>
      </c>
      <c r="B158" s="466">
        <v>9836</v>
      </c>
      <c r="C158" s="467">
        <v>528</v>
      </c>
      <c r="D158" s="468">
        <v>5.3680357869052457</v>
      </c>
      <c r="E158" s="467">
        <v>9308</v>
      </c>
      <c r="F158" s="469">
        <v>94.631964213094761</v>
      </c>
    </row>
    <row r="159" spans="1:6">
      <c r="A159" s="450" t="s">
        <v>49</v>
      </c>
      <c r="B159" s="471">
        <v>2377</v>
      </c>
      <c r="C159" s="458">
        <v>114</v>
      </c>
      <c r="D159" s="459">
        <v>4.7959612957509465</v>
      </c>
      <c r="E159" s="458">
        <v>2263</v>
      </c>
      <c r="F159" s="460">
        <v>95.204038704249044</v>
      </c>
    </row>
    <row r="160" spans="1:6">
      <c r="A160" s="448" t="s">
        <v>50</v>
      </c>
      <c r="B160" s="466">
        <v>455</v>
      </c>
      <c r="C160" s="467">
        <v>24</v>
      </c>
      <c r="D160" s="468">
        <v>5.2747252747252746</v>
      </c>
      <c r="E160" s="467">
        <v>431</v>
      </c>
      <c r="F160" s="469">
        <v>94.725274725274716</v>
      </c>
    </row>
    <row r="161" spans="1:6">
      <c r="A161" s="450" t="s">
        <v>51</v>
      </c>
      <c r="B161" s="471">
        <v>2858</v>
      </c>
      <c r="C161" s="458">
        <v>172</v>
      </c>
      <c r="D161" s="459">
        <v>6.0181945416375084</v>
      </c>
      <c r="E161" s="458">
        <v>2686</v>
      </c>
      <c r="F161" s="460">
        <v>93.981805458362487</v>
      </c>
    </row>
    <row r="162" spans="1:6">
      <c r="A162" s="448" t="s">
        <v>52</v>
      </c>
      <c r="B162" s="466">
        <v>1518</v>
      </c>
      <c r="C162" s="467">
        <v>41</v>
      </c>
      <c r="D162" s="468">
        <v>2.7009222661396577</v>
      </c>
      <c r="E162" s="467">
        <v>1477</v>
      </c>
      <c r="F162" s="469">
        <v>97.299077733860344</v>
      </c>
    </row>
    <row r="163" spans="1:6">
      <c r="A163" s="450" t="s">
        <v>53</v>
      </c>
      <c r="B163" s="471">
        <v>1870</v>
      </c>
      <c r="C163" s="458">
        <v>158</v>
      </c>
      <c r="D163" s="459">
        <v>8.4491978609625669</v>
      </c>
      <c r="E163" s="458">
        <v>1712</v>
      </c>
      <c r="F163" s="460">
        <v>91.55080213903743</v>
      </c>
    </row>
    <row r="164" spans="1:6" ht="15" thickBot="1">
      <c r="A164" s="492" t="s">
        <v>54</v>
      </c>
      <c r="B164" s="474">
        <v>1567</v>
      </c>
      <c r="C164" s="475">
        <v>74</v>
      </c>
      <c r="D164" s="476">
        <v>4.7223994894703258</v>
      </c>
      <c r="E164" s="475">
        <v>1493</v>
      </c>
      <c r="F164" s="477">
        <v>95.277600510529666</v>
      </c>
    </row>
    <row r="165" spans="1:6">
      <c r="A165" s="452" t="s">
        <v>55</v>
      </c>
      <c r="B165" s="478">
        <v>42434</v>
      </c>
      <c r="C165" s="479">
        <v>2130</v>
      </c>
      <c r="D165" s="480">
        <v>5.019559786963284</v>
      </c>
      <c r="E165" s="479">
        <v>40304</v>
      </c>
      <c r="F165" s="481">
        <v>94.980440213036715</v>
      </c>
    </row>
    <row r="166" spans="1:6">
      <c r="A166" s="452" t="s">
        <v>56</v>
      </c>
      <c r="B166" s="482">
        <v>10963</v>
      </c>
      <c r="C166" s="483">
        <v>598</v>
      </c>
      <c r="D166" s="484">
        <v>5.4547113016510078</v>
      </c>
      <c r="E166" s="483">
        <v>10365</v>
      </c>
      <c r="F166" s="485">
        <v>94.545288698348998</v>
      </c>
    </row>
    <row r="167" spans="1:6">
      <c r="A167" s="453" t="s">
        <v>57</v>
      </c>
      <c r="B167" s="486">
        <v>53397</v>
      </c>
      <c r="C167" s="487">
        <v>2728</v>
      </c>
      <c r="D167" s="488">
        <v>5.1089012491338464</v>
      </c>
      <c r="E167" s="487">
        <v>50669</v>
      </c>
      <c r="F167" s="489">
        <v>94.891098750866149</v>
      </c>
    </row>
    <row r="168" spans="1:6">
      <c r="A168" s="1058" t="s">
        <v>215</v>
      </c>
      <c r="B168" s="1059"/>
      <c r="C168" s="1059"/>
      <c r="D168" s="1059"/>
      <c r="E168" s="1059"/>
      <c r="F168" s="1059"/>
    </row>
    <row r="169" spans="1:6" ht="34" customHeight="1">
      <c r="A169" s="1043" t="s">
        <v>202</v>
      </c>
      <c r="B169" s="1043"/>
      <c r="C169" s="1043"/>
      <c r="D169" s="1043"/>
      <c r="E169" s="1043"/>
      <c r="F169" s="1043"/>
    </row>
  </sheetData>
  <mergeCells count="63">
    <mergeCell ref="A3:F3"/>
    <mergeCell ref="A5:F5"/>
    <mergeCell ref="A6:A8"/>
    <mergeCell ref="B6:B7"/>
    <mergeCell ref="C6:F6"/>
    <mergeCell ref="C7:D7"/>
    <mergeCell ref="E7:F7"/>
    <mergeCell ref="B8:C8"/>
    <mergeCell ref="A28:F28"/>
    <mergeCell ref="A29:F29"/>
    <mergeCell ref="A31:F31"/>
    <mergeCell ref="A33:F33"/>
    <mergeCell ref="A34:A36"/>
    <mergeCell ref="B34:B35"/>
    <mergeCell ref="C34:F34"/>
    <mergeCell ref="C35:D35"/>
    <mergeCell ref="E35:F35"/>
    <mergeCell ref="B36:C36"/>
    <mergeCell ref="A89:F89"/>
    <mergeCell ref="A56:F56"/>
    <mergeCell ref="A57:F57"/>
    <mergeCell ref="A58:B58"/>
    <mergeCell ref="A59:F59"/>
    <mergeCell ref="A61:F61"/>
    <mergeCell ref="A62:A64"/>
    <mergeCell ref="B62:B63"/>
    <mergeCell ref="C62:F62"/>
    <mergeCell ref="C63:D63"/>
    <mergeCell ref="E63:F63"/>
    <mergeCell ref="B64:C64"/>
    <mergeCell ref="A84:F84"/>
    <mergeCell ref="A85:F85"/>
    <mergeCell ref="A86:B86"/>
    <mergeCell ref="A87:F87"/>
    <mergeCell ref="C119:D119"/>
    <mergeCell ref="E119:F119"/>
    <mergeCell ref="A90:A92"/>
    <mergeCell ref="B90:B91"/>
    <mergeCell ref="C90:F90"/>
    <mergeCell ref="C91:D91"/>
    <mergeCell ref="E91:F91"/>
    <mergeCell ref="B92:C92"/>
    <mergeCell ref="A112:F112"/>
    <mergeCell ref="A113:F113"/>
    <mergeCell ref="A114:B114"/>
    <mergeCell ref="A115:F115"/>
    <mergeCell ref="A117:F117"/>
    <mergeCell ref="B148:C148"/>
    <mergeCell ref="A168:F168"/>
    <mergeCell ref="A169:F169"/>
    <mergeCell ref="B120:C120"/>
    <mergeCell ref="A140:F140"/>
    <mergeCell ref="A141:F141"/>
    <mergeCell ref="A143:F143"/>
    <mergeCell ref="A145:F145"/>
    <mergeCell ref="A146:A148"/>
    <mergeCell ref="B146:B147"/>
    <mergeCell ref="C146:F146"/>
    <mergeCell ref="C147:D147"/>
    <mergeCell ref="E147:F147"/>
    <mergeCell ref="A118:A120"/>
    <mergeCell ref="B118:B119"/>
    <mergeCell ref="C118:F118"/>
  </mergeCells>
  <hyperlinks>
    <hyperlink ref="A1" location="Inhalt!A9" display="Zurück zum Inhalt" xr:uid="{00000000-0004-0000-0300-000000000000}"/>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187"/>
  <sheetViews>
    <sheetView zoomScale="80" zoomScaleNormal="80" zoomScaleSheetLayoutView="40" workbookViewId="0">
      <pane xSplit="1" topLeftCell="B1" activePane="topRight" state="frozen"/>
      <selection pane="topRight"/>
    </sheetView>
  </sheetViews>
  <sheetFormatPr baseColWidth="10" defaultColWidth="11" defaultRowHeight="14.5"/>
  <cols>
    <col min="1" max="1" width="23.5" style="307" customWidth="1"/>
    <col min="2" max="2" width="11.75" style="307" customWidth="1"/>
    <col min="3" max="3" width="16" style="307" customWidth="1"/>
    <col min="4" max="4" width="13.75" style="307" customWidth="1"/>
    <col min="5" max="8" width="11.08203125" style="307" customWidth="1"/>
    <col min="9" max="9" width="11.08203125" style="973" customWidth="1"/>
    <col min="10" max="12" width="11.08203125" style="307" customWidth="1"/>
    <col min="13" max="13" width="15.33203125" style="307" customWidth="1"/>
    <col min="14" max="21" width="11.08203125" style="307" customWidth="1"/>
    <col min="22" max="22" width="17.58203125" style="307" customWidth="1"/>
    <col min="23" max="16384" width="11" style="307"/>
  </cols>
  <sheetData>
    <row r="1" spans="1:23" ht="14.5" customHeight="1">
      <c r="A1" s="165" t="s">
        <v>143</v>
      </c>
      <c r="B1" s="169"/>
      <c r="C1" s="494"/>
      <c r="D1" s="494"/>
      <c r="E1" s="494"/>
      <c r="F1" s="494"/>
      <c r="G1" s="494"/>
      <c r="H1" s="494"/>
      <c r="I1" s="967"/>
      <c r="J1" s="494"/>
      <c r="K1" s="494"/>
      <c r="L1" s="495"/>
      <c r="M1" s="495"/>
      <c r="N1" s="495"/>
      <c r="O1" s="495"/>
      <c r="P1" s="495"/>
      <c r="Q1" s="495"/>
      <c r="R1" s="495"/>
      <c r="S1" s="495"/>
      <c r="T1" s="495"/>
      <c r="U1" s="495"/>
    </row>
    <row r="2" spans="1:23" ht="14.5" customHeight="1">
      <c r="A2" s="165"/>
      <c r="B2" s="169"/>
      <c r="C2" s="494"/>
      <c r="D2" s="494"/>
      <c r="E2" s="494"/>
      <c r="F2" s="494"/>
      <c r="G2" s="494"/>
      <c r="H2" s="494"/>
      <c r="I2" s="967"/>
      <c r="J2" s="494"/>
      <c r="K2" s="494"/>
      <c r="L2" s="495"/>
      <c r="M2" s="495"/>
      <c r="N2" s="495"/>
      <c r="O2" s="495"/>
      <c r="P2" s="495"/>
      <c r="Q2" s="495"/>
      <c r="R2" s="495"/>
      <c r="S2" s="495"/>
      <c r="T2" s="495"/>
      <c r="U2" s="495"/>
    </row>
    <row r="3" spans="1:23" customFormat="1" ht="23.5">
      <c r="A3" s="1093">
        <v>2023</v>
      </c>
      <c r="B3" s="1093"/>
      <c r="C3" s="1093"/>
      <c r="D3" s="1093"/>
      <c r="E3" s="1093"/>
      <c r="F3" s="1093"/>
      <c r="G3" s="1093"/>
      <c r="H3" s="1093"/>
      <c r="I3" s="1093"/>
      <c r="J3" s="1093"/>
      <c r="K3" s="1093"/>
      <c r="L3" s="1093"/>
      <c r="M3" s="1093"/>
      <c r="N3" s="1093"/>
      <c r="O3" s="1093"/>
      <c r="P3" s="1093"/>
      <c r="Q3" s="1093"/>
      <c r="R3" s="1093"/>
      <c r="S3" s="1093"/>
      <c r="T3" s="1093"/>
      <c r="U3" s="1093"/>
      <c r="V3" s="496"/>
    </row>
    <row r="4" spans="1:23" customFormat="1" ht="15" customHeight="1">
      <c r="A4" s="434"/>
      <c r="B4" s="497"/>
      <c r="C4" s="497"/>
      <c r="D4" s="497"/>
      <c r="E4" s="497"/>
      <c r="F4" s="497"/>
      <c r="G4" s="497"/>
      <c r="H4" s="497"/>
      <c r="I4" s="968"/>
      <c r="J4" s="497"/>
      <c r="K4" s="497"/>
    </row>
    <row r="5" spans="1:23" customFormat="1">
      <c r="A5" s="1094" t="s">
        <v>331</v>
      </c>
      <c r="B5" s="1094"/>
      <c r="C5" s="1094"/>
      <c r="D5" s="1094"/>
      <c r="E5" s="1094"/>
      <c r="F5" s="1094"/>
      <c r="G5" s="1094"/>
      <c r="H5" s="1094"/>
      <c r="I5" s="1094"/>
      <c r="J5" s="1094"/>
      <c r="K5" s="1094"/>
      <c r="L5" s="1094"/>
      <c r="M5" s="1094"/>
      <c r="N5" s="1094"/>
      <c r="O5" s="1094"/>
      <c r="P5" s="1094"/>
      <c r="Q5" s="1094"/>
      <c r="R5" s="1094"/>
      <c r="S5" s="1094"/>
      <c r="T5" s="1094"/>
      <c r="U5" s="1094"/>
    </row>
    <row r="6" spans="1:23" customFormat="1" ht="15.75" customHeight="1">
      <c r="A6" s="1095" t="s">
        <v>216</v>
      </c>
      <c r="B6" s="1098" t="s">
        <v>217</v>
      </c>
      <c r="C6" s="1085" t="s">
        <v>184</v>
      </c>
      <c r="D6" s="1086"/>
      <c r="E6" s="1086"/>
      <c r="F6" s="1086"/>
      <c r="G6" s="1086"/>
      <c r="H6" s="1086"/>
      <c r="I6" s="1086"/>
      <c r="J6" s="1086"/>
      <c r="K6" s="1086"/>
      <c r="L6" s="1086"/>
      <c r="M6" s="1086"/>
      <c r="N6" s="1086"/>
      <c r="O6" s="1086"/>
      <c r="P6" s="1086"/>
      <c r="Q6" s="1086"/>
      <c r="R6" s="1086"/>
      <c r="S6" s="1086"/>
      <c r="T6" s="1086"/>
      <c r="U6" s="1087"/>
      <c r="V6" s="498"/>
    </row>
    <row r="7" spans="1:23" customFormat="1" ht="14.9" customHeight="1">
      <c r="A7" s="1096"/>
      <c r="B7" s="1099"/>
      <c r="C7" s="1101" t="s">
        <v>332</v>
      </c>
      <c r="D7" s="1085" t="s">
        <v>184</v>
      </c>
      <c r="E7" s="1086"/>
      <c r="F7" s="1086"/>
      <c r="G7" s="1086"/>
      <c r="H7" s="1086"/>
      <c r="I7" s="1086"/>
      <c r="J7" s="1086"/>
      <c r="K7" s="1086"/>
      <c r="L7" s="1086"/>
      <c r="M7" s="1086"/>
      <c r="N7" s="1086"/>
      <c r="O7" s="1086"/>
      <c r="P7" s="1086"/>
      <c r="Q7" s="1086"/>
      <c r="R7" s="1086"/>
      <c r="S7" s="1086"/>
      <c r="T7" s="1086"/>
      <c r="U7" s="1087"/>
      <c r="V7" s="498"/>
    </row>
    <row r="8" spans="1:23" customFormat="1" ht="54" customHeight="1">
      <c r="A8" s="1096"/>
      <c r="B8" s="1099"/>
      <c r="C8" s="1101"/>
      <c r="D8" s="1101" t="s">
        <v>333</v>
      </c>
      <c r="E8" s="1085" t="s">
        <v>334</v>
      </c>
      <c r="F8" s="1086"/>
      <c r="G8" s="1086"/>
      <c r="H8" s="1086"/>
      <c r="I8" s="1086"/>
      <c r="J8" s="1086"/>
      <c r="K8" s="1086"/>
      <c r="L8" s="1103"/>
      <c r="M8" s="1101" t="s">
        <v>335</v>
      </c>
      <c r="N8" s="1085" t="s">
        <v>334</v>
      </c>
      <c r="O8" s="1086"/>
      <c r="P8" s="1086"/>
      <c r="Q8" s="1086"/>
      <c r="R8" s="1086"/>
      <c r="S8" s="1086"/>
      <c r="T8" s="1086"/>
      <c r="U8" s="1087"/>
      <c r="V8" s="498"/>
    </row>
    <row r="9" spans="1:23" customFormat="1" ht="54" customHeight="1">
      <c r="A9" s="1096"/>
      <c r="B9" s="1100"/>
      <c r="C9" s="1102"/>
      <c r="D9" s="1102"/>
      <c r="E9" s="1088" t="s">
        <v>218</v>
      </c>
      <c r="F9" s="1089"/>
      <c r="G9" s="1090" t="s">
        <v>219</v>
      </c>
      <c r="H9" s="1090"/>
      <c r="I9" s="1090" t="s">
        <v>220</v>
      </c>
      <c r="J9" s="1090"/>
      <c r="K9" s="1090" t="s">
        <v>221</v>
      </c>
      <c r="L9" s="1090"/>
      <c r="M9" s="1102"/>
      <c r="N9" s="1088" t="s">
        <v>218</v>
      </c>
      <c r="O9" s="1089"/>
      <c r="P9" s="1090" t="s">
        <v>219</v>
      </c>
      <c r="Q9" s="1090"/>
      <c r="R9" s="1090" t="s">
        <v>220</v>
      </c>
      <c r="S9" s="1090"/>
      <c r="T9" s="1091" t="s">
        <v>221</v>
      </c>
      <c r="U9" s="1092"/>
      <c r="V9" s="498"/>
    </row>
    <row r="10" spans="1:23" customFormat="1" ht="15" thickBot="1">
      <c r="A10" s="1097"/>
      <c r="B10" s="1104" t="s">
        <v>3</v>
      </c>
      <c r="C10" s="1105"/>
      <c r="D10" s="1105"/>
      <c r="E10" s="499" t="s">
        <v>3</v>
      </c>
      <c r="F10" s="500" t="s">
        <v>187</v>
      </c>
      <c r="G10" s="499" t="s">
        <v>3</v>
      </c>
      <c r="H10" s="501" t="s">
        <v>187</v>
      </c>
      <c r="I10" s="969" t="s">
        <v>3</v>
      </c>
      <c r="J10" s="500" t="s">
        <v>187</v>
      </c>
      <c r="K10" s="502" t="s">
        <v>3</v>
      </c>
      <c r="L10" s="500" t="s">
        <v>187</v>
      </c>
      <c r="M10" s="503" t="s">
        <v>3</v>
      </c>
      <c r="N10" s="502" t="s">
        <v>3</v>
      </c>
      <c r="O10" s="500" t="s">
        <v>187</v>
      </c>
      <c r="P10" s="499" t="s">
        <v>3</v>
      </c>
      <c r="Q10" s="500" t="s">
        <v>187</v>
      </c>
      <c r="R10" s="504" t="s">
        <v>3</v>
      </c>
      <c r="S10" s="500" t="s">
        <v>187</v>
      </c>
      <c r="T10" s="504" t="s">
        <v>3</v>
      </c>
      <c r="U10" s="504" t="s">
        <v>187</v>
      </c>
      <c r="V10" s="505"/>
    </row>
    <row r="11" spans="1:23" customFormat="1" ht="14.15" customHeight="1">
      <c r="A11" s="506" t="s">
        <v>39</v>
      </c>
      <c r="B11" s="524">
        <v>461397</v>
      </c>
      <c r="C11" s="525">
        <v>121536</v>
      </c>
      <c r="D11" s="526">
        <v>15782</v>
      </c>
      <c r="E11" s="527">
        <v>4887</v>
      </c>
      <c r="F11" s="528">
        <v>30.965657077683439</v>
      </c>
      <c r="G11" s="527">
        <v>6585</v>
      </c>
      <c r="H11" s="528">
        <v>41.724749714865034</v>
      </c>
      <c r="I11" s="527">
        <v>3192</v>
      </c>
      <c r="J11" s="530">
        <v>20.225573438094031</v>
      </c>
      <c r="K11" s="529">
        <v>1118</v>
      </c>
      <c r="L11" s="530">
        <v>7.0840197693574956</v>
      </c>
      <c r="M11" s="531">
        <v>105754</v>
      </c>
      <c r="N11" s="529">
        <v>26783</v>
      </c>
      <c r="O11" s="530">
        <v>25.325755999773058</v>
      </c>
      <c r="P11" s="529">
        <v>41856</v>
      </c>
      <c r="Q11" s="530">
        <v>39.578644779393684</v>
      </c>
      <c r="R11" s="529">
        <v>26567</v>
      </c>
      <c r="S11" s="530">
        <v>25.12150840630142</v>
      </c>
      <c r="T11" s="529">
        <v>10548</v>
      </c>
      <c r="U11" s="532">
        <v>9.9740908145318379</v>
      </c>
      <c r="V11" s="507"/>
      <c r="W11" s="507"/>
    </row>
    <row r="12" spans="1:23" customFormat="1" ht="14.15" customHeight="1">
      <c r="A12" s="508" t="s">
        <v>40</v>
      </c>
      <c r="B12" s="533">
        <v>549285</v>
      </c>
      <c r="C12" s="534">
        <v>101649</v>
      </c>
      <c r="D12" s="535">
        <v>15517</v>
      </c>
      <c r="E12" s="536">
        <v>5768</v>
      </c>
      <c r="F12" s="537">
        <v>37.172133788747821</v>
      </c>
      <c r="G12" s="536">
        <v>5784</v>
      </c>
      <c r="H12" s="537">
        <v>37.275246503834502</v>
      </c>
      <c r="I12" s="536">
        <v>3038</v>
      </c>
      <c r="J12" s="539">
        <v>19.578526777083198</v>
      </c>
      <c r="K12" s="538">
        <v>927</v>
      </c>
      <c r="L12" s="539">
        <v>5.9740929303344714</v>
      </c>
      <c r="M12" s="540">
        <v>86132</v>
      </c>
      <c r="N12" s="538">
        <v>27576</v>
      </c>
      <c r="O12" s="539">
        <v>32.015975479496589</v>
      </c>
      <c r="P12" s="538">
        <v>29007</v>
      </c>
      <c r="Q12" s="539">
        <v>33.677378906794225</v>
      </c>
      <c r="R12" s="538">
        <v>20537</v>
      </c>
      <c r="S12" s="539">
        <v>23.843635350392418</v>
      </c>
      <c r="T12" s="538">
        <v>9012</v>
      </c>
      <c r="U12" s="541">
        <v>10.46301026331677</v>
      </c>
      <c r="V12" s="507"/>
      <c r="W12" s="507"/>
    </row>
    <row r="13" spans="1:23" customFormat="1" ht="14.15" customHeight="1">
      <c r="A13" s="509" t="s">
        <v>41</v>
      </c>
      <c r="B13" s="524">
        <v>171686</v>
      </c>
      <c r="C13" s="542">
        <v>62704</v>
      </c>
      <c r="D13" s="526">
        <v>15645</v>
      </c>
      <c r="E13" s="527">
        <v>2108</v>
      </c>
      <c r="F13" s="528">
        <v>13.473953339725153</v>
      </c>
      <c r="G13" s="527">
        <v>5048</v>
      </c>
      <c r="H13" s="528">
        <v>32.265899648449988</v>
      </c>
      <c r="I13" s="527">
        <v>5806</v>
      </c>
      <c r="J13" s="530">
        <v>37.110898050495365</v>
      </c>
      <c r="K13" s="529">
        <v>2683</v>
      </c>
      <c r="L13" s="530">
        <v>17.149248961329498</v>
      </c>
      <c r="M13" s="526">
        <v>47059</v>
      </c>
      <c r="N13" s="527">
        <v>6282</v>
      </c>
      <c r="O13" s="528">
        <v>13.349199940500222</v>
      </c>
      <c r="P13" s="527">
        <v>15172</v>
      </c>
      <c r="Q13" s="528">
        <v>32.24037909857838</v>
      </c>
      <c r="R13" s="527">
        <v>17645</v>
      </c>
      <c r="S13" s="528">
        <v>37.49548439193353</v>
      </c>
      <c r="T13" s="527">
        <v>7960</v>
      </c>
      <c r="U13" s="532">
        <v>16.914936568987866</v>
      </c>
      <c r="V13" s="507"/>
      <c r="W13" s="507"/>
    </row>
    <row r="14" spans="1:23" customFormat="1" ht="13.5" customHeight="1">
      <c r="A14" s="510" t="s">
        <v>42</v>
      </c>
      <c r="B14" s="543">
        <v>112228</v>
      </c>
      <c r="C14" s="544">
        <v>10672</v>
      </c>
      <c r="D14" s="535">
        <v>2340</v>
      </c>
      <c r="E14" s="536">
        <v>1428</v>
      </c>
      <c r="F14" s="537">
        <v>61.025641025641029</v>
      </c>
      <c r="G14" s="536">
        <v>701</v>
      </c>
      <c r="H14" s="537">
        <v>29.957264957264957</v>
      </c>
      <c r="I14" s="536" t="s">
        <v>188</v>
      </c>
      <c r="J14" s="539" t="s">
        <v>188</v>
      </c>
      <c r="K14" s="538" t="s">
        <v>188</v>
      </c>
      <c r="L14" s="539" t="s">
        <v>188</v>
      </c>
      <c r="M14" s="535">
        <v>8332</v>
      </c>
      <c r="N14" s="536">
        <v>5076</v>
      </c>
      <c r="O14" s="537">
        <v>60.921747479596732</v>
      </c>
      <c r="P14" s="536">
        <v>2518</v>
      </c>
      <c r="Q14" s="537">
        <v>30.220835333653383</v>
      </c>
      <c r="R14" s="536" t="s">
        <v>188</v>
      </c>
      <c r="S14" s="537" t="s">
        <v>188</v>
      </c>
      <c r="T14" s="536" t="s">
        <v>188</v>
      </c>
      <c r="U14" s="541" t="s">
        <v>188</v>
      </c>
      <c r="V14" s="507"/>
      <c r="W14" s="507"/>
    </row>
    <row r="15" spans="1:23" customFormat="1" ht="14.15" customHeight="1">
      <c r="A15" s="511" t="s">
        <v>43</v>
      </c>
      <c r="B15" s="545">
        <v>27553</v>
      </c>
      <c r="C15" s="542">
        <v>11816</v>
      </c>
      <c r="D15" s="526">
        <v>1817</v>
      </c>
      <c r="E15" s="527">
        <v>209</v>
      </c>
      <c r="F15" s="528">
        <v>11.502476609796368</v>
      </c>
      <c r="G15" s="527">
        <v>427</v>
      </c>
      <c r="H15" s="528">
        <v>23.500275178866261</v>
      </c>
      <c r="I15" s="527">
        <v>681</v>
      </c>
      <c r="J15" s="530">
        <v>37.479361585030269</v>
      </c>
      <c r="K15" s="529">
        <v>500</v>
      </c>
      <c r="L15" s="530">
        <v>27.517886626307096</v>
      </c>
      <c r="M15" s="526">
        <v>9999</v>
      </c>
      <c r="N15" s="527">
        <v>853</v>
      </c>
      <c r="O15" s="528">
        <v>8.5308530853085305</v>
      </c>
      <c r="P15" s="527">
        <v>2265</v>
      </c>
      <c r="Q15" s="528">
        <v>22.652265226522651</v>
      </c>
      <c r="R15" s="527">
        <v>4216</v>
      </c>
      <c r="S15" s="528">
        <v>42.164216421642166</v>
      </c>
      <c r="T15" s="527">
        <v>2665</v>
      </c>
      <c r="U15" s="532">
        <v>26.652665266526654</v>
      </c>
      <c r="V15" s="507"/>
      <c r="W15" s="507"/>
    </row>
    <row r="16" spans="1:23" customFormat="1" ht="14.15" customHeight="1">
      <c r="A16" s="510" t="s">
        <v>44</v>
      </c>
      <c r="B16" s="543">
        <v>84750</v>
      </c>
      <c r="C16" s="534">
        <v>26877</v>
      </c>
      <c r="D16" s="535">
        <v>7872</v>
      </c>
      <c r="E16" s="536">
        <v>1280</v>
      </c>
      <c r="F16" s="537">
        <v>16.260162601626014</v>
      </c>
      <c r="G16" s="536">
        <v>2478</v>
      </c>
      <c r="H16" s="537">
        <v>31.478658536585364</v>
      </c>
      <c r="I16" s="536">
        <v>2456</v>
      </c>
      <c r="J16" s="539">
        <v>31.199186991869922</v>
      </c>
      <c r="K16" s="538">
        <v>1658</v>
      </c>
      <c r="L16" s="539">
        <v>21.0619918699187</v>
      </c>
      <c r="M16" s="535">
        <v>19005</v>
      </c>
      <c r="N16" s="536">
        <v>2995</v>
      </c>
      <c r="O16" s="537">
        <v>15.759010786635097</v>
      </c>
      <c r="P16" s="536">
        <v>6113</v>
      </c>
      <c r="Q16" s="537">
        <v>32.165219679031829</v>
      </c>
      <c r="R16" s="536">
        <v>5867</v>
      </c>
      <c r="S16" s="537">
        <v>30.870823467508551</v>
      </c>
      <c r="T16" s="536">
        <v>4030</v>
      </c>
      <c r="U16" s="541">
        <v>21.204946066824519</v>
      </c>
      <c r="V16" s="507"/>
      <c r="W16" s="507"/>
    </row>
    <row r="17" spans="1:23" customFormat="1" ht="14.15" customHeight="1">
      <c r="A17" s="511" t="s">
        <v>45</v>
      </c>
      <c r="B17" s="545">
        <v>258282</v>
      </c>
      <c r="C17" s="542">
        <v>89618</v>
      </c>
      <c r="D17" s="526">
        <v>12968</v>
      </c>
      <c r="E17" s="527">
        <v>2073</v>
      </c>
      <c r="F17" s="528">
        <v>15.985502776064159</v>
      </c>
      <c r="G17" s="527">
        <v>5394</v>
      </c>
      <c r="H17" s="528">
        <v>41.594694632942634</v>
      </c>
      <c r="I17" s="527">
        <v>3882</v>
      </c>
      <c r="J17" s="530">
        <v>29.935225169648366</v>
      </c>
      <c r="K17" s="529">
        <v>1619</v>
      </c>
      <c r="L17" s="530">
        <v>12.484577421344849</v>
      </c>
      <c r="M17" s="526">
        <v>76650</v>
      </c>
      <c r="N17" s="527">
        <v>11161</v>
      </c>
      <c r="O17" s="528">
        <v>14.56099151989563</v>
      </c>
      <c r="P17" s="527">
        <v>29206</v>
      </c>
      <c r="Q17" s="528">
        <v>38.103065883887801</v>
      </c>
      <c r="R17" s="527">
        <v>23387</v>
      </c>
      <c r="S17" s="528">
        <v>30.511415525114156</v>
      </c>
      <c r="T17" s="527">
        <v>12896</v>
      </c>
      <c r="U17" s="532">
        <v>16.824527071102413</v>
      </c>
      <c r="V17" s="507"/>
      <c r="W17" s="507"/>
    </row>
    <row r="18" spans="1:23" customFormat="1" ht="14.15" customHeight="1">
      <c r="A18" s="510" t="s">
        <v>46</v>
      </c>
      <c r="B18" s="543">
        <v>68821</v>
      </c>
      <c r="C18" s="534">
        <v>5691</v>
      </c>
      <c r="D18" s="535">
        <v>1226</v>
      </c>
      <c r="E18" s="536">
        <v>861</v>
      </c>
      <c r="F18" s="537">
        <v>70.228384991843399</v>
      </c>
      <c r="G18" s="536">
        <v>332</v>
      </c>
      <c r="H18" s="537">
        <v>27.079934747145192</v>
      </c>
      <c r="I18" s="536" t="s">
        <v>188</v>
      </c>
      <c r="J18" s="539" t="s">
        <v>188</v>
      </c>
      <c r="K18" s="538" t="s">
        <v>188</v>
      </c>
      <c r="L18" s="539" t="s">
        <v>188</v>
      </c>
      <c r="M18" s="535">
        <v>4465</v>
      </c>
      <c r="N18" s="536">
        <v>3039</v>
      </c>
      <c r="O18" s="537">
        <v>68.062709966405379</v>
      </c>
      <c r="P18" s="536">
        <v>1248</v>
      </c>
      <c r="Q18" s="537">
        <v>27.950727883538633</v>
      </c>
      <c r="R18" s="536" t="s">
        <v>188</v>
      </c>
      <c r="S18" s="537" t="s">
        <v>188</v>
      </c>
      <c r="T18" s="536" t="s">
        <v>188</v>
      </c>
      <c r="U18" s="541" t="s">
        <v>188</v>
      </c>
      <c r="V18" s="507"/>
      <c r="W18" s="507"/>
    </row>
    <row r="19" spans="1:23" customFormat="1" ht="14.15" customHeight="1">
      <c r="A19" s="511" t="s">
        <v>47</v>
      </c>
      <c r="B19" s="545">
        <v>322808</v>
      </c>
      <c r="C19" s="542">
        <v>63852</v>
      </c>
      <c r="D19" s="526">
        <v>8213</v>
      </c>
      <c r="E19" s="527">
        <v>3127</v>
      </c>
      <c r="F19" s="528">
        <v>38.073785462072323</v>
      </c>
      <c r="G19" s="527">
        <v>3109</v>
      </c>
      <c r="H19" s="528">
        <v>37.854620723243634</v>
      </c>
      <c r="I19" s="527">
        <v>1514</v>
      </c>
      <c r="J19" s="530">
        <v>18.434189699257274</v>
      </c>
      <c r="K19" s="546">
        <v>463</v>
      </c>
      <c r="L19" s="547">
        <v>5.6374041154267625</v>
      </c>
      <c r="M19" s="526">
        <v>55639</v>
      </c>
      <c r="N19" s="527">
        <v>19533</v>
      </c>
      <c r="O19" s="528">
        <v>35.106669781987456</v>
      </c>
      <c r="P19" s="527">
        <v>20478</v>
      </c>
      <c r="Q19" s="528">
        <v>36.805118711695037</v>
      </c>
      <c r="R19" s="527">
        <v>11463</v>
      </c>
      <c r="S19" s="528">
        <v>20.602455112421143</v>
      </c>
      <c r="T19" s="527">
        <v>4165</v>
      </c>
      <c r="U19" s="532">
        <v>7.4857563938963674</v>
      </c>
      <c r="V19" s="507"/>
      <c r="W19" s="507"/>
    </row>
    <row r="20" spans="1:23" customFormat="1" ht="14.15" customHeight="1">
      <c r="A20" s="510" t="s">
        <v>48</v>
      </c>
      <c r="B20" s="543">
        <v>659195</v>
      </c>
      <c r="C20" s="534">
        <v>186620</v>
      </c>
      <c r="D20" s="540">
        <v>20702</v>
      </c>
      <c r="E20" s="538">
        <v>5148</v>
      </c>
      <c r="F20" s="539">
        <v>24.867162592986187</v>
      </c>
      <c r="G20" s="538">
        <v>7705</v>
      </c>
      <c r="H20" s="539">
        <v>37.218626219688922</v>
      </c>
      <c r="I20" s="536">
        <v>5513</v>
      </c>
      <c r="J20" s="539">
        <v>26.630277267896822</v>
      </c>
      <c r="K20" s="538">
        <v>2336</v>
      </c>
      <c r="L20" s="539">
        <v>11.283933919428074</v>
      </c>
      <c r="M20" s="535">
        <v>165918</v>
      </c>
      <c r="N20" s="536">
        <v>36415</v>
      </c>
      <c r="O20" s="537">
        <v>21.947588567846768</v>
      </c>
      <c r="P20" s="536">
        <v>58391</v>
      </c>
      <c r="Q20" s="537">
        <v>35.192685543461231</v>
      </c>
      <c r="R20" s="536">
        <v>48358</v>
      </c>
      <c r="S20" s="537">
        <v>29.145722585855665</v>
      </c>
      <c r="T20" s="536">
        <v>22754</v>
      </c>
      <c r="U20" s="541">
        <v>13.714003302836343</v>
      </c>
      <c r="V20" s="507"/>
      <c r="W20" s="507"/>
    </row>
    <row r="21" spans="1:23" customFormat="1" ht="14.15" customHeight="1">
      <c r="A21" s="511" t="s">
        <v>49</v>
      </c>
      <c r="B21" s="545">
        <v>164239</v>
      </c>
      <c r="C21" s="542">
        <v>38508</v>
      </c>
      <c r="D21" s="548">
        <v>5504</v>
      </c>
      <c r="E21" s="529">
        <v>2161</v>
      </c>
      <c r="F21" s="530">
        <v>39.262354651162788</v>
      </c>
      <c r="G21" s="529">
        <v>2174</v>
      </c>
      <c r="H21" s="530">
        <v>39.498546511627907</v>
      </c>
      <c r="I21" s="527">
        <v>1003</v>
      </c>
      <c r="J21" s="530">
        <v>18.223110465116278</v>
      </c>
      <c r="K21" s="529">
        <v>166</v>
      </c>
      <c r="L21" s="530">
        <v>3.0159883720930236</v>
      </c>
      <c r="M21" s="526">
        <v>33004</v>
      </c>
      <c r="N21" s="527">
        <v>11100</v>
      </c>
      <c r="O21" s="528">
        <v>33.632286995515699</v>
      </c>
      <c r="P21" s="527">
        <v>12891</v>
      </c>
      <c r="Q21" s="528">
        <v>39.058901951278635</v>
      </c>
      <c r="R21" s="527">
        <v>7184</v>
      </c>
      <c r="S21" s="528">
        <v>21.767058538358985</v>
      </c>
      <c r="T21" s="527">
        <v>1829</v>
      </c>
      <c r="U21" s="532">
        <v>5.5417525148466851</v>
      </c>
      <c r="V21" s="507"/>
      <c r="W21" s="507"/>
    </row>
    <row r="22" spans="1:23" customFormat="1" ht="14.15" customHeight="1">
      <c r="A22" s="510" t="s">
        <v>50</v>
      </c>
      <c r="B22" s="543">
        <v>35521</v>
      </c>
      <c r="C22" s="534">
        <v>7779</v>
      </c>
      <c r="D22" s="535">
        <v>887</v>
      </c>
      <c r="E22" s="536">
        <v>313</v>
      </c>
      <c r="F22" s="537">
        <v>35.287485907553553</v>
      </c>
      <c r="G22" s="536">
        <v>423</v>
      </c>
      <c r="H22" s="537">
        <v>47.688838782412631</v>
      </c>
      <c r="I22" s="536">
        <v>104</v>
      </c>
      <c r="J22" s="537">
        <v>11.724915445321308</v>
      </c>
      <c r="K22" s="536">
        <v>47</v>
      </c>
      <c r="L22" s="537">
        <v>5.2987598647125145</v>
      </c>
      <c r="M22" s="535">
        <v>6892</v>
      </c>
      <c r="N22" s="536">
        <v>2425</v>
      </c>
      <c r="O22" s="537">
        <v>35.185722576900751</v>
      </c>
      <c r="P22" s="536">
        <v>2859</v>
      </c>
      <c r="Q22" s="537">
        <v>41.482878699941963</v>
      </c>
      <c r="R22" s="536">
        <v>1320</v>
      </c>
      <c r="S22" s="537">
        <v>19.152640742890309</v>
      </c>
      <c r="T22" s="536">
        <v>288</v>
      </c>
      <c r="U22" s="541">
        <v>4.1787579802669761</v>
      </c>
      <c r="V22" s="507"/>
      <c r="W22" s="507"/>
    </row>
    <row r="23" spans="1:23" customFormat="1" ht="14.15" customHeight="1">
      <c r="A23" s="511" t="s">
        <v>51</v>
      </c>
      <c r="B23" s="545">
        <v>181679</v>
      </c>
      <c r="C23" s="549">
        <v>20101</v>
      </c>
      <c r="D23" s="526">
        <v>4111</v>
      </c>
      <c r="E23" s="527">
        <v>2194</v>
      </c>
      <c r="F23" s="528">
        <v>53.36900997324252</v>
      </c>
      <c r="G23" s="527">
        <v>1485</v>
      </c>
      <c r="H23" s="528">
        <v>36.122597908051567</v>
      </c>
      <c r="I23" s="527">
        <v>351</v>
      </c>
      <c r="J23" s="528">
        <v>8.5380685964485536</v>
      </c>
      <c r="K23" s="527">
        <v>81</v>
      </c>
      <c r="L23" s="528">
        <v>1.9703235222573583</v>
      </c>
      <c r="M23" s="526">
        <v>15990</v>
      </c>
      <c r="N23" s="527">
        <v>8262</v>
      </c>
      <c r="O23" s="528">
        <v>51.669793621013142</v>
      </c>
      <c r="P23" s="527">
        <v>5930</v>
      </c>
      <c r="Q23" s="528">
        <v>37.085678549093181</v>
      </c>
      <c r="R23" s="527">
        <v>1475</v>
      </c>
      <c r="S23" s="528">
        <v>9.2245153220762965</v>
      </c>
      <c r="T23" s="527">
        <v>323</v>
      </c>
      <c r="U23" s="532">
        <v>2.0200125078173858</v>
      </c>
      <c r="V23" s="507"/>
      <c r="W23" s="507"/>
    </row>
    <row r="24" spans="1:23" customFormat="1" ht="14.15" customHeight="1">
      <c r="A24" s="510" t="s">
        <v>52</v>
      </c>
      <c r="B24" s="543">
        <v>92852</v>
      </c>
      <c r="C24" s="534">
        <v>9417</v>
      </c>
      <c r="D24" s="535">
        <v>2128</v>
      </c>
      <c r="E24" s="536">
        <v>1135</v>
      </c>
      <c r="F24" s="537">
        <v>53.336466165413533</v>
      </c>
      <c r="G24" s="536">
        <v>598</v>
      </c>
      <c r="H24" s="537">
        <v>28.101503759398494</v>
      </c>
      <c r="I24" s="536" t="s">
        <v>188</v>
      </c>
      <c r="J24" s="537" t="s">
        <v>188</v>
      </c>
      <c r="K24" s="536" t="s">
        <v>188</v>
      </c>
      <c r="L24" s="537" t="s">
        <v>188</v>
      </c>
      <c r="M24" s="540">
        <v>7289</v>
      </c>
      <c r="N24" s="538">
        <v>3701</v>
      </c>
      <c r="O24" s="539">
        <v>50.775140622856362</v>
      </c>
      <c r="P24" s="538">
        <v>2046</v>
      </c>
      <c r="Q24" s="539">
        <v>28.069694059541778</v>
      </c>
      <c r="R24" s="538" t="s">
        <v>188</v>
      </c>
      <c r="S24" s="539" t="s">
        <v>188</v>
      </c>
      <c r="T24" s="538" t="s">
        <v>188</v>
      </c>
      <c r="U24" s="541" t="s">
        <v>188</v>
      </c>
      <c r="V24" s="507"/>
      <c r="W24" s="507"/>
    </row>
    <row r="25" spans="1:23" customFormat="1" ht="14.15" customHeight="1">
      <c r="A25" s="512" t="s">
        <v>53</v>
      </c>
      <c r="B25" s="550">
        <v>112123</v>
      </c>
      <c r="C25" s="551">
        <v>19337</v>
      </c>
      <c r="D25" s="548">
        <v>2625</v>
      </c>
      <c r="E25" s="529">
        <v>1142</v>
      </c>
      <c r="F25" s="530">
        <v>43.504761904761907</v>
      </c>
      <c r="G25" s="529">
        <v>846</v>
      </c>
      <c r="H25" s="530">
        <v>32.228571428571428</v>
      </c>
      <c r="I25" s="527">
        <v>454</v>
      </c>
      <c r="J25" s="530">
        <v>17.295238095238094</v>
      </c>
      <c r="K25" s="529">
        <v>183</v>
      </c>
      <c r="L25" s="530">
        <v>6.9714285714285715</v>
      </c>
      <c r="M25" s="548">
        <v>16712</v>
      </c>
      <c r="N25" s="529">
        <v>7001</v>
      </c>
      <c r="O25" s="530">
        <v>41.892053614169463</v>
      </c>
      <c r="P25" s="529">
        <v>5306</v>
      </c>
      <c r="Q25" s="530">
        <v>31.749640976543802</v>
      </c>
      <c r="R25" s="529">
        <v>2802</v>
      </c>
      <c r="S25" s="530">
        <v>16.766395404499761</v>
      </c>
      <c r="T25" s="529">
        <v>1603</v>
      </c>
      <c r="U25" s="532">
        <v>9.5919100047869801</v>
      </c>
      <c r="V25" s="507"/>
      <c r="W25" s="507"/>
    </row>
    <row r="26" spans="1:23" customFormat="1" ht="14.15" customHeight="1" thickBot="1">
      <c r="A26" s="510" t="s">
        <v>54</v>
      </c>
      <c r="B26" s="543">
        <v>89498</v>
      </c>
      <c r="C26" s="544">
        <v>9677</v>
      </c>
      <c r="D26" s="540">
        <v>2181</v>
      </c>
      <c r="E26" s="538">
        <v>1166</v>
      </c>
      <c r="F26" s="539">
        <v>53.461714809720306</v>
      </c>
      <c r="G26" s="538">
        <v>872</v>
      </c>
      <c r="H26" s="539">
        <v>39.981659789087573</v>
      </c>
      <c r="I26" s="536" t="s">
        <v>188</v>
      </c>
      <c r="J26" s="539" t="s">
        <v>188</v>
      </c>
      <c r="K26" s="538" t="s">
        <v>188</v>
      </c>
      <c r="L26" s="539" t="s">
        <v>188</v>
      </c>
      <c r="M26" s="540">
        <v>7496</v>
      </c>
      <c r="N26" s="538">
        <v>3799</v>
      </c>
      <c r="O26" s="539">
        <v>50.680362860192105</v>
      </c>
      <c r="P26" s="538">
        <v>3136</v>
      </c>
      <c r="Q26" s="539">
        <v>41.835645677694771</v>
      </c>
      <c r="R26" s="538" t="s">
        <v>188</v>
      </c>
      <c r="S26" s="539" t="s">
        <v>188</v>
      </c>
      <c r="T26" s="538" t="s">
        <v>188</v>
      </c>
      <c r="U26" s="541" t="s">
        <v>188</v>
      </c>
      <c r="V26" s="507"/>
      <c r="W26" s="507"/>
    </row>
    <row r="27" spans="1:23" customFormat="1" ht="14.15" customHeight="1">
      <c r="A27" s="513" t="s">
        <v>55</v>
      </c>
      <c r="B27" s="553">
        <v>2675153</v>
      </c>
      <c r="C27" s="554">
        <v>667592</v>
      </c>
      <c r="D27" s="554">
        <v>91887</v>
      </c>
      <c r="E27" s="555">
        <v>26108</v>
      </c>
      <c r="F27" s="556">
        <v>28.41315964173387</v>
      </c>
      <c r="G27" s="555">
        <v>34925</v>
      </c>
      <c r="H27" s="480">
        <v>38.008641048244044</v>
      </c>
      <c r="I27" s="970">
        <v>21837</v>
      </c>
      <c r="J27" s="480">
        <v>23.76505925756636</v>
      </c>
      <c r="K27" s="479">
        <v>9017</v>
      </c>
      <c r="L27" s="480">
        <v>9.8131400524557328</v>
      </c>
      <c r="M27" s="478">
        <v>575705</v>
      </c>
      <c r="N27" s="555">
        <v>145842</v>
      </c>
      <c r="O27" s="480">
        <v>25.332765913097855</v>
      </c>
      <c r="P27" s="555">
        <v>208372</v>
      </c>
      <c r="Q27" s="480">
        <v>36.194231420606037</v>
      </c>
      <c r="R27" s="555">
        <v>151701</v>
      </c>
      <c r="S27" s="480">
        <v>26.350474635446975</v>
      </c>
      <c r="T27" s="479">
        <v>69790</v>
      </c>
      <c r="U27" s="481">
        <v>12.122528030849134</v>
      </c>
      <c r="V27" s="507"/>
      <c r="W27" s="507"/>
    </row>
    <row r="28" spans="1:23" customFormat="1" ht="14.15" customHeight="1">
      <c r="A28" s="514" t="s">
        <v>56</v>
      </c>
      <c r="B28" s="558">
        <v>716764</v>
      </c>
      <c r="C28" s="559">
        <v>118262</v>
      </c>
      <c r="D28" s="559">
        <v>27631</v>
      </c>
      <c r="E28" s="483">
        <v>8892</v>
      </c>
      <c r="F28" s="560">
        <v>32.181245702290909</v>
      </c>
      <c r="G28" s="561">
        <v>9036</v>
      </c>
      <c r="H28" s="484">
        <v>32.702399478846225</v>
      </c>
      <c r="I28" s="971">
        <v>6874</v>
      </c>
      <c r="J28" s="484">
        <v>24.877854583619847</v>
      </c>
      <c r="K28" s="561">
        <v>2829</v>
      </c>
      <c r="L28" s="484">
        <v>10.238500235243023</v>
      </c>
      <c r="M28" s="482">
        <v>90631</v>
      </c>
      <c r="N28" s="483">
        <v>30159</v>
      </c>
      <c r="O28" s="484">
        <v>33.276693405126281</v>
      </c>
      <c r="P28" s="561">
        <v>30050</v>
      </c>
      <c r="Q28" s="484">
        <v>33.156425505621698</v>
      </c>
      <c r="R28" s="561">
        <v>21860</v>
      </c>
      <c r="S28" s="484">
        <v>24.119782414405666</v>
      </c>
      <c r="T28" s="561">
        <v>8562</v>
      </c>
      <c r="U28" s="485">
        <v>9.4470986748463552</v>
      </c>
      <c r="V28" s="507"/>
      <c r="W28" s="507"/>
    </row>
    <row r="29" spans="1:23" customFormat="1" ht="14.15" customHeight="1">
      <c r="A29" s="515" t="s">
        <v>57</v>
      </c>
      <c r="B29" s="563">
        <v>3391917</v>
      </c>
      <c r="C29" s="564">
        <v>785854</v>
      </c>
      <c r="D29" s="564">
        <v>119518</v>
      </c>
      <c r="E29" s="487">
        <v>35000</v>
      </c>
      <c r="F29" s="565">
        <v>29.284291905821718</v>
      </c>
      <c r="G29" s="566">
        <v>43961</v>
      </c>
      <c r="H29" s="488">
        <v>36.781907327766525</v>
      </c>
      <c r="I29" s="972">
        <v>28711</v>
      </c>
      <c r="J29" s="488">
        <v>24.022322997372779</v>
      </c>
      <c r="K29" s="566">
        <v>11846</v>
      </c>
      <c r="L29" s="488">
        <v>9.9114777690389726</v>
      </c>
      <c r="M29" s="567">
        <v>666336</v>
      </c>
      <c r="N29" s="487">
        <v>176001</v>
      </c>
      <c r="O29" s="488">
        <v>26.413250972482349</v>
      </c>
      <c r="P29" s="566">
        <v>238422</v>
      </c>
      <c r="Q29" s="488">
        <v>35.781047399510157</v>
      </c>
      <c r="R29" s="566">
        <v>173561</v>
      </c>
      <c r="S29" s="488">
        <v>26.047069346395812</v>
      </c>
      <c r="T29" s="566">
        <v>78352</v>
      </c>
      <c r="U29" s="489">
        <v>11.758632281611678</v>
      </c>
      <c r="V29" s="507"/>
      <c r="W29" s="507"/>
    </row>
    <row r="30" spans="1:23" customFormat="1" ht="14.15" customHeight="1">
      <c r="A30" s="1064" t="s">
        <v>336</v>
      </c>
      <c r="B30" s="1064"/>
      <c r="C30" s="1064"/>
      <c r="D30" s="1064"/>
      <c r="E30" s="1064"/>
      <c r="F30" s="1064"/>
      <c r="G30" s="1064"/>
      <c r="H30" s="1064"/>
      <c r="I30" s="1064"/>
      <c r="J30" s="1064"/>
      <c r="K30" s="1064"/>
      <c r="L30" s="1064"/>
      <c r="M30" s="1064"/>
      <c r="N30" s="1064"/>
      <c r="O30" s="1064"/>
      <c r="P30" s="1064"/>
      <c r="Q30" s="1064"/>
      <c r="R30" s="1064"/>
      <c r="S30" s="1064"/>
      <c r="T30" s="1064"/>
      <c r="U30" s="1064"/>
      <c r="V30" s="507"/>
    </row>
    <row r="31" spans="1:23" customFormat="1" ht="14.15" customHeight="1">
      <c r="A31" s="1064" t="s">
        <v>191</v>
      </c>
      <c r="B31" s="1064"/>
      <c r="C31" s="1064"/>
      <c r="D31" s="1064"/>
      <c r="E31" s="1064"/>
      <c r="F31" s="1064"/>
      <c r="G31" s="1064"/>
      <c r="H31" s="1064"/>
      <c r="I31" s="1064"/>
      <c r="J31" s="1064"/>
      <c r="K31" s="1064"/>
      <c r="L31" s="1064"/>
      <c r="M31" s="1064"/>
      <c r="N31" s="1064"/>
      <c r="O31" s="1064"/>
      <c r="P31" s="1064"/>
      <c r="Q31" s="1064"/>
      <c r="R31" s="1064"/>
      <c r="S31" s="1064"/>
      <c r="T31" s="1064"/>
      <c r="U31" s="1064"/>
      <c r="V31" s="507"/>
    </row>
    <row r="32" spans="1:23" customFormat="1" ht="15" customHeight="1">
      <c r="A32" s="1064" t="s">
        <v>192</v>
      </c>
      <c r="B32" s="1064"/>
      <c r="C32" s="1064"/>
      <c r="D32" s="1064"/>
      <c r="E32" s="1064"/>
      <c r="F32" s="1064"/>
      <c r="G32" s="1064"/>
      <c r="H32" s="1064"/>
      <c r="I32" s="1064"/>
      <c r="J32" s="1064"/>
      <c r="K32" s="1064"/>
      <c r="L32" s="1064"/>
      <c r="M32" s="1064"/>
      <c r="N32" s="1064"/>
      <c r="O32" s="1064"/>
      <c r="P32" s="1064"/>
      <c r="Q32" s="1064"/>
      <c r="R32" s="1064"/>
      <c r="S32" s="1064"/>
      <c r="T32" s="1064"/>
      <c r="U32" s="1064"/>
      <c r="V32" s="507"/>
    </row>
    <row r="33" spans="1:23" ht="14.5" customHeight="1"/>
    <row r="34" spans="1:23" ht="23.5">
      <c r="A34" s="1084">
        <v>2022</v>
      </c>
      <c r="B34" s="1084"/>
      <c r="C34" s="1084"/>
      <c r="D34" s="1084"/>
      <c r="E34" s="1084"/>
      <c r="F34" s="1084"/>
      <c r="G34" s="1084"/>
      <c r="H34" s="1084"/>
      <c r="I34" s="1084"/>
      <c r="J34" s="1084"/>
      <c r="K34" s="1084"/>
      <c r="L34" s="1084"/>
      <c r="M34" s="1084"/>
      <c r="N34" s="1084"/>
      <c r="O34" s="1084"/>
      <c r="P34" s="1084"/>
      <c r="Q34" s="1084"/>
      <c r="R34" s="1084"/>
      <c r="S34" s="1084"/>
      <c r="T34" s="1084"/>
      <c r="U34" s="1084"/>
      <c r="V34" s="516"/>
    </row>
    <row r="36" spans="1:23" ht="15" customHeight="1">
      <c r="A36" s="1069" t="s">
        <v>337</v>
      </c>
      <c r="B36" s="1069"/>
      <c r="C36" s="1069"/>
      <c r="D36" s="1069"/>
      <c r="E36" s="1069"/>
      <c r="F36" s="1069"/>
      <c r="G36" s="1069"/>
      <c r="H36" s="1069"/>
      <c r="I36" s="1069"/>
      <c r="J36" s="1069"/>
      <c r="K36" s="1069"/>
      <c r="L36" s="1069"/>
      <c r="M36" s="1069"/>
      <c r="N36" s="1069"/>
      <c r="O36" s="1069"/>
      <c r="P36" s="1069"/>
      <c r="Q36" s="1069"/>
      <c r="R36" s="1069"/>
      <c r="S36" s="1069"/>
      <c r="T36" s="1069"/>
      <c r="U36" s="1069"/>
    </row>
    <row r="37" spans="1:23" ht="15.75" customHeight="1">
      <c r="A37" s="1070" t="s">
        <v>216</v>
      </c>
      <c r="B37" s="1072" t="s">
        <v>217</v>
      </c>
      <c r="C37" s="1075" t="s">
        <v>184</v>
      </c>
      <c r="D37" s="1076"/>
      <c r="E37" s="1076"/>
      <c r="F37" s="1076"/>
      <c r="G37" s="1076"/>
      <c r="H37" s="1076"/>
      <c r="I37" s="1076"/>
      <c r="J37" s="1076"/>
      <c r="K37" s="1076"/>
      <c r="L37" s="1076"/>
      <c r="M37" s="1076"/>
      <c r="N37" s="1076"/>
      <c r="O37" s="1076"/>
      <c r="P37" s="1076"/>
      <c r="Q37" s="1076"/>
      <c r="R37" s="1076"/>
      <c r="S37" s="1076"/>
      <c r="T37" s="1076"/>
      <c r="U37" s="1076"/>
      <c r="V37" s="517"/>
    </row>
    <row r="38" spans="1:23" ht="14.9" customHeight="1">
      <c r="A38" s="1070"/>
      <c r="B38" s="1073"/>
      <c r="C38" s="1077" t="s">
        <v>332</v>
      </c>
      <c r="D38" s="1075" t="s">
        <v>184</v>
      </c>
      <c r="E38" s="1076"/>
      <c r="F38" s="1076"/>
      <c r="G38" s="1076"/>
      <c r="H38" s="1076"/>
      <c r="I38" s="1076"/>
      <c r="J38" s="1076"/>
      <c r="K38" s="1076"/>
      <c r="L38" s="1076"/>
      <c r="M38" s="1076"/>
      <c r="N38" s="1076"/>
      <c r="O38" s="1076"/>
      <c r="P38" s="1076"/>
      <c r="Q38" s="1076"/>
      <c r="R38" s="1076"/>
      <c r="S38" s="1076"/>
      <c r="T38" s="1076"/>
      <c r="U38" s="1076"/>
      <c r="V38" s="517"/>
    </row>
    <row r="39" spans="1:23" ht="41.25" customHeight="1">
      <c r="A39" s="1070"/>
      <c r="B39" s="1073"/>
      <c r="C39" s="1077"/>
      <c r="D39" s="1078" t="s">
        <v>333</v>
      </c>
      <c r="E39" s="1075" t="s">
        <v>334</v>
      </c>
      <c r="F39" s="1076"/>
      <c r="G39" s="1076"/>
      <c r="H39" s="1076"/>
      <c r="I39" s="1076"/>
      <c r="J39" s="1076"/>
      <c r="K39" s="1076"/>
      <c r="L39" s="1079"/>
      <c r="M39" s="1078" t="s">
        <v>335</v>
      </c>
      <c r="N39" s="1075" t="s">
        <v>334</v>
      </c>
      <c r="O39" s="1076"/>
      <c r="P39" s="1076"/>
      <c r="Q39" s="1076"/>
      <c r="R39" s="1076"/>
      <c r="S39" s="1076"/>
      <c r="T39" s="1076"/>
      <c r="U39" s="1076"/>
      <c r="V39" s="517"/>
    </row>
    <row r="40" spans="1:23" ht="84.65" customHeight="1">
      <c r="A40" s="1070"/>
      <c r="B40" s="1074"/>
      <c r="C40" s="1077"/>
      <c r="D40" s="1078"/>
      <c r="E40" s="1065" t="s">
        <v>218</v>
      </c>
      <c r="F40" s="1066"/>
      <c r="G40" s="1067" t="s">
        <v>219</v>
      </c>
      <c r="H40" s="1068"/>
      <c r="I40" s="1067" t="s">
        <v>220</v>
      </c>
      <c r="J40" s="1068"/>
      <c r="K40" s="1067" t="s">
        <v>221</v>
      </c>
      <c r="L40" s="1068"/>
      <c r="M40" s="1080"/>
      <c r="N40" s="1065" t="s">
        <v>218</v>
      </c>
      <c r="O40" s="1066"/>
      <c r="P40" s="1067" t="s">
        <v>219</v>
      </c>
      <c r="Q40" s="1068"/>
      <c r="R40" s="1067" t="s">
        <v>220</v>
      </c>
      <c r="S40" s="1068"/>
      <c r="T40" s="1067" t="s">
        <v>221</v>
      </c>
      <c r="U40" s="1081"/>
      <c r="V40" s="517"/>
    </row>
    <row r="41" spans="1:23" ht="14.9" customHeight="1" thickBot="1">
      <c r="A41" s="1071"/>
      <c r="B41" s="1082" t="s">
        <v>3</v>
      </c>
      <c r="C41" s="1082"/>
      <c r="D41" s="1082"/>
      <c r="E41" s="1083"/>
      <c r="F41" s="518" t="s">
        <v>187</v>
      </c>
      <c r="G41" s="519" t="s">
        <v>3</v>
      </c>
      <c r="H41" s="518" t="s">
        <v>187</v>
      </c>
      <c r="I41" s="519" t="s">
        <v>3</v>
      </c>
      <c r="J41" s="518" t="s">
        <v>187</v>
      </c>
      <c r="K41" s="519" t="s">
        <v>3</v>
      </c>
      <c r="L41" s="518" t="s">
        <v>187</v>
      </c>
      <c r="M41" s="520" t="s">
        <v>3</v>
      </c>
      <c r="N41" s="521" t="s">
        <v>3</v>
      </c>
      <c r="O41" s="518" t="s">
        <v>187</v>
      </c>
      <c r="P41" s="519" t="s">
        <v>3</v>
      </c>
      <c r="Q41" s="518" t="s">
        <v>187</v>
      </c>
      <c r="R41" s="519" t="s">
        <v>3</v>
      </c>
      <c r="S41" s="518" t="s">
        <v>187</v>
      </c>
      <c r="T41" s="519" t="s">
        <v>3</v>
      </c>
      <c r="U41" s="522" t="s">
        <v>187</v>
      </c>
      <c r="V41" s="523"/>
    </row>
    <row r="42" spans="1:23" ht="14.15" customHeight="1">
      <c r="A42" s="509" t="s">
        <v>39</v>
      </c>
      <c r="B42" s="524">
        <v>446550</v>
      </c>
      <c r="C42" s="525">
        <f>D42+M42</f>
        <v>115688</v>
      </c>
      <c r="D42" s="526">
        <v>15387</v>
      </c>
      <c r="E42" s="527">
        <v>4838</v>
      </c>
      <c r="F42" s="528">
        <v>31.442126470397085</v>
      </c>
      <c r="G42" s="527">
        <v>6250</v>
      </c>
      <c r="H42" s="528">
        <v>40.618704100864363</v>
      </c>
      <c r="I42" s="527">
        <v>3231</v>
      </c>
      <c r="J42" s="530">
        <v>20.998245271982842</v>
      </c>
      <c r="K42" s="529">
        <v>1068</v>
      </c>
      <c r="L42" s="530">
        <v>6.9409241567557025</v>
      </c>
      <c r="M42" s="531">
        <v>100301</v>
      </c>
      <c r="N42" s="529">
        <v>25829</v>
      </c>
      <c r="O42" s="530">
        <v>25.751488021056616</v>
      </c>
      <c r="P42" s="529">
        <v>39946</v>
      </c>
      <c r="Q42" s="530">
        <v>39.826123368660333</v>
      </c>
      <c r="R42" s="529">
        <v>24892</v>
      </c>
      <c r="S42" s="530">
        <v>24.817299927219072</v>
      </c>
      <c r="T42" s="529">
        <v>9634</v>
      </c>
      <c r="U42" s="532">
        <v>9.605088683063979</v>
      </c>
      <c r="V42" s="365"/>
      <c r="W42" s="365"/>
    </row>
    <row r="43" spans="1:23" ht="14.15" customHeight="1">
      <c r="A43" s="508" t="s">
        <v>40</v>
      </c>
      <c r="B43" s="533">
        <v>536836</v>
      </c>
      <c r="C43" s="534">
        <f t="shared" ref="C43:C60" si="0">D43+M43</f>
        <v>95980</v>
      </c>
      <c r="D43" s="535">
        <v>14776</v>
      </c>
      <c r="E43" s="536">
        <v>5632</v>
      </c>
      <c r="F43" s="537">
        <v>38.115863562533839</v>
      </c>
      <c r="G43" s="536">
        <v>5643</v>
      </c>
      <c r="H43" s="537">
        <v>38.19030860855441</v>
      </c>
      <c r="I43" s="536">
        <v>2757</v>
      </c>
      <c r="J43" s="539">
        <v>18.658635625338388</v>
      </c>
      <c r="K43" s="538">
        <v>744</v>
      </c>
      <c r="L43" s="539">
        <v>5.0351922035733621</v>
      </c>
      <c r="M43" s="540">
        <v>81204</v>
      </c>
      <c r="N43" s="538">
        <v>26391</v>
      </c>
      <c r="O43" s="539">
        <v>32.499630560070933</v>
      </c>
      <c r="P43" s="538">
        <v>27544</v>
      </c>
      <c r="Q43" s="539">
        <v>33.919511354120488</v>
      </c>
      <c r="R43" s="538">
        <v>19129</v>
      </c>
      <c r="S43" s="539">
        <v>23.556721343776168</v>
      </c>
      <c r="T43" s="538">
        <v>8140</v>
      </c>
      <c r="U43" s="541">
        <v>10.024136742032413</v>
      </c>
      <c r="V43" s="365"/>
      <c r="W43" s="365"/>
    </row>
    <row r="44" spans="1:23" ht="14.15" customHeight="1">
      <c r="A44" s="509" t="s">
        <v>41</v>
      </c>
      <c r="B44" s="524">
        <v>170687</v>
      </c>
      <c r="C44" s="542">
        <f t="shared" si="0"/>
        <v>57518</v>
      </c>
      <c r="D44" s="526">
        <v>14105</v>
      </c>
      <c r="E44" s="527">
        <v>2381</v>
      </c>
      <c r="F44" s="528">
        <v>16.880538816022685</v>
      </c>
      <c r="G44" s="527">
        <v>4711</v>
      </c>
      <c r="H44" s="528">
        <v>33.399503722084368</v>
      </c>
      <c r="I44" s="527">
        <v>5142</v>
      </c>
      <c r="J44" s="530">
        <v>36.455157745480328</v>
      </c>
      <c r="K44" s="529">
        <v>1871</v>
      </c>
      <c r="L44" s="530">
        <v>13.26479971641262</v>
      </c>
      <c r="M44" s="526">
        <v>43413</v>
      </c>
      <c r="N44" s="527">
        <v>6837</v>
      </c>
      <c r="O44" s="528">
        <v>15.748738857024394</v>
      </c>
      <c r="P44" s="527">
        <v>14088</v>
      </c>
      <c r="Q44" s="528">
        <v>32.451109114781282</v>
      </c>
      <c r="R44" s="527">
        <v>16069</v>
      </c>
      <c r="S44" s="528">
        <v>37.014258401861191</v>
      </c>
      <c r="T44" s="527">
        <v>6419</v>
      </c>
      <c r="U44" s="532">
        <v>14.785893626333127</v>
      </c>
      <c r="V44" s="365"/>
      <c r="W44" s="365"/>
    </row>
    <row r="45" spans="1:23" ht="14.15" customHeight="1">
      <c r="A45" s="510" t="s">
        <v>42</v>
      </c>
      <c r="B45" s="543">
        <v>111637</v>
      </c>
      <c r="C45" s="544">
        <f t="shared" si="0"/>
        <v>8037</v>
      </c>
      <c r="D45" s="535">
        <v>1755</v>
      </c>
      <c r="E45" s="536">
        <v>1230</v>
      </c>
      <c r="F45" s="537">
        <v>70.085470085470078</v>
      </c>
      <c r="G45" s="536">
        <v>428</v>
      </c>
      <c r="H45" s="537">
        <v>24.387464387464387</v>
      </c>
      <c r="I45" s="536" t="s">
        <v>188</v>
      </c>
      <c r="J45" s="539" t="s">
        <v>188</v>
      </c>
      <c r="K45" s="538" t="s">
        <v>188</v>
      </c>
      <c r="L45" s="539" t="s">
        <v>188</v>
      </c>
      <c r="M45" s="535">
        <v>6282</v>
      </c>
      <c r="N45" s="536">
        <v>4541</v>
      </c>
      <c r="O45" s="537">
        <v>72.285896211397642</v>
      </c>
      <c r="P45" s="536">
        <v>1410</v>
      </c>
      <c r="Q45" s="537">
        <v>22.4450811843362</v>
      </c>
      <c r="R45" s="536" t="s">
        <v>188</v>
      </c>
      <c r="S45" s="537" t="s">
        <v>188</v>
      </c>
      <c r="T45" s="536" t="s">
        <v>188</v>
      </c>
      <c r="U45" s="541" t="s">
        <v>188</v>
      </c>
      <c r="V45" s="365"/>
      <c r="W45" s="365"/>
    </row>
    <row r="46" spans="1:23" ht="14.15" customHeight="1">
      <c r="A46" s="511" t="s">
        <v>43</v>
      </c>
      <c r="B46" s="545">
        <v>26994</v>
      </c>
      <c r="C46" s="542">
        <f t="shared" si="0"/>
        <v>11091</v>
      </c>
      <c r="D46" s="526">
        <v>1791</v>
      </c>
      <c r="E46" s="527">
        <v>225</v>
      </c>
      <c r="F46" s="528">
        <v>12.562814070351758</v>
      </c>
      <c r="G46" s="527">
        <v>460</v>
      </c>
      <c r="H46" s="528">
        <v>25.683975432719151</v>
      </c>
      <c r="I46" s="527">
        <v>663</v>
      </c>
      <c r="J46" s="530">
        <v>37.018425460636514</v>
      </c>
      <c r="K46" s="529">
        <v>443</v>
      </c>
      <c r="L46" s="530">
        <v>24.734785036292575</v>
      </c>
      <c r="M46" s="526">
        <v>9300</v>
      </c>
      <c r="N46" s="527">
        <v>923</v>
      </c>
      <c r="O46" s="528">
        <v>9.9247311827956981</v>
      </c>
      <c r="P46" s="527">
        <v>2302</v>
      </c>
      <c r="Q46" s="528">
        <v>24.752688172043012</v>
      </c>
      <c r="R46" s="527">
        <v>3394</v>
      </c>
      <c r="S46" s="528">
        <v>36.494623655913976</v>
      </c>
      <c r="T46" s="527">
        <v>2681</v>
      </c>
      <c r="U46" s="532">
        <v>28.827956989247312</v>
      </c>
      <c r="V46" s="365"/>
      <c r="W46" s="365"/>
    </row>
    <row r="47" spans="1:23" ht="14.15" customHeight="1">
      <c r="A47" s="510" t="s">
        <v>44</v>
      </c>
      <c r="B47" s="543">
        <v>84337</v>
      </c>
      <c r="C47" s="534">
        <f t="shared" si="0"/>
        <v>26201</v>
      </c>
      <c r="D47" s="535">
        <v>7694</v>
      </c>
      <c r="E47" s="536">
        <v>1189</v>
      </c>
      <c r="F47" s="537">
        <v>15.453600207954249</v>
      </c>
      <c r="G47" s="536">
        <v>2523</v>
      </c>
      <c r="H47" s="537">
        <v>32.79178580712243</v>
      </c>
      <c r="I47" s="536">
        <v>2635</v>
      </c>
      <c r="J47" s="539">
        <v>34.247465557577335</v>
      </c>
      <c r="K47" s="538">
        <v>1347</v>
      </c>
      <c r="L47" s="539">
        <v>17.507148427345985</v>
      </c>
      <c r="M47" s="535">
        <v>18507</v>
      </c>
      <c r="N47" s="536">
        <v>2707</v>
      </c>
      <c r="O47" s="537">
        <v>14.626897930512778</v>
      </c>
      <c r="P47" s="536">
        <v>6170</v>
      </c>
      <c r="Q47" s="537">
        <v>33.338736694223812</v>
      </c>
      <c r="R47" s="536">
        <v>6186</v>
      </c>
      <c r="S47" s="537">
        <v>33.425190468471385</v>
      </c>
      <c r="T47" s="536">
        <v>3444</v>
      </c>
      <c r="U47" s="541">
        <v>18.609174906792024</v>
      </c>
      <c r="V47" s="365"/>
      <c r="W47" s="365"/>
    </row>
    <row r="48" spans="1:23" ht="14.15" customHeight="1">
      <c r="A48" s="511" t="s">
        <v>45</v>
      </c>
      <c r="B48" s="545">
        <v>254927</v>
      </c>
      <c r="C48" s="542">
        <f t="shared" si="0"/>
        <v>85983</v>
      </c>
      <c r="D48" s="526">
        <v>12542</v>
      </c>
      <c r="E48" s="527">
        <v>2086</v>
      </c>
      <c r="F48" s="528">
        <v>16.63211608993781</v>
      </c>
      <c r="G48" s="527">
        <v>5494</v>
      </c>
      <c r="H48" s="528">
        <v>43.804815818848667</v>
      </c>
      <c r="I48" s="527">
        <v>3624</v>
      </c>
      <c r="J48" s="530">
        <v>28.894913092010842</v>
      </c>
      <c r="K48" s="529">
        <v>1338</v>
      </c>
      <c r="L48" s="530">
        <v>10.668154999202679</v>
      </c>
      <c r="M48" s="526">
        <v>73441</v>
      </c>
      <c r="N48" s="527">
        <v>10898</v>
      </c>
      <c r="O48" s="528">
        <v>14.839122560967308</v>
      </c>
      <c r="P48" s="527">
        <v>28356</v>
      </c>
      <c r="Q48" s="528">
        <v>38.610585367846298</v>
      </c>
      <c r="R48" s="527">
        <v>22664</v>
      </c>
      <c r="S48" s="528">
        <v>30.86014623983878</v>
      </c>
      <c r="T48" s="527">
        <v>11523</v>
      </c>
      <c r="U48" s="532">
        <v>15.690145831347612</v>
      </c>
      <c r="V48" s="365"/>
      <c r="W48" s="365"/>
    </row>
    <row r="49" spans="1:23" ht="14.15" customHeight="1">
      <c r="A49" s="510" t="s">
        <v>46</v>
      </c>
      <c r="B49" s="543">
        <v>68851</v>
      </c>
      <c r="C49" s="534">
        <f t="shared" si="0"/>
        <v>4741</v>
      </c>
      <c r="D49" s="535">
        <v>1036</v>
      </c>
      <c r="E49" s="536">
        <v>696</v>
      </c>
      <c r="F49" s="537">
        <v>67.181467181467184</v>
      </c>
      <c r="G49" s="536">
        <v>273</v>
      </c>
      <c r="H49" s="537">
        <v>26.351351351351347</v>
      </c>
      <c r="I49" s="536" t="s">
        <v>188</v>
      </c>
      <c r="J49" s="539" t="s">
        <v>188</v>
      </c>
      <c r="K49" s="538" t="s">
        <v>188</v>
      </c>
      <c r="L49" s="539" t="s">
        <v>188</v>
      </c>
      <c r="M49" s="535">
        <v>3705</v>
      </c>
      <c r="N49" s="536">
        <v>2477</v>
      </c>
      <c r="O49" s="537">
        <v>66.855600539811064</v>
      </c>
      <c r="P49" s="536">
        <v>976</v>
      </c>
      <c r="Q49" s="537">
        <v>26.342780026990553</v>
      </c>
      <c r="R49" s="536" t="s">
        <v>188</v>
      </c>
      <c r="S49" s="537" t="s">
        <v>188</v>
      </c>
      <c r="T49" s="536" t="s">
        <v>188</v>
      </c>
      <c r="U49" s="541" t="s">
        <v>188</v>
      </c>
      <c r="V49" s="365"/>
      <c r="W49" s="365"/>
    </row>
    <row r="50" spans="1:23" ht="14.15" customHeight="1">
      <c r="A50" s="511" t="s">
        <v>47</v>
      </c>
      <c r="B50" s="545">
        <v>313570</v>
      </c>
      <c r="C50" s="542">
        <f t="shared" si="0"/>
        <v>60483</v>
      </c>
      <c r="D50" s="526">
        <v>7900</v>
      </c>
      <c r="E50" s="527">
        <v>3068</v>
      </c>
      <c r="F50" s="528">
        <v>38.835443037974684</v>
      </c>
      <c r="G50" s="527">
        <v>3068</v>
      </c>
      <c r="H50" s="528">
        <v>38.835443037974684</v>
      </c>
      <c r="I50" s="527">
        <v>1265</v>
      </c>
      <c r="J50" s="530">
        <v>16.0126582278481</v>
      </c>
      <c r="K50" s="546">
        <v>499</v>
      </c>
      <c r="L50" s="547">
        <v>6.3164556962025316</v>
      </c>
      <c r="M50" s="526">
        <v>52583</v>
      </c>
      <c r="N50" s="527">
        <v>18717</v>
      </c>
      <c r="O50" s="528">
        <v>35.595154327444227</v>
      </c>
      <c r="P50" s="527">
        <v>19950</v>
      </c>
      <c r="Q50" s="528">
        <v>37.940018637202137</v>
      </c>
      <c r="R50" s="527">
        <v>10275</v>
      </c>
      <c r="S50" s="528">
        <v>19.540535914649222</v>
      </c>
      <c r="T50" s="527">
        <v>3641</v>
      </c>
      <c r="U50" s="532">
        <v>6.9242911207044111</v>
      </c>
      <c r="V50" s="365"/>
      <c r="W50" s="365"/>
    </row>
    <row r="51" spans="1:23" ht="14.15" customHeight="1">
      <c r="A51" s="510" t="s">
        <v>48</v>
      </c>
      <c r="B51" s="543">
        <v>651328</v>
      </c>
      <c r="C51" s="534">
        <f t="shared" si="0"/>
        <v>180421</v>
      </c>
      <c r="D51" s="540">
        <v>20557</v>
      </c>
      <c r="E51" s="538">
        <v>5266</v>
      </c>
      <c r="F51" s="539">
        <v>25.616578294498225</v>
      </c>
      <c r="G51" s="538">
        <v>7574</v>
      </c>
      <c r="H51" s="539">
        <v>36.843897455854453</v>
      </c>
      <c r="I51" s="536">
        <v>5432</v>
      </c>
      <c r="J51" s="539">
        <v>26.424089118061971</v>
      </c>
      <c r="K51" s="538">
        <v>2285</v>
      </c>
      <c r="L51" s="539">
        <v>11.115435131585349</v>
      </c>
      <c r="M51" s="535">
        <v>159864</v>
      </c>
      <c r="N51" s="536">
        <v>35675</v>
      </c>
      <c r="O51" s="537">
        <v>22.315843466946905</v>
      </c>
      <c r="P51" s="536">
        <v>56415</v>
      </c>
      <c r="Q51" s="537">
        <v>35.289370965320522</v>
      </c>
      <c r="R51" s="536">
        <v>45867</v>
      </c>
      <c r="S51" s="537">
        <v>28.69126257318721</v>
      </c>
      <c r="T51" s="536">
        <v>21907</v>
      </c>
      <c r="U51" s="541">
        <v>13.703522994545365</v>
      </c>
      <c r="V51" s="365"/>
      <c r="W51" s="365"/>
    </row>
    <row r="52" spans="1:23" ht="14.15" customHeight="1">
      <c r="A52" s="511" t="s">
        <v>49</v>
      </c>
      <c r="B52" s="545">
        <v>161456</v>
      </c>
      <c r="C52" s="542">
        <f t="shared" si="0"/>
        <v>37213</v>
      </c>
      <c r="D52" s="548">
        <v>5346</v>
      </c>
      <c r="E52" s="529">
        <v>2121</v>
      </c>
      <c r="F52" s="530">
        <v>39.674523007856344</v>
      </c>
      <c r="G52" s="529">
        <v>2077</v>
      </c>
      <c r="H52" s="530">
        <v>38.851477740366633</v>
      </c>
      <c r="I52" s="527">
        <v>994</v>
      </c>
      <c r="J52" s="530">
        <v>18.593340815563035</v>
      </c>
      <c r="K52" s="529">
        <v>154</v>
      </c>
      <c r="L52" s="530">
        <v>2.880658436213992</v>
      </c>
      <c r="M52" s="526">
        <v>31867</v>
      </c>
      <c r="N52" s="527">
        <v>10754</v>
      </c>
      <c r="O52" s="528">
        <v>33.746508927730886</v>
      </c>
      <c r="P52" s="527">
        <v>11987</v>
      </c>
      <c r="Q52" s="528">
        <v>37.615715316785391</v>
      </c>
      <c r="R52" s="527">
        <v>7479</v>
      </c>
      <c r="S52" s="528">
        <v>23.469419775943766</v>
      </c>
      <c r="T52" s="527">
        <v>1647</v>
      </c>
      <c r="U52" s="532">
        <v>5.168355979539963</v>
      </c>
      <c r="V52" s="365"/>
      <c r="W52" s="365"/>
    </row>
    <row r="53" spans="1:23" ht="14.15" customHeight="1">
      <c r="A53" s="510" t="s">
        <v>50</v>
      </c>
      <c r="B53" s="543">
        <v>34703</v>
      </c>
      <c r="C53" s="534">
        <f t="shared" si="0"/>
        <v>7484</v>
      </c>
      <c r="D53" s="535">
        <v>899</v>
      </c>
      <c r="E53" s="536">
        <v>287</v>
      </c>
      <c r="F53" s="537">
        <v>31.92436040044494</v>
      </c>
      <c r="G53" s="536">
        <v>431</v>
      </c>
      <c r="H53" s="537">
        <v>47.942157953281423</v>
      </c>
      <c r="I53" s="536">
        <v>141</v>
      </c>
      <c r="J53" s="537">
        <v>15.684093437152391</v>
      </c>
      <c r="K53" s="536">
        <v>40</v>
      </c>
      <c r="L53" s="537">
        <v>4.4493882091212456</v>
      </c>
      <c r="M53" s="535">
        <v>6585</v>
      </c>
      <c r="N53" s="536">
        <v>2340</v>
      </c>
      <c r="O53" s="537">
        <v>35.535307517084277</v>
      </c>
      <c r="P53" s="536">
        <v>2793</v>
      </c>
      <c r="Q53" s="537">
        <v>42.414578587699317</v>
      </c>
      <c r="R53" s="536">
        <v>1210</v>
      </c>
      <c r="S53" s="537">
        <v>18.375094912680336</v>
      </c>
      <c r="T53" s="536">
        <v>242</v>
      </c>
      <c r="U53" s="541">
        <v>3.6750189825360673</v>
      </c>
      <c r="V53" s="365"/>
      <c r="W53" s="365"/>
    </row>
    <row r="54" spans="1:23" ht="14.15" customHeight="1">
      <c r="A54" s="511" t="s">
        <v>51</v>
      </c>
      <c r="B54" s="545">
        <v>182753</v>
      </c>
      <c r="C54" s="549">
        <f t="shared" si="0"/>
        <v>15987</v>
      </c>
      <c r="D54" s="526">
        <v>3215</v>
      </c>
      <c r="E54" s="527">
        <v>1962</v>
      </c>
      <c r="F54" s="528">
        <v>61.026438569206846</v>
      </c>
      <c r="G54" s="527">
        <v>987</v>
      </c>
      <c r="H54" s="528">
        <v>30.699844479004668</v>
      </c>
      <c r="I54" s="527">
        <v>188</v>
      </c>
      <c r="J54" s="528">
        <v>5.847589424572317</v>
      </c>
      <c r="K54" s="527">
        <v>78</v>
      </c>
      <c r="L54" s="528">
        <v>2.4261275272161744</v>
      </c>
      <c r="M54" s="526">
        <v>12772</v>
      </c>
      <c r="N54" s="527">
        <v>7505</v>
      </c>
      <c r="O54" s="528">
        <v>58.761352959599122</v>
      </c>
      <c r="P54" s="527">
        <v>4150</v>
      </c>
      <c r="Q54" s="528">
        <v>32.492953335421234</v>
      </c>
      <c r="R54" s="527">
        <v>861</v>
      </c>
      <c r="S54" s="528">
        <v>6.7413091136861887</v>
      </c>
      <c r="T54" s="527">
        <v>256</v>
      </c>
      <c r="U54" s="532">
        <v>2.0043845912934546</v>
      </c>
      <c r="V54" s="365"/>
      <c r="W54" s="365"/>
    </row>
    <row r="55" spans="1:23" ht="14.15" customHeight="1">
      <c r="A55" s="510" t="s">
        <v>52</v>
      </c>
      <c r="B55" s="543">
        <v>92824</v>
      </c>
      <c r="C55" s="534">
        <f t="shared" si="0"/>
        <v>7394</v>
      </c>
      <c r="D55" s="535">
        <v>1704</v>
      </c>
      <c r="E55" s="536">
        <v>1018</v>
      </c>
      <c r="F55" s="537">
        <v>59.741784037558688</v>
      </c>
      <c r="G55" s="536">
        <v>491</v>
      </c>
      <c r="H55" s="537">
        <v>28.814553990610332</v>
      </c>
      <c r="I55" s="536" t="s">
        <v>188</v>
      </c>
      <c r="J55" s="537" t="s">
        <v>188</v>
      </c>
      <c r="K55" s="536" t="s">
        <v>188</v>
      </c>
      <c r="L55" s="537" t="s">
        <v>188</v>
      </c>
      <c r="M55" s="540">
        <v>5690</v>
      </c>
      <c r="N55" s="538">
        <v>3329</v>
      </c>
      <c r="O55" s="539">
        <v>58.506151142355009</v>
      </c>
      <c r="P55" s="538">
        <v>1591</v>
      </c>
      <c r="Q55" s="539">
        <v>27.961335676625659</v>
      </c>
      <c r="R55" s="538" t="s">
        <v>188</v>
      </c>
      <c r="S55" s="539" t="s">
        <v>188</v>
      </c>
      <c r="T55" s="538" t="s">
        <v>188</v>
      </c>
      <c r="U55" s="541" t="s">
        <v>188</v>
      </c>
      <c r="V55" s="365"/>
      <c r="W55" s="365"/>
    </row>
    <row r="56" spans="1:23" ht="14.15" customHeight="1">
      <c r="A56" s="512" t="s">
        <v>53</v>
      </c>
      <c r="B56" s="550">
        <v>109249</v>
      </c>
      <c r="C56" s="551">
        <f t="shared" si="0"/>
        <v>17546</v>
      </c>
      <c r="D56" s="548">
        <v>2338</v>
      </c>
      <c r="E56" s="529">
        <v>1102</v>
      </c>
      <c r="F56" s="530">
        <v>47.134302822925576</v>
      </c>
      <c r="G56" s="529">
        <v>754</v>
      </c>
      <c r="H56" s="530">
        <v>32.24978614200171</v>
      </c>
      <c r="I56" s="527">
        <v>285</v>
      </c>
      <c r="J56" s="530">
        <v>12.189905902480753</v>
      </c>
      <c r="K56" s="529">
        <v>197</v>
      </c>
      <c r="L56" s="530">
        <v>8.4260051325919587</v>
      </c>
      <c r="M56" s="548">
        <v>15208</v>
      </c>
      <c r="N56" s="529">
        <v>6374</v>
      </c>
      <c r="O56" s="530">
        <v>41.912151499210943</v>
      </c>
      <c r="P56" s="529">
        <v>5178</v>
      </c>
      <c r="Q56" s="530">
        <v>34.047869542346135</v>
      </c>
      <c r="R56" s="529">
        <v>2304</v>
      </c>
      <c r="S56" s="530">
        <v>15.149921094160968</v>
      </c>
      <c r="T56" s="529">
        <v>1352</v>
      </c>
      <c r="U56" s="532">
        <v>8.8900578642819568</v>
      </c>
      <c r="V56" s="365"/>
      <c r="W56" s="365"/>
    </row>
    <row r="57" spans="1:23" ht="14.15" customHeight="1" thickBot="1">
      <c r="A57" s="510" t="s">
        <v>54</v>
      </c>
      <c r="B57" s="543">
        <v>90557</v>
      </c>
      <c r="C57" s="544">
        <f t="shared" si="0"/>
        <v>7753</v>
      </c>
      <c r="D57" s="540">
        <v>1803</v>
      </c>
      <c r="E57" s="538">
        <v>1117</v>
      </c>
      <c r="F57" s="539">
        <v>61.952301719356626</v>
      </c>
      <c r="G57" s="538">
        <v>614</v>
      </c>
      <c r="H57" s="539">
        <v>34.054353854686632</v>
      </c>
      <c r="I57" s="536">
        <v>72</v>
      </c>
      <c r="J57" s="539">
        <v>3.9933444259567388</v>
      </c>
      <c r="K57" s="538">
        <v>0</v>
      </c>
      <c r="L57" s="539">
        <v>0</v>
      </c>
      <c r="M57" s="540">
        <v>5950</v>
      </c>
      <c r="N57" s="538">
        <v>3422</v>
      </c>
      <c r="O57" s="539">
        <v>57.512605042016808</v>
      </c>
      <c r="P57" s="538">
        <v>2237</v>
      </c>
      <c r="Q57" s="539">
        <v>37.596638655462186</v>
      </c>
      <c r="R57" s="538">
        <v>291</v>
      </c>
      <c r="S57" s="539">
        <v>4.8907563025210088</v>
      </c>
      <c r="T57" s="538">
        <v>0</v>
      </c>
      <c r="U57" s="541">
        <v>0</v>
      </c>
      <c r="V57" s="365"/>
      <c r="W57" s="365"/>
    </row>
    <row r="58" spans="1:23" ht="14.15" customHeight="1">
      <c r="A58" s="552" t="s">
        <v>55</v>
      </c>
      <c r="B58" s="553">
        <v>2619950</v>
      </c>
      <c r="C58" s="554">
        <f t="shared" si="0"/>
        <v>638090</v>
      </c>
      <c r="D58" s="554">
        <v>89230</v>
      </c>
      <c r="E58" s="555">
        <v>25814</v>
      </c>
      <c r="F58" s="556">
        <v>28.929732152863387</v>
      </c>
      <c r="G58" s="555">
        <v>34274</v>
      </c>
      <c r="H58" s="480">
        <v>38.410848369382492</v>
      </c>
      <c r="I58" s="970">
        <v>21027</v>
      </c>
      <c r="J58" s="480">
        <v>23.56494452538384</v>
      </c>
      <c r="K58" s="479">
        <v>8115</v>
      </c>
      <c r="L58" s="480">
        <v>9.0944749523702804</v>
      </c>
      <c r="M58" s="478">
        <v>548860</v>
      </c>
      <c r="N58" s="555">
        <v>140608</v>
      </c>
      <c r="O58" s="480">
        <v>25.618190431075323</v>
      </c>
      <c r="P58" s="555">
        <v>200641</v>
      </c>
      <c r="Q58" s="480">
        <v>36.555952337572421</v>
      </c>
      <c r="R58" s="555">
        <v>143400</v>
      </c>
      <c r="S58" s="480">
        <v>26.126881171883543</v>
      </c>
      <c r="T58" s="479">
        <v>64211</v>
      </c>
      <c r="U58" s="481">
        <v>11.698976059468718</v>
      </c>
      <c r="V58" s="365"/>
      <c r="W58" s="365"/>
    </row>
    <row r="59" spans="1:23" ht="14.15" customHeight="1">
      <c r="A59" s="557" t="s">
        <v>56</v>
      </c>
      <c r="B59" s="558">
        <v>717309</v>
      </c>
      <c r="C59" s="559">
        <f t="shared" si="0"/>
        <v>101430</v>
      </c>
      <c r="D59" s="559">
        <v>23618</v>
      </c>
      <c r="E59" s="483">
        <v>8404</v>
      </c>
      <c r="F59" s="560">
        <v>35.58302989245491</v>
      </c>
      <c r="G59" s="561">
        <v>7504</v>
      </c>
      <c r="H59" s="484">
        <v>31.772377000592765</v>
      </c>
      <c r="I59" s="971">
        <v>5708</v>
      </c>
      <c r="J59" s="484">
        <v>24.168007451943431</v>
      </c>
      <c r="K59" s="561">
        <v>2002</v>
      </c>
      <c r="L59" s="484">
        <v>8.4765856550088916</v>
      </c>
      <c r="M59" s="482">
        <v>77812</v>
      </c>
      <c r="N59" s="483">
        <v>28111</v>
      </c>
      <c r="O59" s="484">
        <v>36.126818485580628</v>
      </c>
      <c r="P59" s="561">
        <v>24452</v>
      </c>
      <c r="Q59" s="484">
        <v>31.424458952346683</v>
      </c>
      <c r="R59" s="561">
        <v>18383</v>
      </c>
      <c r="S59" s="484">
        <v>23.624890762350283</v>
      </c>
      <c r="T59" s="561">
        <v>6866</v>
      </c>
      <c r="U59" s="485">
        <v>8.8238317997224076</v>
      </c>
      <c r="V59" s="365"/>
      <c r="W59" s="365"/>
    </row>
    <row r="60" spans="1:23" ht="14.15" customHeight="1">
      <c r="A60" s="562" t="s">
        <v>57</v>
      </c>
      <c r="B60" s="563">
        <v>3337259</v>
      </c>
      <c r="C60" s="564">
        <f t="shared" si="0"/>
        <v>739520</v>
      </c>
      <c r="D60" s="564">
        <v>112848</v>
      </c>
      <c r="E60" s="487">
        <v>34218</v>
      </c>
      <c r="F60" s="565">
        <v>30.322203317737134</v>
      </c>
      <c r="G60" s="566">
        <v>41778</v>
      </c>
      <c r="H60" s="488">
        <v>37.021480221182472</v>
      </c>
      <c r="I60" s="972">
        <v>26735</v>
      </c>
      <c r="J60" s="488">
        <v>23.691159790160217</v>
      </c>
      <c r="K60" s="566">
        <v>10117</v>
      </c>
      <c r="L60" s="488">
        <v>8.9651566709201749</v>
      </c>
      <c r="M60" s="567">
        <v>626672</v>
      </c>
      <c r="N60" s="487">
        <v>168719</v>
      </c>
      <c r="O60" s="488">
        <v>26.923015548803843</v>
      </c>
      <c r="P60" s="566">
        <v>225093</v>
      </c>
      <c r="Q60" s="488">
        <v>35.918790052850611</v>
      </c>
      <c r="R60" s="566">
        <v>161783</v>
      </c>
      <c r="S60" s="488">
        <v>25.816216457732278</v>
      </c>
      <c r="T60" s="566">
        <v>71077</v>
      </c>
      <c r="U60" s="489">
        <v>11.341977940613271</v>
      </c>
      <c r="V60" s="365"/>
      <c r="W60" s="365"/>
    </row>
    <row r="61" spans="1:23" ht="14.15" customHeight="1">
      <c r="A61" s="1063" t="s">
        <v>336</v>
      </c>
      <c r="B61" s="1063"/>
      <c r="C61" s="1063"/>
      <c r="D61" s="1063"/>
      <c r="E61" s="1063"/>
      <c r="F61" s="1063"/>
      <c r="G61" s="1063"/>
      <c r="H61" s="1063"/>
      <c r="I61" s="1063"/>
      <c r="J61" s="1063"/>
      <c r="K61" s="1063"/>
      <c r="L61" s="1063"/>
      <c r="M61" s="1063"/>
      <c r="N61" s="1063"/>
      <c r="O61" s="1063"/>
      <c r="P61" s="1063"/>
      <c r="Q61" s="1063"/>
      <c r="R61" s="1063"/>
      <c r="S61" s="1063"/>
      <c r="T61" s="1063"/>
      <c r="U61" s="1063"/>
      <c r="V61" s="365"/>
    </row>
    <row r="62" spans="1:23" ht="14.15" customHeight="1">
      <c r="A62" s="1064" t="s">
        <v>191</v>
      </c>
      <c r="B62" s="1064"/>
      <c r="C62" s="1064"/>
      <c r="D62" s="1064"/>
      <c r="E62" s="1064"/>
      <c r="F62" s="1064"/>
      <c r="G62" s="1064"/>
      <c r="H62" s="1064"/>
      <c r="I62" s="1064"/>
      <c r="J62" s="1064"/>
      <c r="K62" s="1064"/>
      <c r="L62" s="1064"/>
      <c r="M62" s="1064"/>
      <c r="N62" s="1064"/>
      <c r="O62" s="1064"/>
      <c r="P62" s="1064"/>
      <c r="Q62" s="1064"/>
      <c r="R62" s="1064"/>
      <c r="S62" s="1064"/>
      <c r="T62" s="1064"/>
      <c r="U62" s="1064"/>
      <c r="V62" s="365"/>
    </row>
    <row r="63" spans="1:23" ht="14.25" customHeight="1">
      <c r="A63" s="1043" t="s">
        <v>194</v>
      </c>
      <c r="B63" s="1043"/>
      <c r="C63" s="1043"/>
      <c r="D63" s="1043"/>
      <c r="E63" s="1043"/>
      <c r="F63" s="1043"/>
      <c r="G63" s="1043"/>
      <c r="H63" s="1043"/>
      <c r="I63" s="1043"/>
      <c r="J63" s="1043"/>
      <c r="K63" s="1043"/>
      <c r="L63" s="1043"/>
      <c r="M63" s="1043"/>
      <c r="N63" s="1043"/>
      <c r="O63" s="1043"/>
      <c r="P63" s="1043"/>
      <c r="Q63" s="1043"/>
      <c r="R63" s="1043"/>
      <c r="S63" s="1043"/>
      <c r="T63" s="1043"/>
      <c r="U63" s="1043"/>
      <c r="V63" s="365"/>
    </row>
    <row r="64" spans="1:23">
      <c r="V64" s="365"/>
    </row>
    <row r="65" spans="1:22" ht="23.5">
      <c r="A65" s="1084">
        <v>2021</v>
      </c>
      <c r="B65" s="1084"/>
      <c r="C65" s="1084"/>
      <c r="D65" s="1084"/>
      <c r="E65" s="1084"/>
      <c r="F65" s="1084"/>
      <c r="G65" s="1084"/>
      <c r="H65" s="1084"/>
      <c r="I65" s="1084"/>
      <c r="J65" s="1084"/>
      <c r="K65" s="1084"/>
      <c r="L65" s="1084"/>
      <c r="M65" s="1084"/>
      <c r="N65" s="1084"/>
      <c r="O65" s="1084"/>
      <c r="P65" s="1084"/>
      <c r="Q65" s="1084"/>
      <c r="R65" s="1084"/>
      <c r="S65" s="1084"/>
      <c r="T65" s="1084"/>
      <c r="U65" s="1084"/>
      <c r="V65" s="365"/>
    </row>
    <row r="66" spans="1:22" ht="15" customHeight="1">
      <c r="A66" s="169"/>
      <c r="B66" s="568"/>
      <c r="C66" s="568"/>
      <c r="D66" s="568"/>
      <c r="E66" s="568"/>
      <c r="F66" s="568"/>
      <c r="G66" s="568"/>
      <c r="H66" s="568"/>
      <c r="I66" s="974"/>
      <c r="J66" s="568"/>
      <c r="K66" s="568"/>
      <c r="V66" s="365"/>
    </row>
    <row r="67" spans="1:22" ht="15" customHeight="1">
      <c r="A67" s="1069" t="s">
        <v>338</v>
      </c>
      <c r="B67" s="1069"/>
      <c r="C67" s="1069"/>
      <c r="D67" s="1069"/>
      <c r="E67" s="1069"/>
      <c r="F67" s="1069"/>
      <c r="G67" s="1069"/>
      <c r="H67" s="1069"/>
      <c r="I67" s="1069"/>
      <c r="J67" s="1069"/>
      <c r="K67" s="1069"/>
      <c r="L67" s="1069"/>
      <c r="M67" s="1069"/>
      <c r="N67" s="1069"/>
      <c r="O67" s="1069"/>
      <c r="P67" s="1069"/>
      <c r="Q67" s="1069"/>
      <c r="R67" s="1069"/>
      <c r="S67" s="1069"/>
      <c r="T67" s="1069"/>
      <c r="U67" s="1069"/>
      <c r="V67" s="365"/>
    </row>
    <row r="68" spans="1:22" ht="14.9" customHeight="1">
      <c r="A68" s="1070" t="s">
        <v>216</v>
      </c>
      <c r="B68" s="1072" t="s">
        <v>217</v>
      </c>
      <c r="C68" s="1075" t="s">
        <v>184</v>
      </c>
      <c r="D68" s="1076"/>
      <c r="E68" s="1076"/>
      <c r="F68" s="1076"/>
      <c r="G68" s="1076"/>
      <c r="H68" s="1076"/>
      <c r="I68" s="1076"/>
      <c r="J68" s="1076"/>
      <c r="K68" s="1076"/>
      <c r="L68" s="1076"/>
      <c r="M68" s="1076"/>
      <c r="N68" s="1076"/>
      <c r="O68" s="1076"/>
      <c r="P68" s="1076"/>
      <c r="Q68" s="1076"/>
      <c r="R68" s="1076"/>
      <c r="S68" s="1076"/>
      <c r="T68" s="1076"/>
      <c r="U68" s="1076"/>
      <c r="V68" s="365"/>
    </row>
    <row r="69" spans="1:22" ht="32.15" customHeight="1">
      <c r="A69" s="1070"/>
      <c r="B69" s="1073"/>
      <c r="C69" s="1077" t="s">
        <v>332</v>
      </c>
      <c r="D69" s="1075" t="s">
        <v>184</v>
      </c>
      <c r="E69" s="1076"/>
      <c r="F69" s="1076"/>
      <c r="G69" s="1076"/>
      <c r="H69" s="1076"/>
      <c r="I69" s="1076"/>
      <c r="J69" s="1076"/>
      <c r="K69" s="1076"/>
      <c r="L69" s="1076"/>
      <c r="M69" s="1076"/>
      <c r="N69" s="1076"/>
      <c r="O69" s="1076"/>
      <c r="P69" s="1076"/>
      <c r="Q69" s="1076"/>
      <c r="R69" s="1076"/>
      <c r="S69" s="1076"/>
      <c r="T69" s="1076"/>
      <c r="U69" s="1076"/>
      <c r="V69" s="365"/>
    </row>
    <row r="70" spans="1:22" ht="41.25" customHeight="1">
      <c r="A70" s="1070"/>
      <c r="B70" s="1073"/>
      <c r="C70" s="1077"/>
      <c r="D70" s="1078" t="s">
        <v>333</v>
      </c>
      <c r="E70" s="1075" t="s">
        <v>334</v>
      </c>
      <c r="F70" s="1076"/>
      <c r="G70" s="1076"/>
      <c r="H70" s="1076"/>
      <c r="I70" s="1076"/>
      <c r="J70" s="1076"/>
      <c r="K70" s="1076"/>
      <c r="L70" s="1079"/>
      <c r="M70" s="1078" t="s">
        <v>335</v>
      </c>
      <c r="N70" s="1075" t="s">
        <v>334</v>
      </c>
      <c r="O70" s="1076"/>
      <c r="P70" s="1076"/>
      <c r="Q70" s="1076"/>
      <c r="R70" s="1076"/>
      <c r="S70" s="1076"/>
      <c r="T70" s="1076"/>
      <c r="U70" s="1076"/>
      <c r="V70" s="365"/>
    </row>
    <row r="71" spans="1:22" ht="86.5" customHeight="1">
      <c r="A71" s="1070"/>
      <c r="B71" s="1074"/>
      <c r="C71" s="1077"/>
      <c r="D71" s="1078"/>
      <c r="E71" s="1065" t="s">
        <v>218</v>
      </c>
      <c r="F71" s="1066"/>
      <c r="G71" s="1067" t="s">
        <v>219</v>
      </c>
      <c r="H71" s="1068"/>
      <c r="I71" s="1067" t="s">
        <v>220</v>
      </c>
      <c r="J71" s="1068"/>
      <c r="K71" s="1067" t="s">
        <v>221</v>
      </c>
      <c r="L71" s="1068"/>
      <c r="M71" s="1080"/>
      <c r="N71" s="1065" t="s">
        <v>218</v>
      </c>
      <c r="O71" s="1066"/>
      <c r="P71" s="1067" t="s">
        <v>219</v>
      </c>
      <c r="Q71" s="1068"/>
      <c r="R71" s="1067" t="s">
        <v>220</v>
      </c>
      <c r="S71" s="1068"/>
      <c r="T71" s="1067" t="s">
        <v>221</v>
      </c>
      <c r="U71" s="1081"/>
      <c r="V71" s="365"/>
    </row>
    <row r="72" spans="1:22" ht="14.15" customHeight="1" thickBot="1">
      <c r="A72" s="1071"/>
      <c r="B72" s="1082" t="s">
        <v>3</v>
      </c>
      <c r="C72" s="1082"/>
      <c r="D72" s="1082"/>
      <c r="E72" s="1083"/>
      <c r="F72" s="518" t="s">
        <v>187</v>
      </c>
      <c r="G72" s="519" t="s">
        <v>3</v>
      </c>
      <c r="H72" s="518" t="s">
        <v>187</v>
      </c>
      <c r="I72" s="519" t="s">
        <v>3</v>
      </c>
      <c r="J72" s="518" t="s">
        <v>187</v>
      </c>
      <c r="K72" s="519" t="s">
        <v>3</v>
      </c>
      <c r="L72" s="518" t="s">
        <v>187</v>
      </c>
      <c r="M72" s="520" t="s">
        <v>3</v>
      </c>
      <c r="N72" s="521" t="s">
        <v>3</v>
      </c>
      <c r="O72" s="518" t="s">
        <v>187</v>
      </c>
      <c r="P72" s="519" t="s">
        <v>3</v>
      </c>
      <c r="Q72" s="518" t="s">
        <v>187</v>
      </c>
      <c r="R72" s="519" t="s">
        <v>3</v>
      </c>
      <c r="S72" s="518" t="s">
        <v>187</v>
      </c>
      <c r="T72" s="519" t="s">
        <v>3</v>
      </c>
      <c r="U72" s="522" t="s">
        <v>187</v>
      </c>
      <c r="V72" s="365"/>
    </row>
    <row r="73" spans="1:22" ht="14.15" customHeight="1">
      <c r="A73" s="509" t="s">
        <v>39</v>
      </c>
      <c r="B73" s="524">
        <v>431527</v>
      </c>
      <c r="C73" s="525">
        <v>111107</v>
      </c>
      <c r="D73" s="526">
        <v>14488</v>
      </c>
      <c r="E73" s="527">
        <v>4624</v>
      </c>
      <c r="F73" s="528">
        <v>31.916068470458299</v>
      </c>
      <c r="G73" s="527">
        <v>5854</v>
      </c>
      <c r="H73" s="528">
        <v>40.405853119823306</v>
      </c>
      <c r="I73" s="527">
        <v>3037</v>
      </c>
      <c r="J73" s="530">
        <v>20.962175593594697</v>
      </c>
      <c r="K73" s="529">
        <v>973</v>
      </c>
      <c r="L73" s="530">
        <v>6.7159028161236884</v>
      </c>
      <c r="M73" s="531">
        <v>96619</v>
      </c>
      <c r="N73" s="529">
        <v>24818</v>
      </c>
      <c r="O73" s="530">
        <v>25.686459185046417</v>
      </c>
      <c r="P73" s="529">
        <v>38948</v>
      </c>
      <c r="Q73" s="530">
        <v>40.310911932435651</v>
      </c>
      <c r="R73" s="529">
        <v>23673</v>
      </c>
      <c r="S73" s="530">
        <v>24.501392065742763</v>
      </c>
      <c r="T73" s="529">
        <v>9180</v>
      </c>
      <c r="U73" s="532">
        <v>9.5012368167751688</v>
      </c>
      <c r="V73" s="365"/>
    </row>
    <row r="74" spans="1:22" ht="14.15" customHeight="1">
      <c r="A74" s="508" t="s">
        <v>40</v>
      </c>
      <c r="B74" s="533">
        <v>521161</v>
      </c>
      <c r="C74" s="534">
        <v>93182</v>
      </c>
      <c r="D74" s="535">
        <v>13812</v>
      </c>
      <c r="E74" s="536">
        <v>5437</v>
      </c>
      <c r="F74" s="537">
        <v>39.364320880393862</v>
      </c>
      <c r="G74" s="536">
        <v>5263</v>
      </c>
      <c r="H74" s="537">
        <v>38.104546770923839</v>
      </c>
      <c r="I74" s="536">
        <v>2345</v>
      </c>
      <c r="J74" s="539">
        <v>16.977990153489721</v>
      </c>
      <c r="K74" s="538">
        <v>767</v>
      </c>
      <c r="L74" s="539">
        <v>5.5531421951925859</v>
      </c>
      <c r="M74" s="540">
        <v>79370</v>
      </c>
      <c r="N74" s="538">
        <v>25449</v>
      </c>
      <c r="O74" s="539">
        <v>32.063752047373065</v>
      </c>
      <c r="P74" s="538">
        <v>26579</v>
      </c>
      <c r="Q74" s="539">
        <v>33.487463777245814</v>
      </c>
      <c r="R74" s="538">
        <v>19176</v>
      </c>
      <c r="S74" s="539">
        <v>24.160262063752047</v>
      </c>
      <c r="T74" s="538">
        <v>8166</v>
      </c>
      <c r="U74" s="541">
        <v>10.28852211162908</v>
      </c>
      <c r="V74" s="365"/>
    </row>
    <row r="75" spans="1:22" ht="14.15" customHeight="1">
      <c r="A75" s="509" t="s">
        <v>41</v>
      </c>
      <c r="B75" s="524">
        <v>168470</v>
      </c>
      <c r="C75" s="542">
        <v>54748</v>
      </c>
      <c r="D75" s="526">
        <v>12641</v>
      </c>
      <c r="E75" s="527">
        <v>2237</v>
      </c>
      <c r="F75" s="528">
        <v>17.69638477968515</v>
      </c>
      <c r="G75" s="527">
        <v>4280</v>
      </c>
      <c r="H75" s="528">
        <v>33.85808084803417</v>
      </c>
      <c r="I75" s="527">
        <v>4561</v>
      </c>
      <c r="J75" s="530">
        <v>36.081006249505577</v>
      </c>
      <c r="K75" s="529">
        <v>1563</v>
      </c>
      <c r="L75" s="530">
        <v>12.364528122775097</v>
      </c>
      <c r="M75" s="526">
        <v>42107</v>
      </c>
      <c r="N75" s="527">
        <v>6980</v>
      </c>
      <c r="O75" s="528">
        <v>16.576816206331486</v>
      </c>
      <c r="P75" s="527">
        <v>13671</v>
      </c>
      <c r="Q75" s="528">
        <v>32.467285724463871</v>
      </c>
      <c r="R75" s="527">
        <v>15286</v>
      </c>
      <c r="S75" s="528">
        <v>36.302752511458905</v>
      </c>
      <c r="T75" s="527">
        <v>6170</v>
      </c>
      <c r="U75" s="532">
        <v>14.653145557745741</v>
      </c>
      <c r="V75" s="365"/>
    </row>
    <row r="76" spans="1:22" ht="14.15" customHeight="1">
      <c r="A76" s="510" t="s">
        <v>42</v>
      </c>
      <c r="B76" s="543">
        <v>110757</v>
      </c>
      <c r="C76" s="544">
        <v>7409</v>
      </c>
      <c r="D76" s="535">
        <v>1771</v>
      </c>
      <c r="E76" s="536">
        <v>1319</v>
      </c>
      <c r="F76" s="537">
        <f>E76/D76*100</f>
        <v>74.477696216826644</v>
      </c>
      <c r="G76" s="536">
        <v>366</v>
      </c>
      <c r="H76" s="537">
        <f>G76/D76*100</f>
        <v>20.666290231507624</v>
      </c>
      <c r="I76" s="536" t="s">
        <v>188</v>
      </c>
      <c r="J76" s="539" t="s">
        <v>188</v>
      </c>
      <c r="K76" s="538" t="s">
        <v>188</v>
      </c>
      <c r="L76" s="539" t="s">
        <v>188</v>
      </c>
      <c r="M76" s="535">
        <v>6090</v>
      </c>
      <c r="N76" s="536">
        <v>4566</v>
      </c>
      <c r="O76" s="537">
        <f>N76/M76*100</f>
        <v>74.975369458128085</v>
      </c>
      <c r="P76" s="536">
        <v>1158</v>
      </c>
      <c r="Q76" s="537">
        <f>P76/M76*100</f>
        <v>19.014778325123153</v>
      </c>
      <c r="R76" s="536" t="s">
        <v>188</v>
      </c>
      <c r="S76" s="537" t="s">
        <v>188</v>
      </c>
      <c r="T76" s="536" t="s">
        <v>188</v>
      </c>
      <c r="U76" s="541" t="s">
        <v>188</v>
      </c>
      <c r="V76" s="365"/>
    </row>
    <row r="77" spans="1:22" ht="14.15" customHeight="1">
      <c r="A77" s="511" t="s">
        <v>43</v>
      </c>
      <c r="B77" s="545">
        <v>26032</v>
      </c>
      <c r="C77" s="542">
        <v>10333</v>
      </c>
      <c r="D77" s="526">
        <v>1624</v>
      </c>
      <c r="E77" s="527">
        <v>196</v>
      </c>
      <c r="F77" s="528">
        <v>12.068965517241379</v>
      </c>
      <c r="G77" s="527">
        <v>428</v>
      </c>
      <c r="H77" s="528">
        <v>26.354679802955665</v>
      </c>
      <c r="I77" s="527">
        <v>730</v>
      </c>
      <c r="J77" s="530">
        <v>44.950738916256157</v>
      </c>
      <c r="K77" s="529">
        <v>270</v>
      </c>
      <c r="L77" s="530">
        <v>16.625615763546797</v>
      </c>
      <c r="M77" s="526">
        <v>8709</v>
      </c>
      <c r="N77" s="527">
        <v>918</v>
      </c>
      <c r="O77" s="528">
        <v>10.540819841543231</v>
      </c>
      <c r="P77" s="527">
        <v>2020</v>
      </c>
      <c r="Q77" s="528">
        <v>23.194396601217132</v>
      </c>
      <c r="R77" s="527">
        <v>3832</v>
      </c>
      <c r="S77" s="528">
        <v>44.0004592949822</v>
      </c>
      <c r="T77" s="527">
        <v>1939</v>
      </c>
      <c r="U77" s="532">
        <v>22.264324262257436</v>
      </c>
      <c r="V77" s="365"/>
    </row>
    <row r="78" spans="1:22" ht="14.15" customHeight="1">
      <c r="A78" s="510" t="s">
        <v>44</v>
      </c>
      <c r="B78" s="543">
        <v>83184</v>
      </c>
      <c r="C78" s="534">
        <v>24575</v>
      </c>
      <c r="D78" s="535">
        <v>6888</v>
      </c>
      <c r="E78" s="536">
        <v>1174</v>
      </c>
      <c r="F78" s="537">
        <v>17.044134727061554</v>
      </c>
      <c r="G78" s="536">
        <v>1949</v>
      </c>
      <c r="H78" s="537">
        <v>28.295586527293842</v>
      </c>
      <c r="I78" s="536">
        <v>2581</v>
      </c>
      <c r="J78" s="539">
        <v>37.470963995354239</v>
      </c>
      <c r="K78" s="538">
        <v>1184</v>
      </c>
      <c r="L78" s="539">
        <v>17.189314750290361</v>
      </c>
      <c r="M78" s="535">
        <v>17687</v>
      </c>
      <c r="N78" s="536">
        <v>2966</v>
      </c>
      <c r="O78" s="537">
        <v>16.769378639678862</v>
      </c>
      <c r="P78" s="536">
        <v>4985</v>
      </c>
      <c r="Q78" s="537">
        <v>28.184542319217503</v>
      </c>
      <c r="R78" s="536">
        <v>6554</v>
      </c>
      <c r="S78" s="537">
        <v>37.055464465426589</v>
      </c>
      <c r="T78" s="536">
        <v>3182</v>
      </c>
      <c r="U78" s="541">
        <v>17.99061457567705</v>
      </c>
      <c r="V78" s="365"/>
    </row>
    <row r="79" spans="1:22" ht="14.15" customHeight="1">
      <c r="A79" s="511" t="s">
        <v>45</v>
      </c>
      <c r="B79" s="545">
        <v>250106</v>
      </c>
      <c r="C79" s="542">
        <v>83468</v>
      </c>
      <c r="D79" s="526">
        <v>11819</v>
      </c>
      <c r="E79" s="527">
        <v>2068</v>
      </c>
      <c r="F79" s="528">
        <v>17.497250190371435</v>
      </c>
      <c r="G79" s="527">
        <v>5108</v>
      </c>
      <c r="H79" s="528">
        <v>43.218546408325572</v>
      </c>
      <c r="I79" s="527">
        <v>3446</v>
      </c>
      <c r="J79" s="530">
        <v>29.156443015483539</v>
      </c>
      <c r="K79" s="529">
        <v>1197</v>
      </c>
      <c r="L79" s="530">
        <v>10.127760385819442</v>
      </c>
      <c r="M79" s="526">
        <v>71649</v>
      </c>
      <c r="N79" s="527">
        <v>11243</v>
      </c>
      <c r="O79" s="528">
        <v>15.691775181789</v>
      </c>
      <c r="P79" s="527">
        <v>27487</v>
      </c>
      <c r="Q79" s="528">
        <v>38.36341051515025</v>
      </c>
      <c r="R79" s="527">
        <v>21508</v>
      </c>
      <c r="S79" s="528">
        <v>30.018562715460089</v>
      </c>
      <c r="T79" s="527">
        <v>11411</v>
      </c>
      <c r="U79" s="532">
        <v>15.926251587600666</v>
      </c>
      <c r="V79" s="365"/>
    </row>
    <row r="80" spans="1:22" ht="14.15" customHeight="1">
      <c r="A80" s="510" t="s">
        <v>46</v>
      </c>
      <c r="B80" s="543">
        <v>68913</v>
      </c>
      <c r="C80" s="534">
        <v>4025</v>
      </c>
      <c r="D80" s="535">
        <v>879</v>
      </c>
      <c r="E80" s="536">
        <v>624</v>
      </c>
      <c r="F80" s="537">
        <f>E80/D80*100</f>
        <v>70.989761092150175</v>
      </c>
      <c r="G80" s="536">
        <v>212</v>
      </c>
      <c r="H80" s="537">
        <f>G80/D80*100</f>
        <v>24.118316268486918</v>
      </c>
      <c r="I80" s="536" t="s">
        <v>188</v>
      </c>
      <c r="J80" s="539" t="s">
        <v>188</v>
      </c>
      <c r="K80" s="538" t="s">
        <v>188</v>
      </c>
      <c r="L80" s="539" t="s">
        <v>188</v>
      </c>
      <c r="M80" s="535">
        <v>3302</v>
      </c>
      <c r="N80" s="536">
        <v>2365</v>
      </c>
      <c r="O80" s="537">
        <f>N80/M80*100</f>
        <v>71.623258631132643</v>
      </c>
      <c r="P80" s="536">
        <v>824</v>
      </c>
      <c r="Q80" s="537">
        <f>P80/M80*100</f>
        <v>24.954572986069049</v>
      </c>
      <c r="R80" s="536" t="s">
        <v>188</v>
      </c>
      <c r="S80" s="537" t="s">
        <v>188</v>
      </c>
      <c r="T80" s="536" t="s">
        <v>188</v>
      </c>
      <c r="U80" s="541" t="s">
        <v>188</v>
      </c>
      <c r="V80" s="365"/>
    </row>
    <row r="81" spans="1:22" ht="14.15" customHeight="1">
      <c r="A81" s="511" t="s">
        <v>47</v>
      </c>
      <c r="B81" s="545">
        <v>302555</v>
      </c>
      <c r="C81" s="542">
        <v>57201</v>
      </c>
      <c r="D81" s="526">
        <v>7017</v>
      </c>
      <c r="E81" s="527">
        <v>2823</v>
      </c>
      <c r="F81" s="528">
        <v>40.230867892261649</v>
      </c>
      <c r="G81" s="527">
        <v>2754</v>
      </c>
      <c r="H81" s="528">
        <v>39.247541684480545</v>
      </c>
      <c r="I81" s="527">
        <v>1108</v>
      </c>
      <c r="J81" s="530">
        <v>15.790223742340032</v>
      </c>
      <c r="K81" s="546">
        <v>332</v>
      </c>
      <c r="L81" s="547">
        <v>4.7313666809177706</v>
      </c>
      <c r="M81" s="526">
        <v>50184</v>
      </c>
      <c r="N81" s="527">
        <v>17884</v>
      </c>
      <c r="O81" s="528">
        <v>35.636856368563684</v>
      </c>
      <c r="P81" s="527">
        <v>19723</v>
      </c>
      <c r="Q81" s="528">
        <v>39.301370954886018</v>
      </c>
      <c r="R81" s="527">
        <v>9350</v>
      </c>
      <c r="S81" s="528">
        <v>18.631436314363143</v>
      </c>
      <c r="T81" s="527">
        <v>3227</v>
      </c>
      <c r="U81" s="532">
        <v>6.4303363621871519</v>
      </c>
      <c r="V81" s="365"/>
    </row>
    <row r="82" spans="1:22" ht="14.15" customHeight="1">
      <c r="A82" s="510" t="s">
        <v>48</v>
      </c>
      <c r="B82" s="543">
        <v>641928</v>
      </c>
      <c r="C82" s="534">
        <v>178940</v>
      </c>
      <c r="D82" s="540">
        <v>20242</v>
      </c>
      <c r="E82" s="538">
        <v>4868</v>
      </c>
      <c r="F82" s="539">
        <v>24.049007015117084</v>
      </c>
      <c r="G82" s="538">
        <v>7433</v>
      </c>
      <c r="H82" s="539">
        <v>36.720679774725816</v>
      </c>
      <c r="I82" s="536">
        <v>5483</v>
      </c>
      <c r="J82" s="539">
        <v>27.087244343444322</v>
      </c>
      <c r="K82" s="538">
        <v>2458</v>
      </c>
      <c r="L82" s="539">
        <v>12.143068866712776</v>
      </c>
      <c r="M82" s="535">
        <v>158698</v>
      </c>
      <c r="N82" s="536">
        <v>34830</v>
      </c>
      <c r="O82" s="537">
        <v>21.947346532407465</v>
      </c>
      <c r="P82" s="536">
        <v>56048</v>
      </c>
      <c r="Q82" s="537">
        <v>35.317395304288652</v>
      </c>
      <c r="R82" s="536">
        <v>46416</v>
      </c>
      <c r="S82" s="537">
        <v>29.24800564594387</v>
      </c>
      <c r="T82" s="536">
        <v>21404</v>
      </c>
      <c r="U82" s="541">
        <v>13.487252517360018</v>
      </c>
      <c r="V82" s="365"/>
    </row>
    <row r="83" spans="1:22" ht="14.15" customHeight="1">
      <c r="A83" s="511" t="s">
        <v>49</v>
      </c>
      <c r="B83" s="545">
        <v>158542</v>
      </c>
      <c r="C83" s="542">
        <v>36158</v>
      </c>
      <c r="D83" s="548">
        <v>5085</v>
      </c>
      <c r="E83" s="529">
        <v>1938</v>
      </c>
      <c r="F83" s="530">
        <v>38.112094395280238</v>
      </c>
      <c r="G83" s="529">
        <v>2047</v>
      </c>
      <c r="H83" s="530">
        <v>40.255653883972471</v>
      </c>
      <c r="I83" s="527">
        <v>910</v>
      </c>
      <c r="J83" s="530">
        <v>17.895771878072765</v>
      </c>
      <c r="K83" s="529">
        <v>190</v>
      </c>
      <c r="L83" s="530">
        <v>3.7364798426745329</v>
      </c>
      <c r="M83" s="526">
        <v>31073</v>
      </c>
      <c r="N83" s="527">
        <v>10204</v>
      </c>
      <c r="O83" s="528">
        <v>32.838798957294117</v>
      </c>
      <c r="P83" s="527">
        <v>12191</v>
      </c>
      <c r="Q83" s="528">
        <v>39.233418080005151</v>
      </c>
      <c r="R83" s="527">
        <v>6707</v>
      </c>
      <c r="S83" s="528">
        <v>21.584655488687929</v>
      </c>
      <c r="T83" s="527">
        <v>1971</v>
      </c>
      <c r="U83" s="532">
        <v>6.3431274740128076</v>
      </c>
      <c r="V83" s="365"/>
    </row>
    <row r="84" spans="1:22" ht="14.15" customHeight="1">
      <c r="A84" s="510" t="s">
        <v>50</v>
      </c>
      <c r="B84" s="543">
        <v>34028</v>
      </c>
      <c r="C84" s="534">
        <v>7053</v>
      </c>
      <c r="D84" s="535">
        <v>839</v>
      </c>
      <c r="E84" s="536">
        <v>326</v>
      </c>
      <c r="F84" s="537">
        <v>38.855780691299167</v>
      </c>
      <c r="G84" s="536">
        <v>320</v>
      </c>
      <c r="H84" s="537">
        <v>38.140643623361143</v>
      </c>
      <c r="I84" s="536">
        <v>139</v>
      </c>
      <c r="J84" s="537">
        <v>16.5673420738975</v>
      </c>
      <c r="K84" s="536">
        <v>54</v>
      </c>
      <c r="L84" s="537">
        <v>6.4362336114421934</v>
      </c>
      <c r="M84" s="535">
        <v>6214</v>
      </c>
      <c r="N84" s="536">
        <v>2534</v>
      </c>
      <c r="O84" s="537">
        <v>40.778886385580947</v>
      </c>
      <c r="P84" s="536">
        <v>2255</v>
      </c>
      <c r="Q84" s="537">
        <v>36.289024782748633</v>
      </c>
      <c r="R84" s="536">
        <v>1101</v>
      </c>
      <c r="S84" s="537">
        <v>17.71805600257483</v>
      </c>
      <c r="T84" s="536">
        <v>324</v>
      </c>
      <c r="U84" s="541">
        <v>5.2140328290955908</v>
      </c>
      <c r="V84" s="365"/>
    </row>
    <row r="85" spans="1:22" ht="14.15" customHeight="1">
      <c r="A85" s="511" t="s">
        <v>51</v>
      </c>
      <c r="B85" s="545">
        <v>183605</v>
      </c>
      <c r="C85" s="549">
        <v>14583</v>
      </c>
      <c r="D85" s="526">
        <v>2896</v>
      </c>
      <c r="E85" s="527">
        <v>1846</v>
      </c>
      <c r="F85" s="528">
        <v>63.743093922651937</v>
      </c>
      <c r="G85" s="527">
        <v>831</v>
      </c>
      <c r="H85" s="528">
        <v>28.694751381215472</v>
      </c>
      <c r="I85" s="527">
        <v>104</v>
      </c>
      <c r="J85" s="528">
        <v>3.5911602209944751</v>
      </c>
      <c r="K85" s="527">
        <v>115</v>
      </c>
      <c r="L85" s="528">
        <v>3.9709944751381219</v>
      </c>
      <c r="M85" s="526">
        <v>11802</v>
      </c>
      <c r="N85" s="527">
        <v>7491</v>
      </c>
      <c r="O85" s="528">
        <v>63.472292831723429</v>
      </c>
      <c r="P85" s="527">
        <v>3515</v>
      </c>
      <c r="Q85" s="528">
        <v>29.783087612269103</v>
      </c>
      <c r="R85" s="527">
        <v>472</v>
      </c>
      <c r="S85" s="528">
        <v>3.999322148788341</v>
      </c>
      <c r="T85" s="527">
        <v>324</v>
      </c>
      <c r="U85" s="532">
        <v>2.7452974072191152</v>
      </c>
      <c r="V85" s="365"/>
    </row>
    <row r="86" spans="1:22" ht="14.15" customHeight="1">
      <c r="A86" s="510" t="s">
        <v>52</v>
      </c>
      <c r="B86" s="543">
        <v>92959</v>
      </c>
      <c r="C86" s="534">
        <v>6526</v>
      </c>
      <c r="D86" s="535">
        <v>1470</v>
      </c>
      <c r="E86" s="536">
        <v>955</v>
      </c>
      <c r="F86" s="537">
        <v>64.965986394557831</v>
      </c>
      <c r="G86" s="536">
        <v>459</v>
      </c>
      <c r="H86" s="537">
        <v>31.22448979591837</v>
      </c>
      <c r="I86" s="536">
        <v>56</v>
      </c>
      <c r="J86" s="537">
        <v>3.8095238095238098</v>
      </c>
      <c r="K86" s="536">
        <v>0</v>
      </c>
      <c r="L86" s="537">
        <v>0</v>
      </c>
      <c r="M86" s="540">
        <v>5056</v>
      </c>
      <c r="N86" s="538">
        <v>3227</v>
      </c>
      <c r="O86" s="539">
        <v>63.8251582278481</v>
      </c>
      <c r="P86" s="538">
        <v>1617</v>
      </c>
      <c r="Q86" s="539">
        <v>31.981803797468356</v>
      </c>
      <c r="R86" s="538">
        <v>212</v>
      </c>
      <c r="S86" s="539">
        <v>4.1930379746835449</v>
      </c>
      <c r="T86" s="538">
        <v>0</v>
      </c>
      <c r="U86" s="541">
        <v>0</v>
      </c>
      <c r="V86" s="365"/>
    </row>
    <row r="87" spans="1:22" ht="14.15" customHeight="1">
      <c r="A87" s="512" t="s">
        <v>53</v>
      </c>
      <c r="B87" s="550">
        <v>106855</v>
      </c>
      <c r="C87" s="551">
        <v>16937</v>
      </c>
      <c r="D87" s="548">
        <v>2193</v>
      </c>
      <c r="E87" s="529">
        <v>1094</v>
      </c>
      <c r="F87" s="530">
        <v>49.886000911992703</v>
      </c>
      <c r="G87" s="529">
        <v>665</v>
      </c>
      <c r="H87" s="530">
        <v>30.323757409940722</v>
      </c>
      <c r="I87" s="527">
        <v>270</v>
      </c>
      <c r="J87" s="530">
        <v>12.311901504787961</v>
      </c>
      <c r="K87" s="529">
        <v>164</v>
      </c>
      <c r="L87" s="530">
        <v>7.4783401732786139</v>
      </c>
      <c r="M87" s="548">
        <v>14744</v>
      </c>
      <c r="N87" s="529">
        <v>6164</v>
      </c>
      <c r="O87" s="530">
        <v>41.806836679327184</v>
      </c>
      <c r="P87" s="529">
        <v>5055</v>
      </c>
      <c r="Q87" s="530">
        <v>34.285132935431363</v>
      </c>
      <c r="R87" s="529">
        <v>2370</v>
      </c>
      <c r="S87" s="530">
        <v>16.07433532284319</v>
      </c>
      <c r="T87" s="529">
        <v>1155</v>
      </c>
      <c r="U87" s="532">
        <v>7.8336950623982631</v>
      </c>
      <c r="V87" s="365"/>
    </row>
    <row r="88" spans="1:22" ht="14.15" customHeight="1" thickBot="1">
      <c r="A88" s="510" t="s">
        <v>54</v>
      </c>
      <c r="B88" s="543">
        <v>91858</v>
      </c>
      <c r="C88" s="544">
        <v>7044</v>
      </c>
      <c r="D88" s="540">
        <v>1576</v>
      </c>
      <c r="E88" s="538">
        <v>1054</v>
      </c>
      <c r="F88" s="539">
        <v>66.878172588832484</v>
      </c>
      <c r="G88" s="538">
        <v>457</v>
      </c>
      <c r="H88" s="539">
        <v>28.997461928934008</v>
      </c>
      <c r="I88" s="536">
        <v>65</v>
      </c>
      <c r="J88" s="539">
        <v>4.1243654822335021</v>
      </c>
      <c r="K88" s="538">
        <v>0</v>
      </c>
      <c r="L88" s="539">
        <v>0</v>
      </c>
      <c r="M88" s="540">
        <v>5468</v>
      </c>
      <c r="N88" s="538">
        <v>3481</v>
      </c>
      <c r="O88" s="539">
        <v>63.661302121433792</v>
      </c>
      <c r="P88" s="538">
        <v>1723</v>
      </c>
      <c r="Q88" s="539">
        <v>31.510607168983174</v>
      </c>
      <c r="R88" s="538">
        <v>264</v>
      </c>
      <c r="S88" s="539">
        <v>4.8280907095830283</v>
      </c>
      <c r="T88" s="538">
        <v>0</v>
      </c>
      <c r="U88" s="541">
        <v>0</v>
      </c>
      <c r="V88" s="365"/>
    </row>
    <row r="89" spans="1:22" ht="14.15" customHeight="1">
      <c r="A89" s="552" t="s">
        <v>55</v>
      </c>
      <c r="B89" s="553">
        <v>2555918</v>
      </c>
      <c r="C89" s="554">
        <v>618954</v>
      </c>
      <c r="D89" s="554">
        <v>84007</v>
      </c>
      <c r="E89" s="555">
        <v>24548</v>
      </c>
      <c r="F89" s="556">
        <v>29.22137440927542</v>
      </c>
      <c r="G89" s="555">
        <v>31821</v>
      </c>
      <c r="H89" s="480">
        <v>37.878986274953277</v>
      </c>
      <c r="I89" s="970">
        <v>20049</v>
      </c>
      <c r="J89" s="480">
        <v>23.865868320497103</v>
      </c>
      <c r="K89" s="479">
        <v>7589</v>
      </c>
      <c r="L89" s="480">
        <v>9.0337709952742031</v>
      </c>
      <c r="M89" s="478">
        <v>534947</v>
      </c>
      <c r="N89" s="555">
        <v>137010</v>
      </c>
      <c r="O89" s="480">
        <v>25.611883046357864</v>
      </c>
      <c r="P89" s="555">
        <v>195291</v>
      </c>
      <c r="Q89" s="480">
        <v>36.506607196600783</v>
      </c>
      <c r="R89" s="555">
        <v>140687</v>
      </c>
      <c r="S89" s="480">
        <v>26.299240859374855</v>
      </c>
      <c r="T89" s="479">
        <v>61959</v>
      </c>
      <c r="U89" s="481">
        <v>11.582268897666498</v>
      </c>
      <c r="V89" s="365"/>
    </row>
    <row r="90" spans="1:22" ht="14.15" customHeight="1">
      <c r="A90" s="557" t="s">
        <v>56</v>
      </c>
      <c r="B90" s="558">
        <v>716562</v>
      </c>
      <c r="C90" s="559">
        <v>95058</v>
      </c>
      <c r="D90" s="559">
        <v>21233</v>
      </c>
      <c r="E90" s="483">
        <v>8035</v>
      </c>
      <c r="F90" s="560">
        <v>37.842038336551589</v>
      </c>
      <c r="G90" s="561">
        <v>6605</v>
      </c>
      <c r="H90" s="484">
        <v>31.107238732162202</v>
      </c>
      <c r="I90" s="971">
        <v>4868</v>
      </c>
      <c r="J90" s="484">
        <v>22.926576555361937</v>
      </c>
      <c r="K90" s="561">
        <v>1725</v>
      </c>
      <c r="L90" s="484">
        <v>8.1241463759242691</v>
      </c>
      <c r="M90" s="482">
        <v>73825</v>
      </c>
      <c r="N90" s="483">
        <v>28110</v>
      </c>
      <c r="O90" s="484">
        <v>38.076532339993229</v>
      </c>
      <c r="P90" s="561">
        <v>22508</v>
      </c>
      <c r="Q90" s="484">
        <v>30.488316965797495</v>
      </c>
      <c r="R90" s="561">
        <v>16597</v>
      </c>
      <c r="S90" s="484">
        <v>22.481544192346767</v>
      </c>
      <c r="T90" s="561">
        <v>6610</v>
      </c>
      <c r="U90" s="485">
        <v>8.9536065018625131</v>
      </c>
      <c r="V90" s="365"/>
    </row>
    <row r="91" spans="1:22" ht="14.15" customHeight="1">
      <c r="A91" s="562" t="s">
        <v>57</v>
      </c>
      <c r="B91" s="563">
        <v>3272480</v>
      </c>
      <c r="C91" s="564">
        <v>714012</v>
      </c>
      <c r="D91" s="564">
        <v>105240</v>
      </c>
      <c r="E91" s="487">
        <v>32583</v>
      </c>
      <c r="F91" s="565">
        <v>30.96066134549601</v>
      </c>
      <c r="G91" s="566">
        <v>38426</v>
      </c>
      <c r="H91" s="488">
        <v>36.512732801216266</v>
      </c>
      <c r="I91" s="972">
        <v>24917</v>
      </c>
      <c r="J91" s="488">
        <v>23.676358798935766</v>
      </c>
      <c r="K91" s="566">
        <v>9314</v>
      </c>
      <c r="L91" s="488">
        <v>8.8502470543519571</v>
      </c>
      <c r="M91" s="567">
        <v>608772</v>
      </c>
      <c r="N91" s="487">
        <v>165120</v>
      </c>
      <c r="O91" s="488">
        <v>27.12345508663342</v>
      </c>
      <c r="P91" s="566">
        <v>217799</v>
      </c>
      <c r="Q91" s="488">
        <v>35.776776855702956</v>
      </c>
      <c r="R91" s="566">
        <v>157284</v>
      </c>
      <c r="S91" s="488">
        <v>25.836273678815715</v>
      </c>
      <c r="T91" s="566">
        <v>68569</v>
      </c>
      <c r="U91" s="489">
        <v>11.263494378847911</v>
      </c>
      <c r="V91" s="365"/>
    </row>
    <row r="92" spans="1:22" ht="15" customHeight="1">
      <c r="A92" s="1063" t="s">
        <v>336</v>
      </c>
      <c r="B92" s="1063"/>
      <c r="C92" s="1063"/>
      <c r="D92" s="1063"/>
      <c r="E92" s="1063"/>
      <c r="F92" s="1063"/>
      <c r="G92" s="1063"/>
      <c r="H92" s="1063"/>
      <c r="I92" s="1063"/>
      <c r="J92" s="1063"/>
      <c r="K92" s="1063"/>
      <c r="L92" s="1063"/>
      <c r="M92" s="1063"/>
      <c r="N92" s="1063"/>
      <c r="O92" s="1063"/>
      <c r="P92" s="1063"/>
      <c r="Q92" s="1063"/>
      <c r="R92" s="1063"/>
      <c r="S92" s="1063"/>
      <c r="T92" s="1063"/>
      <c r="U92" s="1063"/>
      <c r="V92" s="365"/>
    </row>
    <row r="93" spans="1:22" ht="15" customHeight="1">
      <c r="A93" s="1064" t="s">
        <v>191</v>
      </c>
      <c r="B93" s="1064"/>
      <c r="C93" s="1064"/>
      <c r="D93" s="1064"/>
      <c r="E93" s="1064"/>
      <c r="F93" s="1064"/>
      <c r="G93" s="1064"/>
      <c r="H93" s="1064"/>
      <c r="I93" s="1064"/>
      <c r="J93" s="1064"/>
      <c r="K93" s="1064"/>
      <c r="L93" s="1064"/>
      <c r="M93" s="1064"/>
      <c r="N93" s="1064"/>
      <c r="O93" s="1064"/>
      <c r="P93" s="1064"/>
      <c r="Q93" s="1064"/>
      <c r="R93" s="1064"/>
      <c r="S93" s="1064"/>
      <c r="T93" s="1064"/>
      <c r="U93" s="1064"/>
      <c r="V93" s="365"/>
    </row>
    <row r="94" spans="1:22" ht="14.25" customHeight="1">
      <c r="A94" s="1043" t="s">
        <v>196</v>
      </c>
      <c r="B94" s="1043"/>
      <c r="C94" s="1043"/>
      <c r="D94" s="1043"/>
      <c r="E94" s="1043"/>
      <c r="F94" s="1043"/>
      <c r="G94" s="1043"/>
      <c r="H94" s="1043"/>
      <c r="I94" s="1043"/>
      <c r="J94" s="1043"/>
      <c r="K94" s="1043"/>
      <c r="L94" s="1043"/>
      <c r="M94" s="1043"/>
      <c r="N94" s="1043"/>
      <c r="O94" s="1043"/>
      <c r="P94" s="1043"/>
      <c r="Q94" s="1043"/>
      <c r="R94" s="1043"/>
      <c r="S94" s="1043"/>
      <c r="T94" s="1043"/>
      <c r="U94" s="1043"/>
      <c r="V94" s="365"/>
    </row>
    <row r="95" spans="1:22">
      <c r="V95" s="365"/>
    </row>
    <row r="96" spans="1:22" ht="23.5">
      <c r="A96" s="1084">
        <v>2020</v>
      </c>
      <c r="B96" s="1084"/>
      <c r="C96" s="1084"/>
      <c r="D96" s="1084"/>
      <c r="E96" s="1084"/>
      <c r="F96" s="1084"/>
      <c r="G96" s="1084"/>
      <c r="H96" s="1084"/>
      <c r="I96" s="1084"/>
      <c r="J96" s="1084"/>
      <c r="K96" s="1084"/>
      <c r="L96" s="1084"/>
      <c r="M96" s="1084"/>
      <c r="N96" s="1084"/>
      <c r="O96" s="1084"/>
      <c r="P96" s="1084"/>
      <c r="Q96" s="1084"/>
      <c r="R96" s="1084"/>
      <c r="S96" s="1084"/>
      <c r="T96" s="1084"/>
      <c r="U96" s="1084"/>
      <c r="V96" s="365"/>
    </row>
    <row r="97" spans="1:23">
      <c r="A97" s="169"/>
      <c r="B97" s="568"/>
      <c r="C97" s="568"/>
      <c r="D97" s="568"/>
      <c r="E97" s="568"/>
      <c r="F97" s="568"/>
      <c r="G97" s="568"/>
      <c r="H97" s="568"/>
      <c r="I97" s="974"/>
      <c r="J97" s="568"/>
      <c r="K97" s="568"/>
      <c r="V97" s="365"/>
    </row>
    <row r="98" spans="1:23" ht="15" customHeight="1">
      <c r="A98" s="1069" t="s">
        <v>339</v>
      </c>
      <c r="B98" s="1069"/>
      <c r="C98" s="1069"/>
      <c r="D98" s="1069"/>
      <c r="E98" s="1069"/>
      <c r="F98" s="1069"/>
      <c r="G98" s="1069"/>
      <c r="H98" s="1069"/>
      <c r="I98" s="1069"/>
      <c r="J98" s="1069"/>
      <c r="K98" s="1069"/>
      <c r="L98" s="1069"/>
      <c r="M98" s="1069"/>
      <c r="N98" s="1069"/>
      <c r="O98" s="1069"/>
      <c r="P98" s="1069"/>
      <c r="Q98" s="1069"/>
      <c r="R98" s="1069"/>
      <c r="S98" s="1069"/>
      <c r="T98" s="1069"/>
      <c r="U98" s="1069"/>
      <c r="V98" s="365"/>
    </row>
    <row r="99" spans="1:23" ht="15" customHeight="1">
      <c r="A99" s="1070" t="s">
        <v>216</v>
      </c>
      <c r="B99" s="1072" t="s">
        <v>217</v>
      </c>
      <c r="C99" s="1075" t="s">
        <v>222</v>
      </c>
      <c r="D99" s="1076"/>
      <c r="E99" s="1076"/>
      <c r="F99" s="1076"/>
      <c r="G99" s="1076"/>
      <c r="H99" s="1076"/>
      <c r="I99" s="1076"/>
      <c r="J99" s="1076"/>
      <c r="K99" s="1076"/>
      <c r="L99" s="1076"/>
      <c r="M99" s="1076"/>
      <c r="N99" s="1076"/>
      <c r="O99" s="1076"/>
      <c r="P99" s="1076"/>
      <c r="Q99" s="1076"/>
      <c r="R99" s="1076"/>
      <c r="S99" s="1076"/>
      <c r="T99" s="1076"/>
      <c r="U99" s="1076"/>
      <c r="V99" s="365"/>
    </row>
    <row r="100" spans="1:23" ht="32.15" customHeight="1">
      <c r="A100" s="1070"/>
      <c r="B100" s="1073"/>
      <c r="C100" s="1077" t="s">
        <v>332</v>
      </c>
      <c r="D100" s="1075" t="s">
        <v>222</v>
      </c>
      <c r="E100" s="1076"/>
      <c r="F100" s="1076"/>
      <c r="G100" s="1076"/>
      <c r="H100" s="1076"/>
      <c r="I100" s="1076"/>
      <c r="J100" s="1076"/>
      <c r="K100" s="1076"/>
      <c r="L100" s="1076"/>
      <c r="M100" s="1076"/>
      <c r="N100" s="1076"/>
      <c r="O100" s="1076"/>
      <c r="P100" s="1076"/>
      <c r="Q100" s="1076"/>
      <c r="R100" s="1076"/>
      <c r="S100" s="1076"/>
      <c r="T100" s="1076"/>
      <c r="U100" s="1076"/>
      <c r="W100" s="365"/>
    </row>
    <row r="101" spans="1:23" ht="42" customHeight="1">
      <c r="A101" s="1070"/>
      <c r="B101" s="1073"/>
      <c r="C101" s="1077"/>
      <c r="D101" s="1078" t="s">
        <v>333</v>
      </c>
      <c r="E101" s="1075" t="s">
        <v>334</v>
      </c>
      <c r="F101" s="1076"/>
      <c r="G101" s="1076"/>
      <c r="H101" s="1076"/>
      <c r="I101" s="1076"/>
      <c r="J101" s="1076"/>
      <c r="K101" s="1076"/>
      <c r="L101" s="1079"/>
      <c r="M101" s="1078" t="s">
        <v>335</v>
      </c>
      <c r="N101" s="1075" t="s">
        <v>334</v>
      </c>
      <c r="O101" s="1076"/>
      <c r="P101" s="1076"/>
      <c r="Q101" s="1076"/>
      <c r="R101" s="1076"/>
      <c r="S101" s="1076"/>
      <c r="T101" s="1076"/>
      <c r="U101" s="1076"/>
      <c r="W101" s="365"/>
    </row>
    <row r="102" spans="1:23" ht="85.75" customHeight="1">
      <c r="A102" s="1070"/>
      <c r="B102" s="1074"/>
      <c r="C102" s="1077"/>
      <c r="D102" s="1078"/>
      <c r="E102" s="1065" t="s">
        <v>218</v>
      </c>
      <c r="F102" s="1066"/>
      <c r="G102" s="1067" t="s">
        <v>219</v>
      </c>
      <c r="H102" s="1068"/>
      <c r="I102" s="1067" t="s">
        <v>220</v>
      </c>
      <c r="J102" s="1068"/>
      <c r="K102" s="1067" t="s">
        <v>221</v>
      </c>
      <c r="L102" s="1068"/>
      <c r="M102" s="1080"/>
      <c r="N102" s="1065" t="s">
        <v>218</v>
      </c>
      <c r="O102" s="1066"/>
      <c r="P102" s="1067" t="s">
        <v>219</v>
      </c>
      <c r="Q102" s="1068"/>
      <c r="R102" s="1067" t="s">
        <v>220</v>
      </c>
      <c r="S102" s="1068"/>
      <c r="T102" s="1067" t="s">
        <v>221</v>
      </c>
      <c r="U102" s="1081"/>
      <c r="W102" s="365"/>
    </row>
    <row r="103" spans="1:23" ht="15" thickBot="1">
      <c r="A103" s="1071"/>
      <c r="B103" s="1082" t="s">
        <v>3</v>
      </c>
      <c r="C103" s="1082"/>
      <c r="D103" s="1082"/>
      <c r="E103" s="1083"/>
      <c r="F103" s="518" t="s">
        <v>187</v>
      </c>
      <c r="G103" s="519" t="s">
        <v>3</v>
      </c>
      <c r="H103" s="518" t="s">
        <v>187</v>
      </c>
      <c r="I103" s="519" t="s">
        <v>3</v>
      </c>
      <c r="J103" s="518" t="s">
        <v>187</v>
      </c>
      <c r="K103" s="519" t="s">
        <v>3</v>
      </c>
      <c r="L103" s="518" t="s">
        <v>187</v>
      </c>
      <c r="M103" s="520" t="s">
        <v>3</v>
      </c>
      <c r="N103" s="521" t="s">
        <v>3</v>
      </c>
      <c r="O103" s="518" t="s">
        <v>187</v>
      </c>
      <c r="P103" s="519" t="s">
        <v>3</v>
      </c>
      <c r="Q103" s="518" t="s">
        <v>187</v>
      </c>
      <c r="R103" s="519" t="s">
        <v>3</v>
      </c>
      <c r="S103" s="518" t="s">
        <v>187</v>
      </c>
      <c r="T103" s="519" t="s">
        <v>3</v>
      </c>
      <c r="U103" s="522" t="s">
        <v>187</v>
      </c>
      <c r="V103" s="365"/>
      <c r="W103" s="365"/>
    </row>
    <row r="104" spans="1:23">
      <c r="A104" s="509" t="s">
        <v>39</v>
      </c>
      <c r="B104" s="524">
        <v>428602</v>
      </c>
      <c r="C104" s="525">
        <v>111279</v>
      </c>
      <c r="D104" s="526">
        <v>15265</v>
      </c>
      <c r="E104" s="527">
        <v>4911</v>
      </c>
      <c r="F104" s="528">
        <v>32.171634457910251</v>
      </c>
      <c r="G104" s="527">
        <v>6078</v>
      </c>
      <c r="H104" s="528">
        <v>39.816573861775304</v>
      </c>
      <c r="I104" s="527">
        <v>3096</v>
      </c>
      <c r="J104" s="530">
        <v>20.281690140845072</v>
      </c>
      <c r="K104" s="529">
        <v>1180</v>
      </c>
      <c r="L104" s="530">
        <v>7.7301015394693753</v>
      </c>
      <c r="M104" s="531">
        <v>96014</v>
      </c>
      <c r="N104" s="529">
        <v>24377</v>
      </c>
      <c r="O104" s="530">
        <v>25.389005769991872</v>
      </c>
      <c r="P104" s="529">
        <v>37169</v>
      </c>
      <c r="Q104" s="530">
        <v>38.712062824171475</v>
      </c>
      <c r="R104" s="529">
        <v>24558</v>
      </c>
      <c r="S104" s="530">
        <v>25.577519945008021</v>
      </c>
      <c r="T104" s="529">
        <v>9910</v>
      </c>
      <c r="U104" s="532">
        <v>10.32141146082863</v>
      </c>
      <c r="V104" s="365"/>
      <c r="W104" s="365"/>
    </row>
    <row r="105" spans="1:23">
      <c r="A105" s="508" t="s">
        <v>40</v>
      </c>
      <c r="B105" s="533">
        <v>508879</v>
      </c>
      <c r="C105" s="534">
        <v>90881</v>
      </c>
      <c r="D105" s="535">
        <v>13718</v>
      </c>
      <c r="E105" s="536">
        <v>5529</v>
      </c>
      <c r="F105" s="537">
        <v>40.304709141274238</v>
      </c>
      <c r="G105" s="536">
        <v>5341</v>
      </c>
      <c r="H105" s="537">
        <v>38.934246974777665</v>
      </c>
      <c r="I105" s="536">
        <v>2226</v>
      </c>
      <c r="J105" s="539">
        <v>16.226855226709432</v>
      </c>
      <c r="K105" s="538">
        <v>622</v>
      </c>
      <c r="L105" s="539">
        <v>4.5341886572386647</v>
      </c>
      <c r="M105" s="540">
        <v>77163</v>
      </c>
      <c r="N105" s="538">
        <v>25214</v>
      </c>
      <c r="O105" s="539">
        <v>32.676282674338736</v>
      </c>
      <c r="P105" s="538">
        <v>25616</v>
      </c>
      <c r="Q105" s="539">
        <v>33.197257753068179</v>
      </c>
      <c r="R105" s="538">
        <v>18742</v>
      </c>
      <c r="S105" s="539">
        <v>24.288843098376166</v>
      </c>
      <c r="T105" s="538">
        <v>7591</v>
      </c>
      <c r="U105" s="541">
        <v>9.837616474216917</v>
      </c>
      <c r="V105" s="365"/>
      <c r="W105" s="365"/>
    </row>
    <row r="106" spans="1:23">
      <c r="A106" s="509" t="s">
        <v>41</v>
      </c>
      <c r="B106" s="524">
        <v>167104</v>
      </c>
      <c r="C106" s="542">
        <v>53200</v>
      </c>
      <c r="D106" s="526">
        <v>12172</v>
      </c>
      <c r="E106" s="527">
        <v>2291</v>
      </c>
      <c r="F106" s="528">
        <v>18.821886296418008</v>
      </c>
      <c r="G106" s="527">
        <v>3844</v>
      </c>
      <c r="H106" s="528">
        <v>31.580676963522841</v>
      </c>
      <c r="I106" s="527">
        <v>4360</v>
      </c>
      <c r="J106" s="530">
        <v>35.819914558001969</v>
      </c>
      <c r="K106" s="529">
        <v>1677</v>
      </c>
      <c r="L106" s="530">
        <v>13.777522182057181</v>
      </c>
      <c r="M106" s="526">
        <v>41028</v>
      </c>
      <c r="N106" s="527">
        <v>7067</v>
      </c>
      <c r="O106" s="528">
        <v>17.22482207273082</v>
      </c>
      <c r="P106" s="527">
        <v>12366</v>
      </c>
      <c r="Q106" s="528">
        <v>30.140391927464172</v>
      </c>
      <c r="R106" s="527">
        <v>15015</v>
      </c>
      <c r="S106" s="528">
        <v>36.596958174904941</v>
      </c>
      <c r="T106" s="527">
        <v>6580</v>
      </c>
      <c r="U106" s="532">
        <v>16.03782782490007</v>
      </c>
      <c r="V106" s="365"/>
      <c r="W106" s="365"/>
    </row>
    <row r="107" spans="1:23">
      <c r="A107" s="510" t="s">
        <v>42</v>
      </c>
      <c r="B107" s="543">
        <v>110483</v>
      </c>
      <c r="C107" s="544">
        <v>7284</v>
      </c>
      <c r="D107" s="535">
        <v>1757</v>
      </c>
      <c r="E107" s="536">
        <v>1326</v>
      </c>
      <c r="F107" s="537">
        <v>75.469550369948777</v>
      </c>
      <c r="G107" s="536">
        <v>362</v>
      </c>
      <c r="H107" s="537">
        <v>20.603301081388732</v>
      </c>
      <c r="I107" s="536" t="s">
        <v>188</v>
      </c>
      <c r="J107" s="539" t="s">
        <v>188</v>
      </c>
      <c r="K107" s="538" t="s">
        <v>188</v>
      </c>
      <c r="L107" s="539" t="s">
        <v>188</v>
      </c>
      <c r="M107" s="535">
        <v>5527</v>
      </c>
      <c r="N107" s="536">
        <v>4220</v>
      </c>
      <c r="O107" s="537">
        <v>76.352451601230314</v>
      </c>
      <c r="P107" s="536">
        <v>1059</v>
      </c>
      <c r="Q107" s="537">
        <v>19.160484892346663</v>
      </c>
      <c r="R107" s="536" t="s">
        <v>188</v>
      </c>
      <c r="S107" s="537" t="s">
        <v>188</v>
      </c>
      <c r="T107" s="536" t="s">
        <v>188</v>
      </c>
      <c r="U107" s="541" t="s">
        <v>188</v>
      </c>
      <c r="V107" s="365"/>
      <c r="W107" s="365"/>
    </row>
    <row r="108" spans="1:23">
      <c r="A108" s="511" t="s">
        <v>43</v>
      </c>
      <c r="B108" s="545">
        <v>25063</v>
      </c>
      <c r="C108" s="542">
        <v>9449</v>
      </c>
      <c r="D108" s="526">
        <v>1496</v>
      </c>
      <c r="E108" s="527">
        <v>224</v>
      </c>
      <c r="F108" s="528">
        <v>14.973262032085561</v>
      </c>
      <c r="G108" s="527">
        <v>413</v>
      </c>
      <c r="H108" s="528">
        <v>27.606951871657753</v>
      </c>
      <c r="I108" s="527">
        <v>535</v>
      </c>
      <c r="J108" s="530">
        <v>35.762032085561493</v>
      </c>
      <c r="K108" s="529">
        <v>324</v>
      </c>
      <c r="L108" s="530">
        <v>21.657754010695189</v>
      </c>
      <c r="M108" s="526">
        <v>7953</v>
      </c>
      <c r="N108" s="527">
        <v>982</v>
      </c>
      <c r="O108" s="528">
        <v>12.34754180812272</v>
      </c>
      <c r="P108" s="527">
        <v>1979</v>
      </c>
      <c r="Q108" s="528">
        <v>24.883691688670943</v>
      </c>
      <c r="R108" s="527">
        <v>3164</v>
      </c>
      <c r="S108" s="528">
        <v>39.783729410285432</v>
      </c>
      <c r="T108" s="527">
        <v>1828</v>
      </c>
      <c r="U108" s="532">
        <v>22.985037092920908</v>
      </c>
      <c r="V108" s="365"/>
      <c r="W108" s="365"/>
    </row>
    <row r="109" spans="1:23">
      <c r="A109" s="510" t="s">
        <v>44</v>
      </c>
      <c r="B109" s="543">
        <v>82503</v>
      </c>
      <c r="C109" s="534">
        <v>24110</v>
      </c>
      <c r="D109" s="535">
        <v>6866</v>
      </c>
      <c r="E109" s="536">
        <v>1175</v>
      </c>
      <c r="F109" s="537">
        <v>17.113311972036119</v>
      </c>
      <c r="G109" s="536">
        <v>2063</v>
      </c>
      <c r="H109" s="537">
        <v>30.046606466647248</v>
      </c>
      <c r="I109" s="536">
        <v>2292</v>
      </c>
      <c r="J109" s="539">
        <v>33.381881736090882</v>
      </c>
      <c r="K109" s="538">
        <v>1336</v>
      </c>
      <c r="L109" s="539">
        <v>19.458199825225751</v>
      </c>
      <c r="M109" s="535">
        <v>17244</v>
      </c>
      <c r="N109" s="536">
        <v>3101</v>
      </c>
      <c r="O109" s="537">
        <v>17.98306657388077</v>
      </c>
      <c r="P109" s="536">
        <v>5080</v>
      </c>
      <c r="Q109" s="537">
        <v>29.4595221526328</v>
      </c>
      <c r="R109" s="536">
        <v>5832</v>
      </c>
      <c r="S109" s="537">
        <v>33.820459290187891</v>
      </c>
      <c r="T109" s="536">
        <v>3231</v>
      </c>
      <c r="U109" s="541">
        <v>18.736951983298539</v>
      </c>
      <c r="V109" s="365"/>
      <c r="W109" s="365"/>
    </row>
    <row r="110" spans="1:23">
      <c r="A110" s="511" t="s">
        <v>45</v>
      </c>
      <c r="B110" s="545">
        <v>248634</v>
      </c>
      <c r="C110" s="542">
        <v>83303</v>
      </c>
      <c r="D110" s="526">
        <v>12256</v>
      </c>
      <c r="E110" s="527">
        <v>2132</v>
      </c>
      <c r="F110" s="528">
        <v>17.395561357702348</v>
      </c>
      <c r="G110" s="527">
        <v>5354</v>
      </c>
      <c r="H110" s="528">
        <v>43.684725848563971</v>
      </c>
      <c r="I110" s="527">
        <v>3470</v>
      </c>
      <c r="J110" s="530">
        <v>28.31266318537859</v>
      </c>
      <c r="K110" s="529">
        <v>1300</v>
      </c>
      <c r="L110" s="530">
        <v>10.607049608355092</v>
      </c>
      <c r="M110" s="526">
        <v>71047</v>
      </c>
      <c r="N110" s="527">
        <v>10768</v>
      </c>
      <c r="O110" s="528">
        <v>15.15616422931299</v>
      </c>
      <c r="P110" s="527">
        <v>26673</v>
      </c>
      <c r="Q110" s="528">
        <v>37.542753388601909</v>
      </c>
      <c r="R110" s="527">
        <v>20386</v>
      </c>
      <c r="S110" s="528">
        <v>28.693681647360197</v>
      </c>
      <c r="T110" s="527">
        <v>13220</v>
      </c>
      <c r="U110" s="532">
        <v>18.607400734724898</v>
      </c>
      <c r="V110" s="365"/>
      <c r="W110" s="365"/>
    </row>
    <row r="111" spans="1:23">
      <c r="A111" s="510" t="s">
        <v>46</v>
      </c>
      <c r="B111" s="543">
        <v>68882</v>
      </c>
      <c r="C111" s="534">
        <v>3979</v>
      </c>
      <c r="D111" s="535">
        <v>902</v>
      </c>
      <c r="E111" s="536">
        <v>707</v>
      </c>
      <c r="F111" s="537">
        <v>78.381374722838132</v>
      </c>
      <c r="G111" s="536">
        <v>153</v>
      </c>
      <c r="H111" s="537">
        <v>16.962305986696229</v>
      </c>
      <c r="I111" s="536" t="s">
        <v>188</v>
      </c>
      <c r="J111" s="539" t="s">
        <v>188</v>
      </c>
      <c r="K111" s="538" t="s">
        <v>188</v>
      </c>
      <c r="L111" s="539" t="s">
        <v>188</v>
      </c>
      <c r="M111" s="535">
        <v>3077</v>
      </c>
      <c r="N111" s="536">
        <v>2353</v>
      </c>
      <c r="O111" s="537">
        <v>76.470588235294116</v>
      </c>
      <c r="P111" s="536">
        <v>572</v>
      </c>
      <c r="Q111" s="537">
        <v>18.589535261618458</v>
      </c>
      <c r="R111" s="536" t="s">
        <v>188</v>
      </c>
      <c r="S111" s="537" t="s">
        <v>188</v>
      </c>
      <c r="T111" s="536" t="s">
        <v>188</v>
      </c>
      <c r="U111" s="541" t="s">
        <v>188</v>
      </c>
      <c r="V111" s="365"/>
      <c r="W111" s="365"/>
    </row>
    <row r="112" spans="1:23">
      <c r="A112" s="511" t="s">
        <v>47</v>
      </c>
      <c r="B112" s="545">
        <v>298085</v>
      </c>
      <c r="C112" s="542">
        <v>55235</v>
      </c>
      <c r="D112" s="526">
        <v>7067</v>
      </c>
      <c r="E112" s="527">
        <v>3026</v>
      </c>
      <c r="F112" s="528">
        <v>42.818734965331821</v>
      </c>
      <c r="G112" s="527">
        <v>2725</v>
      </c>
      <c r="H112" s="528">
        <v>38.559501910287253</v>
      </c>
      <c r="I112" s="527">
        <v>1031</v>
      </c>
      <c r="J112" s="530">
        <v>14.588934484222444</v>
      </c>
      <c r="K112" s="546">
        <v>285</v>
      </c>
      <c r="L112" s="547">
        <v>4.032828640158483</v>
      </c>
      <c r="M112" s="526">
        <v>48168</v>
      </c>
      <c r="N112" s="527">
        <v>17700</v>
      </c>
      <c r="O112" s="528">
        <v>36.746387643248632</v>
      </c>
      <c r="P112" s="527">
        <v>19319</v>
      </c>
      <c r="Q112" s="528">
        <v>40.107540275701709</v>
      </c>
      <c r="R112" s="527">
        <v>8282</v>
      </c>
      <c r="S112" s="528">
        <v>17.193987709682776</v>
      </c>
      <c r="T112" s="527">
        <v>2867</v>
      </c>
      <c r="U112" s="532">
        <v>5.9520843713668823</v>
      </c>
      <c r="V112" s="365"/>
      <c r="W112" s="365"/>
    </row>
    <row r="113" spans="1:23">
      <c r="A113" s="510" t="s">
        <v>48</v>
      </c>
      <c r="B113" s="543">
        <v>628787</v>
      </c>
      <c r="C113" s="534">
        <v>173076</v>
      </c>
      <c r="D113" s="540">
        <v>19871</v>
      </c>
      <c r="E113" s="538">
        <v>5076</v>
      </c>
      <c r="F113" s="539">
        <v>25.544763726032908</v>
      </c>
      <c r="G113" s="538">
        <v>7180</v>
      </c>
      <c r="H113" s="539">
        <v>36.133058225554826</v>
      </c>
      <c r="I113" s="536">
        <v>5407</v>
      </c>
      <c r="J113" s="539">
        <v>27.210507775149718</v>
      </c>
      <c r="K113" s="538">
        <v>2208</v>
      </c>
      <c r="L113" s="539">
        <v>11.111670273262543</v>
      </c>
      <c r="M113" s="535">
        <v>153205</v>
      </c>
      <c r="N113" s="536">
        <v>33644</v>
      </c>
      <c r="O113" s="537">
        <v>21.96011879507849</v>
      </c>
      <c r="P113" s="536">
        <v>54267</v>
      </c>
      <c r="Q113" s="537">
        <v>35.421167716458342</v>
      </c>
      <c r="R113" s="536">
        <v>45028</v>
      </c>
      <c r="S113" s="537">
        <v>29.390685682582163</v>
      </c>
      <c r="T113" s="536">
        <v>20266</v>
      </c>
      <c r="U113" s="541">
        <v>13.228027805881009</v>
      </c>
      <c r="V113" s="365"/>
      <c r="W113" s="365"/>
    </row>
    <row r="114" spans="1:23">
      <c r="A114" s="511" t="s">
        <v>49</v>
      </c>
      <c r="B114" s="545">
        <v>158879</v>
      </c>
      <c r="C114" s="542">
        <v>36484</v>
      </c>
      <c r="D114" s="548">
        <v>5737</v>
      </c>
      <c r="E114" s="529">
        <v>2265</v>
      </c>
      <c r="F114" s="530">
        <v>39.480564755098484</v>
      </c>
      <c r="G114" s="529">
        <v>2259</v>
      </c>
      <c r="H114" s="530">
        <v>39.375980477601537</v>
      </c>
      <c r="I114" s="527">
        <v>1062</v>
      </c>
      <c r="J114" s="530">
        <v>18.511417116960082</v>
      </c>
      <c r="K114" s="529">
        <v>151</v>
      </c>
      <c r="L114" s="530">
        <v>2.6320376503398988</v>
      </c>
      <c r="M114" s="526">
        <v>30747</v>
      </c>
      <c r="N114" s="527">
        <v>10127</v>
      </c>
      <c r="O114" s="528">
        <v>32.936546654958207</v>
      </c>
      <c r="P114" s="527">
        <v>11919</v>
      </c>
      <c r="Q114" s="528">
        <v>38.764757537320719</v>
      </c>
      <c r="R114" s="527">
        <v>6916</v>
      </c>
      <c r="S114" s="528">
        <v>22.493251374117801</v>
      </c>
      <c r="T114" s="527">
        <v>1785</v>
      </c>
      <c r="U114" s="532">
        <v>5.8054444336032782</v>
      </c>
      <c r="V114" s="365"/>
      <c r="W114" s="365"/>
    </row>
    <row r="115" spans="1:23">
      <c r="A115" s="510" t="s">
        <v>50</v>
      </c>
      <c r="B115" s="543">
        <v>33808</v>
      </c>
      <c r="C115" s="534">
        <v>6873</v>
      </c>
      <c r="D115" s="535">
        <v>928</v>
      </c>
      <c r="E115" s="536">
        <v>330</v>
      </c>
      <c r="F115" s="537">
        <v>35.560344827586206</v>
      </c>
      <c r="G115" s="536">
        <v>406</v>
      </c>
      <c r="H115" s="537">
        <v>43.75</v>
      </c>
      <c r="I115" s="536">
        <v>131</v>
      </c>
      <c r="J115" s="537">
        <v>14.116379310344829</v>
      </c>
      <c r="K115" s="536">
        <v>61</v>
      </c>
      <c r="L115" s="537">
        <v>6.5732758620689653</v>
      </c>
      <c r="M115" s="535">
        <v>5945</v>
      </c>
      <c r="N115" s="536">
        <v>2383</v>
      </c>
      <c r="O115" s="537">
        <v>40.084104289318759</v>
      </c>
      <c r="P115" s="536">
        <v>2191</v>
      </c>
      <c r="Q115" s="537">
        <v>36.854499579478556</v>
      </c>
      <c r="R115" s="536">
        <v>1180</v>
      </c>
      <c r="S115" s="537">
        <v>19.848612279226241</v>
      </c>
      <c r="T115" s="536">
        <v>191</v>
      </c>
      <c r="U115" s="541">
        <v>3.2127838519764507</v>
      </c>
      <c r="V115" s="365"/>
      <c r="W115" s="365"/>
    </row>
    <row r="116" spans="1:23">
      <c r="A116" s="511" t="s">
        <v>51</v>
      </c>
      <c r="B116" s="545">
        <v>185250</v>
      </c>
      <c r="C116" s="549">
        <v>13734</v>
      </c>
      <c r="D116" s="526">
        <v>2813</v>
      </c>
      <c r="E116" s="527">
        <v>1953</v>
      </c>
      <c r="F116" s="528">
        <v>69.42765730536793</v>
      </c>
      <c r="G116" s="527">
        <v>645</v>
      </c>
      <c r="H116" s="528">
        <v>22.929257020974049</v>
      </c>
      <c r="I116" s="527">
        <v>94</v>
      </c>
      <c r="J116" s="528">
        <v>3.3416281549946678</v>
      </c>
      <c r="K116" s="527">
        <v>121</v>
      </c>
      <c r="L116" s="528">
        <v>4.3014575186633488</v>
      </c>
      <c r="M116" s="526">
        <v>10921</v>
      </c>
      <c r="N116" s="527">
        <v>7487</v>
      </c>
      <c r="O116" s="528">
        <v>68.555993040930318</v>
      </c>
      <c r="P116" s="527">
        <v>2765</v>
      </c>
      <c r="Q116" s="528">
        <v>25.318194304550868</v>
      </c>
      <c r="R116" s="527">
        <v>360</v>
      </c>
      <c r="S116" s="528">
        <v>3.2964014284406193</v>
      </c>
      <c r="T116" s="527">
        <v>309</v>
      </c>
      <c r="U116" s="532">
        <v>2.8294112260781978</v>
      </c>
      <c r="V116" s="365"/>
      <c r="W116" s="365"/>
    </row>
    <row r="117" spans="1:23">
      <c r="A117" s="510" t="s">
        <v>52</v>
      </c>
      <c r="B117" s="543">
        <v>94485</v>
      </c>
      <c r="C117" s="534">
        <v>6178</v>
      </c>
      <c r="D117" s="535">
        <v>1574</v>
      </c>
      <c r="E117" s="536">
        <v>1093</v>
      </c>
      <c r="F117" s="537">
        <v>69.440914866581963</v>
      </c>
      <c r="G117" s="536">
        <v>417</v>
      </c>
      <c r="H117" s="537">
        <v>26.493011435832276</v>
      </c>
      <c r="I117" s="536" t="s">
        <v>188</v>
      </c>
      <c r="J117" s="537" t="s">
        <v>188</v>
      </c>
      <c r="K117" s="536" t="s">
        <v>188</v>
      </c>
      <c r="L117" s="537" t="s">
        <v>188</v>
      </c>
      <c r="M117" s="540">
        <v>4604</v>
      </c>
      <c r="N117" s="538">
        <v>3029</v>
      </c>
      <c r="O117" s="539">
        <v>65.790616854908777</v>
      </c>
      <c r="P117" s="538">
        <v>1336</v>
      </c>
      <c r="Q117" s="539">
        <v>29.018245004344053</v>
      </c>
      <c r="R117" s="538" t="s">
        <v>188</v>
      </c>
      <c r="S117" s="539" t="s">
        <v>188</v>
      </c>
      <c r="T117" s="538" t="s">
        <v>188</v>
      </c>
      <c r="U117" s="541" t="s">
        <v>188</v>
      </c>
      <c r="V117" s="365"/>
      <c r="W117" s="365"/>
    </row>
    <row r="118" spans="1:23">
      <c r="A118" s="512" t="s">
        <v>53</v>
      </c>
      <c r="B118" s="550">
        <v>106172</v>
      </c>
      <c r="C118" s="551">
        <v>16758</v>
      </c>
      <c r="D118" s="548">
        <v>2338</v>
      </c>
      <c r="E118" s="529">
        <v>1133</v>
      </c>
      <c r="F118" s="530">
        <v>48.460222412318224</v>
      </c>
      <c r="G118" s="529">
        <v>787</v>
      </c>
      <c r="H118" s="530">
        <v>33.661248930710009</v>
      </c>
      <c r="I118" s="527">
        <v>279</v>
      </c>
      <c r="J118" s="530">
        <v>11.93327630453379</v>
      </c>
      <c r="K118" s="529">
        <v>139</v>
      </c>
      <c r="L118" s="530">
        <v>5.945252352437981</v>
      </c>
      <c r="M118" s="548">
        <v>14420</v>
      </c>
      <c r="N118" s="529">
        <v>6116</v>
      </c>
      <c r="O118" s="530">
        <v>42.413314840499304</v>
      </c>
      <c r="P118" s="529">
        <v>5174</v>
      </c>
      <c r="Q118" s="530">
        <v>35.880721220527043</v>
      </c>
      <c r="R118" s="529">
        <v>2306</v>
      </c>
      <c r="S118" s="530">
        <v>15.991678224687933</v>
      </c>
      <c r="T118" s="529">
        <v>824</v>
      </c>
      <c r="U118" s="532">
        <v>5.7142857142857144</v>
      </c>
      <c r="V118" s="365"/>
      <c r="W118" s="365"/>
    </row>
    <row r="119" spans="1:23" ht="15" thickBot="1">
      <c r="A119" s="510" t="s">
        <v>54</v>
      </c>
      <c r="B119" s="543">
        <v>94032</v>
      </c>
      <c r="C119" s="544">
        <v>6707</v>
      </c>
      <c r="D119" s="540">
        <v>1603</v>
      </c>
      <c r="E119" s="538">
        <v>1101</v>
      </c>
      <c r="F119" s="539">
        <v>68.683718028696191</v>
      </c>
      <c r="G119" s="538">
        <v>440</v>
      </c>
      <c r="H119" s="539">
        <v>27.448533998752339</v>
      </c>
      <c r="I119" s="536" t="s">
        <v>188</v>
      </c>
      <c r="J119" s="539" t="s">
        <v>188</v>
      </c>
      <c r="K119" s="538" t="s">
        <v>188</v>
      </c>
      <c r="L119" s="539" t="s">
        <v>188</v>
      </c>
      <c r="M119" s="540">
        <v>5104</v>
      </c>
      <c r="N119" s="538">
        <v>3338</v>
      </c>
      <c r="O119" s="539">
        <v>65.399686520376179</v>
      </c>
      <c r="P119" s="538">
        <v>1606</v>
      </c>
      <c r="Q119" s="539">
        <v>31.46551724137931</v>
      </c>
      <c r="R119" s="538" t="s">
        <v>188</v>
      </c>
      <c r="S119" s="539" t="s">
        <v>188</v>
      </c>
      <c r="T119" s="538" t="s">
        <v>188</v>
      </c>
      <c r="U119" s="541" t="s">
        <v>188</v>
      </c>
      <c r="V119" s="365"/>
      <c r="W119" s="365"/>
    </row>
    <row r="120" spans="1:23">
      <c r="A120" s="552" t="s">
        <v>55</v>
      </c>
      <c r="B120" s="553">
        <v>2519412</v>
      </c>
      <c r="C120" s="554">
        <v>607448</v>
      </c>
      <c r="D120" s="554">
        <v>85542</v>
      </c>
      <c r="E120" s="555">
        <v>25801</v>
      </c>
      <c r="F120" s="556">
        <v>30.161791868321998</v>
      </c>
      <c r="G120" s="555">
        <v>32606</v>
      </c>
      <c r="H120" s="480">
        <v>38.116948399616561</v>
      </c>
      <c r="I120" s="970">
        <v>19529</v>
      </c>
      <c r="J120" s="480">
        <v>22.829721072689438</v>
      </c>
      <c r="K120" s="479">
        <v>7606</v>
      </c>
      <c r="L120" s="480">
        <v>8.8915386593720047</v>
      </c>
      <c r="M120" s="478">
        <v>521906</v>
      </c>
      <c r="N120" s="555">
        <v>134412</v>
      </c>
      <c r="O120" s="480">
        <v>25.754062992186334</v>
      </c>
      <c r="P120" s="555">
        <v>189387</v>
      </c>
      <c r="Q120" s="480">
        <v>36.2875690258399</v>
      </c>
      <c r="R120" s="555">
        <v>136394</v>
      </c>
      <c r="S120" s="480">
        <v>26.133824865014006</v>
      </c>
      <c r="T120" s="479">
        <v>61713</v>
      </c>
      <c r="U120" s="481">
        <v>11.824543116959758</v>
      </c>
      <c r="V120" s="365"/>
      <c r="W120" s="365"/>
    </row>
    <row r="121" spans="1:23">
      <c r="A121" s="557" t="s">
        <v>56</v>
      </c>
      <c r="B121" s="558">
        <v>720236</v>
      </c>
      <c r="C121" s="559">
        <v>91082</v>
      </c>
      <c r="D121" s="559">
        <v>20821</v>
      </c>
      <c r="E121" s="483">
        <v>8471</v>
      </c>
      <c r="F121" s="560">
        <v>40.6848854521877</v>
      </c>
      <c r="G121" s="561">
        <v>5861</v>
      </c>
      <c r="H121" s="484">
        <v>28.149464482973919</v>
      </c>
      <c r="I121" s="971">
        <v>4685</v>
      </c>
      <c r="J121" s="484">
        <v>22.501320781902887</v>
      </c>
      <c r="K121" s="561">
        <v>1804</v>
      </c>
      <c r="L121" s="484">
        <v>8.6643292829354976</v>
      </c>
      <c r="M121" s="482">
        <v>70261</v>
      </c>
      <c r="N121" s="483">
        <v>27494</v>
      </c>
      <c r="O121" s="484">
        <v>39.131239236560823</v>
      </c>
      <c r="P121" s="561">
        <v>19704</v>
      </c>
      <c r="Q121" s="484">
        <v>28.044007344045774</v>
      </c>
      <c r="R121" s="561">
        <v>16157</v>
      </c>
      <c r="S121" s="484">
        <v>22.995687508005862</v>
      </c>
      <c r="T121" s="561">
        <v>6906</v>
      </c>
      <c r="U121" s="485">
        <v>9.8290659113875414</v>
      </c>
      <c r="V121" s="365"/>
      <c r="W121" s="365"/>
    </row>
    <row r="122" spans="1:23">
      <c r="A122" s="562" t="s">
        <v>57</v>
      </c>
      <c r="B122" s="563">
        <v>3239648</v>
      </c>
      <c r="C122" s="564">
        <v>698530</v>
      </c>
      <c r="D122" s="564">
        <v>106363</v>
      </c>
      <c r="E122" s="487">
        <v>34272</v>
      </c>
      <c r="F122" s="565">
        <v>32.221731241127081</v>
      </c>
      <c r="G122" s="566">
        <v>38467</v>
      </c>
      <c r="H122" s="488">
        <v>36.165771931968827</v>
      </c>
      <c r="I122" s="972">
        <v>24214</v>
      </c>
      <c r="J122" s="488">
        <v>22.765435348758498</v>
      </c>
      <c r="K122" s="566">
        <v>9410</v>
      </c>
      <c r="L122" s="488">
        <v>8.8470614781455961</v>
      </c>
      <c r="M122" s="567">
        <v>592167</v>
      </c>
      <c r="N122" s="487">
        <v>161906</v>
      </c>
      <c r="O122" s="488">
        <v>27.341273660977393</v>
      </c>
      <c r="P122" s="566">
        <v>209091</v>
      </c>
      <c r="Q122" s="488">
        <v>35.309465066442407</v>
      </c>
      <c r="R122" s="566">
        <v>152551</v>
      </c>
      <c r="S122" s="488">
        <v>25.761482824946341</v>
      </c>
      <c r="T122" s="566">
        <v>68619</v>
      </c>
      <c r="U122" s="489">
        <v>11.587778447633861</v>
      </c>
      <c r="V122" s="365"/>
      <c r="W122" s="365"/>
    </row>
    <row r="123" spans="1:23" ht="15" customHeight="1">
      <c r="A123" s="1063" t="s">
        <v>336</v>
      </c>
      <c r="B123" s="1063"/>
      <c r="C123" s="1063"/>
      <c r="D123" s="1063"/>
      <c r="E123" s="1063"/>
      <c r="F123" s="1063"/>
      <c r="G123" s="1063"/>
      <c r="H123" s="1063"/>
      <c r="I123" s="1063"/>
      <c r="J123" s="1063"/>
      <c r="K123" s="1063"/>
      <c r="L123" s="1063"/>
      <c r="M123" s="1063"/>
      <c r="N123" s="1063"/>
      <c r="O123" s="1063"/>
      <c r="P123" s="1063"/>
      <c r="Q123" s="1063"/>
      <c r="R123" s="1063"/>
      <c r="S123" s="1063"/>
      <c r="T123" s="1063"/>
      <c r="U123" s="1063"/>
      <c r="V123" s="365"/>
    </row>
    <row r="124" spans="1:23" ht="15" customHeight="1">
      <c r="A124" s="1064" t="s">
        <v>191</v>
      </c>
      <c r="B124" s="1064"/>
      <c r="C124" s="1064"/>
      <c r="D124" s="1064"/>
      <c r="E124" s="1064"/>
      <c r="F124" s="1064"/>
      <c r="G124" s="1064"/>
      <c r="H124" s="1064"/>
      <c r="I124" s="1064"/>
      <c r="J124" s="1064"/>
      <c r="K124" s="1064"/>
      <c r="L124" s="1064"/>
      <c r="M124" s="1064"/>
      <c r="N124" s="1064"/>
      <c r="O124" s="1064"/>
      <c r="P124" s="1064"/>
      <c r="Q124" s="1064"/>
      <c r="R124" s="1064"/>
      <c r="S124" s="1064"/>
      <c r="T124" s="1064"/>
      <c r="U124" s="1064"/>
      <c r="V124" s="365"/>
    </row>
    <row r="125" spans="1:23" ht="16.75" customHeight="1">
      <c r="A125" s="1043" t="s">
        <v>198</v>
      </c>
      <c r="B125" s="1043"/>
      <c r="C125" s="1043"/>
      <c r="D125" s="1043"/>
      <c r="E125" s="1043"/>
      <c r="F125" s="1043"/>
      <c r="G125" s="1043"/>
      <c r="H125" s="1043"/>
      <c r="I125" s="1043"/>
      <c r="J125" s="1043"/>
      <c r="K125" s="1043"/>
      <c r="L125" s="1043"/>
      <c r="M125" s="1043"/>
      <c r="N125" s="1043"/>
      <c r="O125" s="1043"/>
      <c r="P125" s="1043"/>
      <c r="Q125" s="1043"/>
      <c r="R125" s="1043"/>
      <c r="S125" s="1043"/>
      <c r="T125" s="1043"/>
      <c r="U125" s="1043"/>
      <c r="V125" s="365"/>
    </row>
    <row r="126" spans="1:23">
      <c r="U126" s="365"/>
      <c r="V126" s="365"/>
    </row>
    <row r="127" spans="1:23" ht="23.5">
      <c r="A127" s="1084">
        <v>2019</v>
      </c>
      <c r="B127" s="1084"/>
      <c r="C127" s="1084"/>
      <c r="D127" s="1084"/>
      <c r="E127" s="1084"/>
      <c r="F127" s="1084"/>
      <c r="G127" s="1084"/>
      <c r="H127" s="1084"/>
      <c r="I127" s="1084"/>
      <c r="J127" s="1084"/>
      <c r="K127" s="1084"/>
      <c r="L127" s="1084"/>
      <c r="M127" s="1084"/>
      <c r="N127" s="1084"/>
      <c r="O127" s="1084"/>
      <c r="P127" s="1084"/>
      <c r="Q127" s="1084"/>
      <c r="R127" s="1084"/>
      <c r="S127" s="1084"/>
      <c r="T127" s="1084"/>
      <c r="U127" s="1084"/>
      <c r="V127" s="365"/>
    </row>
    <row r="128" spans="1:23">
      <c r="A128" s="169"/>
      <c r="B128" s="568"/>
      <c r="C128" s="568"/>
      <c r="D128" s="568"/>
      <c r="E128" s="568"/>
      <c r="F128" s="568"/>
      <c r="G128" s="568"/>
      <c r="H128" s="568"/>
      <c r="I128" s="974"/>
      <c r="J128" s="568"/>
      <c r="K128" s="568"/>
      <c r="V128" s="365"/>
    </row>
    <row r="129" spans="1:23" ht="15" customHeight="1">
      <c r="A129" s="1069" t="s">
        <v>340</v>
      </c>
      <c r="B129" s="1069"/>
      <c r="C129" s="1069"/>
      <c r="D129" s="1069"/>
      <c r="E129" s="1069"/>
      <c r="F129" s="1069"/>
      <c r="G129" s="1069"/>
      <c r="H129" s="1069"/>
      <c r="I129" s="1069"/>
      <c r="J129" s="1069"/>
      <c r="K129" s="1069"/>
      <c r="L129" s="1069"/>
      <c r="M129" s="1069"/>
      <c r="N129" s="1069"/>
      <c r="O129" s="1069"/>
      <c r="P129" s="1069"/>
      <c r="Q129" s="1069"/>
      <c r="R129" s="1069"/>
      <c r="S129" s="1069"/>
      <c r="T129" s="1069"/>
      <c r="U129" s="1069"/>
      <c r="V129" s="365"/>
    </row>
    <row r="130" spans="1:23" ht="15" customHeight="1">
      <c r="A130" s="1070" t="s">
        <v>216</v>
      </c>
      <c r="B130" s="1072" t="s">
        <v>217</v>
      </c>
      <c r="C130" s="1075" t="s">
        <v>222</v>
      </c>
      <c r="D130" s="1076"/>
      <c r="E130" s="1076"/>
      <c r="F130" s="1076"/>
      <c r="G130" s="1076"/>
      <c r="H130" s="1076"/>
      <c r="I130" s="1076"/>
      <c r="J130" s="1076"/>
      <c r="K130" s="1076"/>
      <c r="L130" s="1076"/>
      <c r="M130" s="1076"/>
      <c r="N130" s="1076"/>
      <c r="O130" s="1076"/>
      <c r="P130" s="1076"/>
      <c r="Q130" s="1076"/>
      <c r="R130" s="1076"/>
      <c r="S130" s="1076"/>
      <c r="T130" s="1076"/>
      <c r="U130" s="1076"/>
      <c r="V130" s="365"/>
    </row>
    <row r="131" spans="1:23" ht="15" customHeight="1">
      <c r="A131" s="1070"/>
      <c r="B131" s="1073"/>
      <c r="C131" s="1077" t="s">
        <v>332</v>
      </c>
      <c r="D131" s="1075" t="s">
        <v>222</v>
      </c>
      <c r="E131" s="1076"/>
      <c r="F131" s="1076"/>
      <c r="G131" s="1076"/>
      <c r="H131" s="1076"/>
      <c r="I131" s="1076"/>
      <c r="J131" s="1076"/>
      <c r="K131" s="1076"/>
      <c r="L131" s="1076"/>
      <c r="M131" s="1076"/>
      <c r="N131" s="1076"/>
      <c r="O131" s="1076"/>
      <c r="P131" s="1076"/>
      <c r="Q131" s="1076"/>
      <c r="R131" s="1076"/>
      <c r="S131" s="1076"/>
      <c r="T131" s="1076"/>
      <c r="U131" s="1076"/>
      <c r="V131" s="365"/>
      <c r="W131" s="365"/>
    </row>
    <row r="132" spans="1:23" ht="42" customHeight="1">
      <c r="A132" s="1070"/>
      <c r="B132" s="1073"/>
      <c r="C132" s="1077"/>
      <c r="D132" s="1078" t="s">
        <v>333</v>
      </c>
      <c r="E132" s="1075" t="s">
        <v>334</v>
      </c>
      <c r="F132" s="1076"/>
      <c r="G132" s="1076"/>
      <c r="H132" s="1076"/>
      <c r="I132" s="1076"/>
      <c r="J132" s="1076"/>
      <c r="K132" s="1076"/>
      <c r="L132" s="1079"/>
      <c r="M132" s="1078" t="s">
        <v>335</v>
      </c>
      <c r="N132" s="1075" t="s">
        <v>334</v>
      </c>
      <c r="O132" s="1076"/>
      <c r="P132" s="1076"/>
      <c r="Q132" s="1076"/>
      <c r="R132" s="1076"/>
      <c r="S132" s="1076"/>
      <c r="T132" s="1076"/>
      <c r="U132" s="1076"/>
      <c r="V132" s="365"/>
      <c r="W132" s="365"/>
    </row>
    <row r="133" spans="1:23" ht="86.5" customHeight="1">
      <c r="A133" s="1070"/>
      <c r="B133" s="1074"/>
      <c r="C133" s="1077"/>
      <c r="D133" s="1078"/>
      <c r="E133" s="1065" t="s">
        <v>218</v>
      </c>
      <c r="F133" s="1066"/>
      <c r="G133" s="1067" t="s">
        <v>219</v>
      </c>
      <c r="H133" s="1068"/>
      <c r="I133" s="1067" t="s">
        <v>220</v>
      </c>
      <c r="J133" s="1068"/>
      <c r="K133" s="1067" t="s">
        <v>221</v>
      </c>
      <c r="L133" s="1068"/>
      <c r="M133" s="1080"/>
      <c r="N133" s="1065" t="s">
        <v>218</v>
      </c>
      <c r="O133" s="1066"/>
      <c r="P133" s="1067" t="s">
        <v>219</v>
      </c>
      <c r="Q133" s="1068"/>
      <c r="R133" s="1067" t="s">
        <v>220</v>
      </c>
      <c r="S133" s="1068"/>
      <c r="T133" s="1067" t="s">
        <v>221</v>
      </c>
      <c r="U133" s="1081"/>
      <c r="V133" s="365"/>
      <c r="W133" s="365"/>
    </row>
    <row r="134" spans="1:23" ht="15" thickBot="1">
      <c r="A134" s="1071"/>
      <c r="B134" s="1082" t="s">
        <v>3</v>
      </c>
      <c r="C134" s="1082"/>
      <c r="D134" s="1082"/>
      <c r="E134" s="1083"/>
      <c r="F134" s="518" t="s">
        <v>187</v>
      </c>
      <c r="G134" s="519" t="s">
        <v>3</v>
      </c>
      <c r="H134" s="518" t="s">
        <v>187</v>
      </c>
      <c r="I134" s="519" t="s">
        <v>3</v>
      </c>
      <c r="J134" s="518" t="s">
        <v>187</v>
      </c>
      <c r="K134" s="519" t="s">
        <v>3</v>
      </c>
      <c r="L134" s="518" t="s">
        <v>187</v>
      </c>
      <c r="M134" s="520" t="s">
        <v>3</v>
      </c>
      <c r="N134" s="521" t="s">
        <v>3</v>
      </c>
      <c r="O134" s="518" t="s">
        <v>187</v>
      </c>
      <c r="P134" s="519" t="s">
        <v>3</v>
      </c>
      <c r="Q134" s="518" t="s">
        <v>187</v>
      </c>
      <c r="R134" s="519" t="s">
        <v>3</v>
      </c>
      <c r="S134" s="518" t="s">
        <v>187</v>
      </c>
      <c r="T134" s="519" t="s">
        <v>3</v>
      </c>
      <c r="U134" s="522" t="s">
        <v>187</v>
      </c>
      <c r="V134" s="365"/>
      <c r="W134" s="365"/>
    </row>
    <row r="135" spans="1:23">
      <c r="A135" s="509" t="s">
        <v>39</v>
      </c>
      <c r="B135" s="524">
        <v>418406</v>
      </c>
      <c r="C135" s="525">
        <v>111626</v>
      </c>
      <c r="D135" s="526">
        <v>16124</v>
      </c>
      <c r="E135" s="527">
        <v>4897</v>
      </c>
      <c r="F135" s="528">
        <v>30.370875713222524</v>
      </c>
      <c r="G135" s="527">
        <v>5920</v>
      </c>
      <c r="H135" s="528">
        <v>36.715455222029277</v>
      </c>
      <c r="I135" s="527">
        <v>3350</v>
      </c>
      <c r="J135" s="530">
        <v>20.77648226246589</v>
      </c>
      <c r="K135" s="529">
        <v>1957</v>
      </c>
      <c r="L135" s="530">
        <v>12.137186802282313</v>
      </c>
      <c r="M135" s="531">
        <v>95502</v>
      </c>
      <c r="N135" s="529">
        <v>23709</v>
      </c>
      <c r="O135" s="530">
        <v>24.825658101401018</v>
      </c>
      <c r="P135" s="529">
        <v>35115</v>
      </c>
      <c r="Q135" s="530">
        <v>36.768863479298865</v>
      </c>
      <c r="R135" s="529">
        <v>24121</v>
      </c>
      <c r="S135" s="530">
        <v>25.257062679315617</v>
      </c>
      <c r="T135" s="529">
        <v>12557</v>
      </c>
      <c r="U135" s="532">
        <v>13.148415739984504</v>
      </c>
      <c r="V135" s="365"/>
      <c r="W135" s="365"/>
    </row>
    <row r="136" spans="1:23">
      <c r="A136" s="508" t="s">
        <v>40</v>
      </c>
      <c r="B136" s="533">
        <v>489824</v>
      </c>
      <c r="C136" s="534">
        <v>86868</v>
      </c>
      <c r="D136" s="535">
        <v>13227</v>
      </c>
      <c r="E136" s="536">
        <v>5324</v>
      </c>
      <c r="F136" s="537">
        <v>40.251001738867473</v>
      </c>
      <c r="G136" s="536">
        <v>5182</v>
      </c>
      <c r="H136" s="537">
        <v>39.177440084675283</v>
      </c>
      <c r="I136" s="536">
        <v>2042</v>
      </c>
      <c r="J136" s="539">
        <v>15.438118999017162</v>
      </c>
      <c r="K136" s="538">
        <v>679</v>
      </c>
      <c r="L136" s="539">
        <v>5.1334391774400849</v>
      </c>
      <c r="M136" s="540">
        <v>73641</v>
      </c>
      <c r="N136" s="538">
        <v>24284</v>
      </c>
      <c r="O136" s="539">
        <v>32.9761953259733</v>
      </c>
      <c r="P136" s="538">
        <v>24186</v>
      </c>
      <c r="Q136" s="539">
        <v>32.843117285207967</v>
      </c>
      <c r="R136" s="538">
        <v>17708</v>
      </c>
      <c r="S136" s="539">
        <v>24.046387202781059</v>
      </c>
      <c r="T136" s="538">
        <v>7463</v>
      </c>
      <c r="U136" s="541">
        <v>10.134300186037668</v>
      </c>
      <c r="V136" s="365"/>
      <c r="W136" s="365"/>
    </row>
    <row r="137" spans="1:23">
      <c r="A137" s="509" t="s">
        <v>41</v>
      </c>
      <c r="B137" s="524">
        <v>163487</v>
      </c>
      <c r="C137" s="542">
        <v>51377</v>
      </c>
      <c r="D137" s="526">
        <v>11620</v>
      </c>
      <c r="E137" s="527">
        <v>2168</v>
      </c>
      <c r="F137" s="528">
        <v>18.657487091222031</v>
      </c>
      <c r="G137" s="527">
        <v>3735</v>
      </c>
      <c r="H137" s="528">
        <v>32.142857142857146</v>
      </c>
      <c r="I137" s="527">
        <v>3939</v>
      </c>
      <c r="J137" s="530">
        <v>33.898450946643713</v>
      </c>
      <c r="K137" s="529">
        <v>1778</v>
      </c>
      <c r="L137" s="530">
        <v>15.301204819277109</v>
      </c>
      <c r="M137" s="526">
        <v>39757</v>
      </c>
      <c r="N137" s="527">
        <v>6755</v>
      </c>
      <c r="O137" s="528">
        <v>16.990718615589707</v>
      </c>
      <c r="P137" s="527">
        <v>12291</v>
      </c>
      <c r="Q137" s="528">
        <v>30.915310511356491</v>
      </c>
      <c r="R137" s="527">
        <v>13491</v>
      </c>
      <c r="S137" s="528">
        <v>33.933646904947558</v>
      </c>
      <c r="T137" s="527">
        <v>7220</v>
      </c>
      <c r="U137" s="532">
        <v>18.160323968106244</v>
      </c>
      <c r="V137" s="365"/>
      <c r="W137" s="365"/>
    </row>
    <row r="138" spans="1:23">
      <c r="A138" s="510" t="s">
        <v>42</v>
      </c>
      <c r="B138" s="543">
        <v>107360</v>
      </c>
      <c r="C138" s="544">
        <v>6586</v>
      </c>
      <c r="D138" s="535">
        <v>1674</v>
      </c>
      <c r="E138" s="536">
        <v>1316</v>
      </c>
      <c r="F138" s="537">
        <f>E138/D138*100</f>
        <v>78.614097968936676</v>
      </c>
      <c r="G138" s="536">
        <v>315</v>
      </c>
      <c r="H138" s="537">
        <f>G138/D138*100</f>
        <v>18.817204301075268</v>
      </c>
      <c r="I138" s="536" t="s">
        <v>188</v>
      </c>
      <c r="J138" s="539" t="s">
        <v>188</v>
      </c>
      <c r="K138" s="538" t="s">
        <v>188</v>
      </c>
      <c r="L138" s="539" t="s">
        <v>188</v>
      </c>
      <c r="M138" s="535">
        <v>4912</v>
      </c>
      <c r="N138" s="536">
        <v>3923</v>
      </c>
      <c r="O138" s="537">
        <f>N138/M138*100</f>
        <v>79.865635179153088</v>
      </c>
      <c r="P138" s="536">
        <v>804</v>
      </c>
      <c r="Q138" s="537">
        <f>P138/M138*100</f>
        <v>16.368078175895764</v>
      </c>
      <c r="R138" s="536" t="s">
        <v>188</v>
      </c>
      <c r="S138" s="537" t="s">
        <v>188</v>
      </c>
      <c r="T138" s="536" t="s">
        <v>188</v>
      </c>
      <c r="U138" s="541" t="s">
        <v>188</v>
      </c>
      <c r="V138" s="365"/>
      <c r="W138" s="365"/>
    </row>
    <row r="139" spans="1:23">
      <c r="A139" s="511" t="s">
        <v>43</v>
      </c>
      <c r="B139" s="545">
        <v>24372</v>
      </c>
      <c r="C139" s="542">
        <v>9166</v>
      </c>
      <c r="D139" s="526">
        <v>1445</v>
      </c>
      <c r="E139" s="527">
        <v>223</v>
      </c>
      <c r="F139" s="528">
        <v>15.432525951557095</v>
      </c>
      <c r="G139" s="527">
        <v>351</v>
      </c>
      <c r="H139" s="528">
        <v>24.290657439446367</v>
      </c>
      <c r="I139" s="527">
        <v>639</v>
      </c>
      <c r="J139" s="530">
        <v>44.221453287197235</v>
      </c>
      <c r="K139" s="529">
        <v>232</v>
      </c>
      <c r="L139" s="530">
        <v>16.055363321799305</v>
      </c>
      <c r="M139" s="526">
        <v>7721</v>
      </c>
      <c r="N139" s="527">
        <v>940</v>
      </c>
      <c r="O139" s="528">
        <v>12.17458878383629</v>
      </c>
      <c r="P139" s="527">
        <v>1810</v>
      </c>
      <c r="Q139" s="528">
        <v>23.442559253982644</v>
      </c>
      <c r="R139" s="527">
        <v>3292</v>
      </c>
      <c r="S139" s="528">
        <v>42.63696412381816</v>
      </c>
      <c r="T139" s="527">
        <v>1679</v>
      </c>
      <c r="U139" s="532">
        <v>21.8</v>
      </c>
      <c r="V139" s="365"/>
      <c r="W139" s="365"/>
    </row>
    <row r="140" spans="1:23">
      <c r="A140" s="510" t="s">
        <v>44</v>
      </c>
      <c r="B140" s="543">
        <v>80128</v>
      </c>
      <c r="C140" s="534">
        <v>23271</v>
      </c>
      <c r="D140" s="535">
        <v>6771</v>
      </c>
      <c r="E140" s="536">
        <v>1261</v>
      </c>
      <c r="F140" s="537">
        <v>18.623541574361248</v>
      </c>
      <c r="G140" s="536">
        <v>2009</v>
      </c>
      <c r="H140" s="537">
        <v>29.670654260818196</v>
      </c>
      <c r="I140" s="536">
        <v>2252</v>
      </c>
      <c r="J140" s="539">
        <v>33.259488997193912</v>
      </c>
      <c r="K140" s="538">
        <v>1249</v>
      </c>
      <c r="L140" s="539">
        <v>18.446315167626643</v>
      </c>
      <c r="M140" s="535">
        <v>16500</v>
      </c>
      <c r="N140" s="536">
        <v>3084</v>
      </c>
      <c r="O140" s="537">
        <v>18.690909090909091</v>
      </c>
      <c r="P140" s="536">
        <v>4729</v>
      </c>
      <c r="Q140" s="537">
        <v>28.66060606060606</v>
      </c>
      <c r="R140" s="536">
        <v>5727</v>
      </c>
      <c r="S140" s="537">
        <v>34.709090909090911</v>
      </c>
      <c r="T140" s="536">
        <v>2960</v>
      </c>
      <c r="U140" s="541">
        <v>17.939393939393938</v>
      </c>
      <c r="V140" s="365"/>
      <c r="W140" s="365"/>
    </row>
    <row r="141" spans="1:23">
      <c r="A141" s="511" t="s">
        <v>45</v>
      </c>
      <c r="B141" s="545">
        <v>242969</v>
      </c>
      <c r="C141" s="542">
        <v>80157</v>
      </c>
      <c r="D141" s="526">
        <v>12006</v>
      </c>
      <c r="E141" s="527">
        <v>2156</v>
      </c>
      <c r="F141" s="528">
        <v>17.95768782275529</v>
      </c>
      <c r="G141" s="527">
        <v>5337</v>
      </c>
      <c r="H141" s="528">
        <v>44.452773613193401</v>
      </c>
      <c r="I141" s="527">
        <v>3272</v>
      </c>
      <c r="J141" s="530">
        <v>27.253040146593371</v>
      </c>
      <c r="K141" s="529">
        <v>1241</v>
      </c>
      <c r="L141" s="530">
        <v>10.336498417457937</v>
      </c>
      <c r="M141" s="526">
        <v>68151</v>
      </c>
      <c r="N141" s="527">
        <v>10342</v>
      </c>
      <c r="O141" s="528">
        <v>15.175125823538908</v>
      </c>
      <c r="P141" s="527">
        <v>25707</v>
      </c>
      <c r="Q141" s="528">
        <v>37.720649733679622</v>
      </c>
      <c r="R141" s="527">
        <v>19752</v>
      </c>
      <c r="S141" s="528">
        <v>28.982700180481579</v>
      </c>
      <c r="T141" s="527">
        <v>12350</v>
      </c>
      <c r="U141" s="532">
        <v>18.121524262299893</v>
      </c>
      <c r="V141" s="365"/>
      <c r="W141" s="365"/>
    </row>
    <row r="142" spans="1:23">
      <c r="A142" s="510" t="s">
        <v>46</v>
      </c>
      <c r="B142" s="543">
        <v>67993</v>
      </c>
      <c r="C142" s="534">
        <v>3718</v>
      </c>
      <c r="D142" s="535">
        <v>823</v>
      </c>
      <c r="E142" s="536">
        <v>657</v>
      </c>
      <c r="F142" s="537">
        <f>E142/D142*100</f>
        <v>79.829890643985422</v>
      </c>
      <c r="G142" s="536">
        <v>161</v>
      </c>
      <c r="H142" s="537">
        <f>G142/D142*100</f>
        <v>19.562575941676794</v>
      </c>
      <c r="I142" s="536" t="s">
        <v>188</v>
      </c>
      <c r="J142" s="539" t="s">
        <v>188</v>
      </c>
      <c r="K142" s="538" t="s">
        <v>188</v>
      </c>
      <c r="L142" s="539" t="s">
        <v>188</v>
      </c>
      <c r="M142" s="535">
        <v>2895</v>
      </c>
      <c r="N142" s="536">
        <v>2333</v>
      </c>
      <c r="O142" s="537">
        <f>N142/M142*100</f>
        <v>80.58721934369602</v>
      </c>
      <c r="P142" s="536">
        <v>546</v>
      </c>
      <c r="Q142" s="537">
        <f>P142/M142*100</f>
        <v>18.860103626943005</v>
      </c>
      <c r="R142" s="536" t="s">
        <v>188</v>
      </c>
      <c r="S142" s="537" t="s">
        <v>188</v>
      </c>
      <c r="T142" s="536" t="s">
        <v>188</v>
      </c>
      <c r="U142" s="541" t="s">
        <v>188</v>
      </c>
      <c r="V142" s="365"/>
      <c r="W142" s="365"/>
    </row>
    <row r="143" spans="1:23">
      <c r="A143" s="511" t="s">
        <v>47</v>
      </c>
      <c r="B143" s="545">
        <v>286162</v>
      </c>
      <c r="C143" s="542">
        <v>51761</v>
      </c>
      <c r="D143" s="526">
        <v>6931</v>
      </c>
      <c r="E143" s="527">
        <v>3016</v>
      </c>
      <c r="F143" s="528">
        <v>43.51464435146444</v>
      </c>
      <c r="G143" s="527">
        <v>2513</v>
      </c>
      <c r="H143" s="528">
        <v>36.257394315394606</v>
      </c>
      <c r="I143" s="527">
        <v>1051</v>
      </c>
      <c r="J143" s="530">
        <v>15.163757033617085</v>
      </c>
      <c r="K143" s="546">
        <v>351</v>
      </c>
      <c r="L143" s="547">
        <v>5.0642042995238787</v>
      </c>
      <c r="M143" s="526">
        <v>44830</v>
      </c>
      <c r="N143" s="527">
        <v>16780</v>
      </c>
      <c r="O143" s="528">
        <v>37.430292215034576</v>
      </c>
      <c r="P143" s="527">
        <v>17302</v>
      </c>
      <c r="Q143" s="528">
        <v>38.594691055097037</v>
      </c>
      <c r="R143" s="527">
        <v>7637</v>
      </c>
      <c r="S143" s="528">
        <v>17.035467320990406</v>
      </c>
      <c r="T143" s="527">
        <v>3111</v>
      </c>
      <c r="U143" s="532">
        <v>6.9395494088779834</v>
      </c>
      <c r="V143" s="365"/>
      <c r="W143" s="365"/>
    </row>
    <row r="144" spans="1:23">
      <c r="A144" s="510" t="s">
        <v>48</v>
      </c>
      <c r="B144" s="543">
        <v>611944</v>
      </c>
      <c r="C144" s="534">
        <v>167835</v>
      </c>
      <c r="D144" s="540">
        <v>19299</v>
      </c>
      <c r="E144" s="538">
        <v>4989</v>
      </c>
      <c r="F144" s="539">
        <v>25.851080366858387</v>
      </c>
      <c r="G144" s="538">
        <v>7030</v>
      </c>
      <c r="H144" s="539">
        <v>36.426757863101713</v>
      </c>
      <c r="I144" s="536">
        <v>5247</v>
      </c>
      <c r="J144" s="539">
        <v>27.187937198818592</v>
      </c>
      <c r="K144" s="538">
        <v>2033</v>
      </c>
      <c r="L144" s="539">
        <v>10.534224571221307</v>
      </c>
      <c r="M144" s="535">
        <v>148536</v>
      </c>
      <c r="N144" s="536">
        <v>33646</v>
      </c>
      <c r="O144" s="537">
        <v>22.651747724457373</v>
      </c>
      <c r="P144" s="536">
        <v>52439</v>
      </c>
      <c r="Q144" s="537">
        <v>35.303899391393337</v>
      </c>
      <c r="R144" s="536">
        <v>43447</v>
      </c>
      <c r="S144" s="537">
        <v>29.2</v>
      </c>
      <c r="T144" s="536">
        <v>19004</v>
      </c>
      <c r="U144" s="541">
        <v>12.794204771907147</v>
      </c>
      <c r="V144" s="365"/>
      <c r="W144" s="365"/>
    </row>
    <row r="145" spans="1:23">
      <c r="A145" s="511" t="s">
        <v>49</v>
      </c>
      <c r="B145" s="545">
        <v>155374</v>
      </c>
      <c r="C145" s="542">
        <v>35124</v>
      </c>
      <c r="D145" s="548">
        <v>5838</v>
      </c>
      <c r="E145" s="529">
        <v>2275</v>
      </c>
      <c r="F145" s="530">
        <v>38.968824940047966</v>
      </c>
      <c r="G145" s="529">
        <v>2290</v>
      </c>
      <c r="H145" s="530">
        <v>39.225762247344981</v>
      </c>
      <c r="I145" s="527">
        <v>1059</v>
      </c>
      <c r="J145" s="530">
        <v>18.139773895169579</v>
      </c>
      <c r="K145" s="529">
        <v>214</v>
      </c>
      <c r="L145" s="530">
        <v>3.6656389174374784</v>
      </c>
      <c r="M145" s="526">
        <v>29286</v>
      </c>
      <c r="N145" s="527">
        <v>9911</v>
      </c>
      <c r="O145" s="528">
        <v>33.9</v>
      </c>
      <c r="P145" s="527">
        <v>11284</v>
      </c>
      <c r="Q145" s="528">
        <v>38.53035580140682</v>
      </c>
      <c r="R145" s="527">
        <v>6266</v>
      </c>
      <c r="S145" s="528">
        <v>21.395888820596873</v>
      </c>
      <c r="T145" s="527">
        <v>1825</v>
      </c>
      <c r="U145" s="532">
        <v>6.2316465205217515</v>
      </c>
      <c r="V145" s="365"/>
      <c r="W145" s="365"/>
    </row>
    <row r="146" spans="1:23">
      <c r="A146" s="510" t="s">
        <v>50</v>
      </c>
      <c r="B146" s="543">
        <v>33450</v>
      </c>
      <c r="C146" s="534">
        <v>6723</v>
      </c>
      <c r="D146" s="535">
        <v>875</v>
      </c>
      <c r="E146" s="536">
        <v>342</v>
      </c>
      <c r="F146" s="537">
        <v>39.085714285714282</v>
      </c>
      <c r="G146" s="536">
        <v>341</v>
      </c>
      <c r="H146" s="537">
        <v>38.971428571428575</v>
      </c>
      <c r="I146" s="536">
        <v>173</v>
      </c>
      <c r="J146" s="537">
        <v>19.771428571428569</v>
      </c>
      <c r="K146" s="536">
        <v>19</v>
      </c>
      <c r="L146" s="537">
        <v>2.1</v>
      </c>
      <c r="M146" s="535">
        <v>5848</v>
      </c>
      <c r="N146" s="536">
        <v>2327</v>
      </c>
      <c r="O146" s="537">
        <v>39.791381668946649</v>
      </c>
      <c r="P146" s="536">
        <v>2120</v>
      </c>
      <c r="Q146" s="537">
        <v>36.200000000000003</v>
      </c>
      <c r="R146" s="536">
        <v>1192</v>
      </c>
      <c r="S146" s="537">
        <v>20.383036935704517</v>
      </c>
      <c r="T146" s="536">
        <v>209</v>
      </c>
      <c r="U146" s="541">
        <v>3.5738714090287274</v>
      </c>
      <c r="V146" s="365"/>
      <c r="W146" s="365"/>
    </row>
    <row r="147" spans="1:23">
      <c r="A147" s="511" t="s">
        <v>51</v>
      </c>
      <c r="B147" s="545">
        <v>184032</v>
      </c>
      <c r="C147" s="549">
        <v>12308</v>
      </c>
      <c r="D147" s="526">
        <v>2457</v>
      </c>
      <c r="E147" s="527">
        <v>1802</v>
      </c>
      <c r="F147" s="528">
        <f>E147/D147*100</f>
        <v>73.341473341473346</v>
      </c>
      <c r="G147" s="527">
        <v>477</v>
      </c>
      <c r="H147" s="528">
        <f>G147/D147*100</f>
        <v>19.413919413919416</v>
      </c>
      <c r="I147" s="527" t="s">
        <v>188</v>
      </c>
      <c r="J147" s="528" t="s">
        <v>188</v>
      </c>
      <c r="K147" s="527" t="s">
        <v>188</v>
      </c>
      <c r="L147" s="528" t="s">
        <v>188</v>
      </c>
      <c r="M147" s="526">
        <v>9851</v>
      </c>
      <c r="N147" s="527">
        <v>7003</v>
      </c>
      <c r="O147" s="528">
        <f>N147/M147*100</f>
        <v>71.089229519845702</v>
      </c>
      <c r="P147" s="527">
        <v>2327</v>
      </c>
      <c r="Q147" s="528">
        <f>P147/M147*100</f>
        <v>23.62196731296315</v>
      </c>
      <c r="R147" s="527" t="s">
        <v>188</v>
      </c>
      <c r="S147" s="528" t="s">
        <v>188</v>
      </c>
      <c r="T147" s="527" t="s">
        <v>188</v>
      </c>
      <c r="U147" s="532" t="s">
        <v>188</v>
      </c>
      <c r="V147" s="365"/>
      <c r="W147" s="365"/>
    </row>
    <row r="148" spans="1:23">
      <c r="A148" s="510" t="s">
        <v>52</v>
      </c>
      <c r="B148" s="543">
        <v>94423</v>
      </c>
      <c r="C148" s="534">
        <v>5647</v>
      </c>
      <c r="D148" s="535">
        <v>1495</v>
      </c>
      <c r="E148" s="536">
        <v>1081</v>
      </c>
      <c r="F148" s="537">
        <f>E148/D148*100</f>
        <v>72.307692307692307</v>
      </c>
      <c r="G148" s="536">
        <v>380</v>
      </c>
      <c r="H148" s="537">
        <f>G148/D148*100</f>
        <v>25.418060200668897</v>
      </c>
      <c r="I148" s="536" t="s">
        <v>188</v>
      </c>
      <c r="J148" s="537" t="s">
        <v>188</v>
      </c>
      <c r="K148" s="536" t="s">
        <v>188</v>
      </c>
      <c r="L148" s="537" t="s">
        <v>188</v>
      </c>
      <c r="M148" s="540">
        <v>4152</v>
      </c>
      <c r="N148" s="538">
        <v>2936</v>
      </c>
      <c r="O148" s="539">
        <f>N148/M148*100</f>
        <v>70.712909441233137</v>
      </c>
      <c r="P148" s="538">
        <v>1047</v>
      </c>
      <c r="Q148" s="539">
        <f>P148/M148*100</f>
        <v>25.216763005780347</v>
      </c>
      <c r="R148" s="538" t="s">
        <v>188</v>
      </c>
      <c r="S148" s="539" t="s">
        <v>188</v>
      </c>
      <c r="T148" s="538" t="s">
        <v>188</v>
      </c>
      <c r="U148" s="541" t="s">
        <v>188</v>
      </c>
      <c r="V148" s="365"/>
      <c r="W148" s="365"/>
    </row>
    <row r="149" spans="1:23">
      <c r="A149" s="512" t="s">
        <v>53</v>
      </c>
      <c r="B149" s="550">
        <v>104450</v>
      </c>
      <c r="C149" s="551">
        <v>16474</v>
      </c>
      <c r="D149" s="548">
        <v>2359</v>
      </c>
      <c r="E149" s="529">
        <v>1220</v>
      </c>
      <c r="F149" s="530">
        <v>51.716829164900382</v>
      </c>
      <c r="G149" s="529">
        <v>728</v>
      </c>
      <c r="H149" s="530">
        <v>30.86053412462908</v>
      </c>
      <c r="I149" s="527">
        <v>268</v>
      </c>
      <c r="J149" s="530">
        <v>11.360746078846969</v>
      </c>
      <c r="K149" s="529">
        <v>143</v>
      </c>
      <c r="L149" s="530">
        <v>6.0618906316235694</v>
      </c>
      <c r="M149" s="548">
        <v>14115</v>
      </c>
      <c r="N149" s="529">
        <v>6269</v>
      </c>
      <c r="O149" s="530">
        <v>44.413744243712358</v>
      </c>
      <c r="P149" s="529">
        <v>4861</v>
      </c>
      <c r="Q149" s="530">
        <v>34.438540559688278</v>
      </c>
      <c r="R149" s="529">
        <v>1924</v>
      </c>
      <c r="S149" s="530">
        <v>13.630889125044279</v>
      </c>
      <c r="T149" s="529">
        <v>1061</v>
      </c>
      <c r="U149" s="532">
        <v>7.5168260715550828</v>
      </c>
      <c r="V149" s="365"/>
      <c r="W149" s="365"/>
    </row>
    <row r="150" spans="1:23" ht="15" thickBot="1">
      <c r="A150" s="510" t="s">
        <v>54</v>
      </c>
      <c r="B150" s="543">
        <v>94245</v>
      </c>
      <c r="C150" s="544">
        <v>6096</v>
      </c>
      <c r="D150" s="540">
        <v>1455</v>
      </c>
      <c r="E150" s="538">
        <v>1028</v>
      </c>
      <c r="F150" s="539">
        <f>E150/D150*100</f>
        <v>70.652920962199318</v>
      </c>
      <c r="G150" s="538">
        <v>388</v>
      </c>
      <c r="H150" s="539">
        <f>G150/D150*100</f>
        <v>26.666666666666668</v>
      </c>
      <c r="I150" s="536" t="s">
        <v>188</v>
      </c>
      <c r="J150" s="539" t="s">
        <v>188</v>
      </c>
      <c r="K150" s="538" t="s">
        <v>188</v>
      </c>
      <c r="L150" s="539" t="s">
        <v>188</v>
      </c>
      <c r="M150" s="540">
        <v>4641</v>
      </c>
      <c r="N150" s="538">
        <v>3334</v>
      </c>
      <c r="O150" s="539">
        <f>N150/M150*100</f>
        <v>71.837965955613015</v>
      </c>
      <c r="P150" s="538">
        <v>1198</v>
      </c>
      <c r="Q150" s="539">
        <f>P150/M150*100</f>
        <v>25.813402283990524</v>
      </c>
      <c r="R150" s="538" t="s">
        <v>188</v>
      </c>
      <c r="S150" s="539" t="s">
        <v>188</v>
      </c>
      <c r="T150" s="538" t="s">
        <v>188</v>
      </c>
      <c r="U150" s="541" t="s">
        <v>188</v>
      </c>
      <c r="V150" s="365"/>
      <c r="W150" s="365"/>
    </row>
    <row r="151" spans="1:23">
      <c r="A151" s="552" t="s">
        <v>55</v>
      </c>
      <c r="B151" s="553">
        <v>2447079</v>
      </c>
      <c r="C151" s="554">
        <v>589005</v>
      </c>
      <c r="D151" s="554">
        <v>84875</v>
      </c>
      <c r="E151" s="555">
        <v>25703</v>
      </c>
      <c r="F151" s="556">
        <v>30.283357879234167</v>
      </c>
      <c r="G151" s="555">
        <v>31701</v>
      </c>
      <c r="H151" s="480">
        <v>37.350220913107513</v>
      </c>
      <c r="I151" s="970">
        <v>19353</v>
      </c>
      <c r="J151" s="480">
        <v>22.801767304860089</v>
      </c>
      <c r="K151" s="479">
        <v>8118</v>
      </c>
      <c r="L151" s="480">
        <v>9.5646539027982325</v>
      </c>
      <c r="M151" s="478">
        <v>504130</v>
      </c>
      <c r="N151" s="555">
        <v>131292</v>
      </c>
      <c r="O151" s="480">
        <v>26.043282486660186</v>
      </c>
      <c r="P151" s="555">
        <v>179553</v>
      </c>
      <c r="Q151" s="480">
        <v>35.616408466070261</v>
      </c>
      <c r="R151" s="555">
        <v>131066</v>
      </c>
      <c r="S151" s="480">
        <v>25.998452780036896</v>
      </c>
      <c r="T151" s="479">
        <v>62219</v>
      </c>
      <c r="U151" s="481">
        <v>12.341856267232657</v>
      </c>
      <c r="V151" s="365"/>
      <c r="W151" s="365"/>
    </row>
    <row r="152" spans="1:23">
      <c r="A152" s="557" t="s">
        <v>56</v>
      </c>
      <c r="B152" s="558">
        <v>711540</v>
      </c>
      <c r="C152" s="559">
        <v>85732</v>
      </c>
      <c r="D152" s="559">
        <v>19524</v>
      </c>
      <c r="E152" s="483">
        <v>8052</v>
      </c>
      <c r="F152" s="560">
        <v>41.241548862937918</v>
      </c>
      <c r="G152" s="561">
        <v>5456</v>
      </c>
      <c r="H152" s="484">
        <v>27.945093218602747</v>
      </c>
      <c r="I152" s="971">
        <v>4193</v>
      </c>
      <c r="J152" s="484">
        <v>21.476131940176195</v>
      </c>
      <c r="K152" s="561">
        <v>1823</v>
      </c>
      <c r="L152" s="484">
        <v>9.3372259782831382</v>
      </c>
      <c r="M152" s="482">
        <v>66208</v>
      </c>
      <c r="N152" s="483">
        <v>26284</v>
      </c>
      <c r="O152" s="484">
        <v>39.699130014499758</v>
      </c>
      <c r="P152" s="561">
        <v>18213</v>
      </c>
      <c r="Q152" s="484">
        <v>27.508760270662158</v>
      </c>
      <c r="R152" s="561">
        <v>14364</v>
      </c>
      <c r="S152" s="484">
        <v>21.695263412276461</v>
      </c>
      <c r="T152" s="561">
        <v>7347</v>
      </c>
      <c r="U152" s="485">
        <v>11.096846302561623</v>
      </c>
      <c r="V152" s="365"/>
      <c r="W152" s="365"/>
    </row>
    <row r="153" spans="1:23">
      <c r="A153" s="562" t="s">
        <v>57</v>
      </c>
      <c r="B153" s="563">
        <v>3158619</v>
      </c>
      <c r="C153" s="564">
        <v>674737</v>
      </c>
      <c r="D153" s="564">
        <v>104399</v>
      </c>
      <c r="E153" s="487">
        <v>33755</v>
      </c>
      <c r="F153" s="565">
        <v>32.33268517897681</v>
      </c>
      <c r="G153" s="566">
        <v>37157</v>
      </c>
      <c r="H153" s="488">
        <v>35.591337081772814</v>
      </c>
      <c r="I153" s="972">
        <v>23546</v>
      </c>
      <c r="J153" s="488">
        <v>22.553855879845592</v>
      </c>
      <c r="K153" s="566">
        <v>9941</v>
      </c>
      <c r="L153" s="488">
        <v>9.5221218594047841</v>
      </c>
      <c r="M153" s="567">
        <v>570338</v>
      </c>
      <c r="N153" s="487">
        <v>157576</v>
      </c>
      <c r="O153" s="488">
        <v>27.628529047687511</v>
      </c>
      <c r="P153" s="566">
        <v>197766</v>
      </c>
      <c r="Q153" s="488">
        <v>34.675227672012035</v>
      </c>
      <c r="R153" s="566">
        <v>145430</v>
      </c>
      <c r="S153" s="488">
        <v>25.498914678664232</v>
      </c>
      <c r="T153" s="566">
        <v>69566</v>
      </c>
      <c r="U153" s="489">
        <v>12.197328601636222</v>
      </c>
      <c r="V153" s="365"/>
    </row>
    <row r="154" spans="1:23" ht="17.25" customHeight="1">
      <c r="A154" s="1063" t="s">
        <v>336</v>
      </c>
      <c r="B154" s="1063"/>
      <c r="C154" s="1063"/>
      <c r="D154" s="1063"/>
      <c r="E154" s="1063"/>
      <c r="F154" s="1063"/>
      <c r="G154" s="1063"/>
      <c r="H154" s="1063"/>
      <c r="I154" s="1063"/>
      <c r="J154" s="1063"/>
      <c r="K154" s="1063"/>
      <c r="L154" s="1063"/>
      <c r="M154" s="1063"/>
      <c r="N154" s="1063"/>
      <c r="O154" s="1063"/>
      <c r="P154" s="1063"/>
      <c r="Q154" s="1063"/>
      <c r="R154" s="1063"/>
      <c r="S154" s="1063"/>
      <c r="T154" s="1063"/>
      <c r="U154" s="1063"/>
    </row>
    <row r="155" spans="1:23" ht="17.25" customHeight="1">
      <c r="A155" s="1064" t="s">
        <v>191</v>
      </c>
      <c r="B155" s="1064"/>
      <c r="C155" s="1064"/>
      <c r="D155" s="1064"/>
      <c r="E155" s="1064"/>
      <c r="F155" s="1064"/>
      <c r="G155" s="1064"/>
      <c r="H155" s="1064"/>
      <c r="I155" s="1064"/>
      <c r="J155" s="1064"/>
      <c r="K155" s="1064"/>
      <c r="L155" s="1064"/>
      <c r="M155" s="1064"/>
      <c r="N155" s="1064"/>
      <c r="O155" s="1064"/>
      <c r="P155" s="1064"/>
      <c r="Q155" s="1064"/>
      <c r="R155" s="1064"/>
      <c r="S155" s="1064"/>
      <c r="T155" s="1064"/>
      <c r="U155" s="1064"/>
    </row>
    <row r="156" spans="1:23" ht="14.15" customHeight="1">
      <c r="A156" s="1043" t="s">
        <v>200</v>
      </c>
      <c r="B156" s="1043"/>
      <c r="C156" s="1043"/>
      <c r="D156" s="1043"/>
      <c r="E156" s="1043"/>
      <c r="F156" s="1043"/>
      <c r="G156" s="1043"/>
      <c r="H156" s="1043"/>
      <c r="I156" s="1043"/>
      <c r="J156" s="1043"/>
      <c r="K156" s="1043"/>
      <c r="L156" s="1043"/>
      <c r="M156" s="1043"/>
      <c r="N156" s="1043"/>
      <c r="O156" s="1043"/>
      <c r="P156" s="1043"/>
      <c r="Q156" s="1043"/>
      <c r="R156" s="1043"/>
      <c r="S156" s="1043"/>
      <c r="T156" s="1043"/>
      <c r="U156" s="1043"/>
    </row>
    <row r="157" spans="1:23">
      <c r="U157" s="365"/>
    </row>
    <row r="158" spans="1:23" ht="23.5">
      <c r="A158" s="1084">
        <v>2018</v>
      </c>
      <c r="B158" s="1084"/>
      <c r="C158" s="1084"/>
      <c r="D158" s="1084"/>
      <c r="E158" s="1084"/>
      <c r="F158" s="1084"/>
      <c r="G158" s="1084"/>
      <c r="H158" s="1084"/>
      <c r="I158" s="1084"/>
      <c r="J158" s="1084"/>
      <c r="K158" s="1084"/>
      <c r="L158" s="1084"/>
      <c r="M158" s="1084"/>
      <c r="N158" s="1084"/>
      <c r="O158" s="1084"/>
      <c r="P158" s="1084"/>
      <c r="Q158" s="1084"/>
      <c r="R158" s="1084"/>
      <c r="S158" s="1084"/>
      <c r="T158" s="1084"/>
      <c r="U158" s="1084"/>
    </row>
    <row r="159" spans="1:23">
      <c r="A159" s="169"/>
      <c r="B159" s="568"/>
      <c r="C159" s="568"/>
      <c r="D159" s="568"/>
      <c r="E159" s="568"/>
      <c r="F159" s="568"/>
      <c r="G159" s="568"/>
      <c r="H159" s="568"/>
      <c r="I159" s="974"/>
      <c r="J159" s="568"/>
      <c r="K159" s="568"/>
    </row>
    <row r="160" spans="1:23" ht="15" customHeight="1">
      <c r="A160" s="1069" t="s">
        <v>341</v>
      </c>
      <c r="B160" s="1069"/>
      <c r="C160" s="1069"/>
      <c r="D160" s="1069"/>
      <c r="E160" s="1069"/>
      <c r="F160" s="1069"/>
      <c r="G160" s="1069"/>
      <c r="H160" s="1069"/>
      <c r="I160" s="1069"/>
      <c r="J160" s="1069"/>
      <c r="K160" s="1069"/>
      <c r="L160" s="1069"/>
      <c r="M160" s="1069"/>
      <c r="N160" s="1069"/>
      <c r="O160" s="1069"/>
      <c r="P160" s="1069"/>
      <c r="Q160" s="1069"/>
      <c r="R160" s="1069"/>
      <c r="S160" s="1069"/>
      <c r="T160" s="1069"/>
      <c r="U160" s="1069"/>
    </row>
    <row r="161" spans="1:22" ht="15" customHeight="1">
      <c r="A161" s="1070" t="s">
        <v>216</v>
      </c>
      <c r="B161" s="1072" t="s">
        <v>217</v>
      </c>
      <c r="C161" s="1075" t="s">
        <v>222</v>
      </c>
      <c r="D161" s="1076"/>
      <c r="E161" s="1076"/>
      <c r="F161" s="1076"/>
      <c r="G161" s="1076"/>
      <c r="H161" s="1076"/>
      <c r="I161" s="1076"/>
      <c r="J161" s="1076"/>
      <c r="K161" s="1076"/>
      <c r="L161" s="1076"/>
      <c r="M161" s="1076"/>
      <c r="N161" s="1076"/>
      <c r="O161" s="1076"/>
      <c r="P161" s="1076"/>
      <c r="Q161" s="1076"/>
      <c r="R161" s="1076"/>
      <c r="S161" s="1076"/>
      <c r="T161" s="1076"/>
      <c r="U161" s="1076"/>
    </row>
    <row r="162" spans="1:22" ht="15" customHeight="1">
      <c r="A162" s="1070"/>
      <c r="B162" s="1073"/>
      <c r="C162" s="1077" t="s">
        <v>332</v>
      </c>
      <c r="D162" s="1075" t="s">
        <v>222</v>
      </c>
      <c r="E162" s="1076"/>
      <c r="F162" s="1076"/>
      <c r="G162" s="1076"/>
      <c r="H162" s="1076"/>
      <c r="I162" s="1076"/>
      <c r="J162" s="1076"/>
      <c r="K162" s="1076"/>
      <c r="L162" s="1076"/>
      <c r="M162" s="1076"/>
      <c r="N162" s="1076"/>
      <c r="O162" s="1076"/>
      <c r="P162" s="1076"/>
      <c r="Q162" s="1076"/>
      <c r="R162" s="1076"/>
      <c r="S162" s="1076"/>
      <c r="T162" s="1076"/>
      <c r="U162" s="1076"/>
      <c r="V162" s="365"/>
    </row>
    <row r="163" spans="1:22" ht="42" customHeight="1">
      <c r="A163" s="1070"/>
      <c r="B163" s="1073"/>
      <c r="C163" s="1077"/>
      <c r="D163" s="1078" t="s">
        <v>333</v>
      </c>
      <c r="E163" s="1075" t="s">
        <v>334</v>
      </c>
      <c r="F163" s="1076"/>
      <c r="G163" s="1076"/>
      <c r="H163" s="1076"/>
      <c r="I163" s="1076"/>
      <c r="J163" s="1076"/>
      <c r="K163" s="1076"/>
      <c r="L163" s="1079"/>
      <c r="M163" s="1078" t="s">
        <v>335</v>
      </c>
      <c r="N163" s="1075" t="s">
        <v>334</v>
      </c>
      <c r="O163" s="1076"/>
      <c r="P163" s="1076"/>
      <c r="Q163" s="1076"/>
      <c r="R163" s="1076"/>
      <c r="S163" s="1076"/>
      <c r="T163" s="1076"/>
      <c r="U163" s="1076"/>
      <c r="V163" s="365"/>
    </row>
    <row r="164" spans="1:22" ht="84" customHeight="1">
      <c r="A164" s="1070"/>
      <c r="B164" s="1074"/>
      <c r="C164" s="1077"/>
      <c r="D164" s="1078"/>
      <c r="E164" s="1065" t="s">
        <v>218</v>
      </c>
      <c r="F164" s="1066"/>
      <c r="G164" s="1067" t="s">
        <v>219</v>
      </c>
      <c r="H164" s="1068"/>
      <c r="I164" s="1067" t="s">
        <v>220</v>
      </c>
      <c r="J164" s="1068"/>
      <c r="K164" s="1067" t="s">
        <v>221</v>
      </c>
      <c r="L164" s="1068"/>
      <c r="M164" s="1080"/>
      <c r="N164" s="1065" t="s">
        <v>218</v>
      </c>
      <c r="O164" s="1066"/>
      <c r="P164" s="1067" t="s">
        <v>219</v>
      </c>
      <c r="Q164" s="1068"/>
      <c r="R164" s="1067" t="s">
        <v>220</v>
      </c>
      <c r="S164" s="1068"/>
      <c r="T164" s="1067" t="s">
        <v>221</v>
      </c>
      <c r="U164" s="1081"/>
      <c r="V164" s="365"/>
    </row>
    <row r="165" spans="1:22" ht="15" thickBot="1">
      <c r="A165" s="1071"/>
      <c r="B165" s="1082" t="s">
        <v>3</v>
      </c>
      <c r="C165" s="1082"/>
      <c r="D165" s="1082"/>
      <c r="E165" s="1083"/>
      <c r="F165" s="518" t="s">
        <v>187</v>
      </c>
      <c r="G165" s="519" t="s">
        <v>3</v>
      </c>
      <c r="H165" s="518" t="s">
        <v>187</v>
      </c>
      <c r="I165" s="519" t="s">
        <v>3</v>
      </c>
      <c r="J165" s="518" t="s">
        <v>187</v>
      </c>
      <c r="K165" s="519" t="s">
        <v>3</v>
      </c>
      <c r="L165" s="518" t="s">
        <v>187</v>
      </c>
      <c r="M165" s="520" t="s">
        <v>3</v>
      </c>
      <c r="N165" s="521" t="s">
        <v>3</v>
      </c>
      <c r="O165" s="518" t="s">
        <v>187</v>
      </c>
      <c r="P165" s="519" t="s">
        <v>3</v>
      </c>
      <c r="Q165" s="518" t="s">
        <v>187</v>
      </c>
      <c r="R165" s="519" t="s">
        <v>3</v>
      </c>
      <c r="S165" s="518" t="s">
        <v>187</v>
      </c>
      <c r="T165" s="519" t="s">
        <v>3</v>
      </c>
      <c r="U165" s="522" t="s">
        <v>187</v>
      </c>
      <c r="V165" s="365"/>
    </row>
    <row r="166" spans="1:22">
      <c r="A166" s="509" t="s">
        <v>39</v>
      </c>
      <c r="B166" s="524">
        <v>406760</v>
      </c>
      <c r="C166" s="525">
        <v>102452</v>
      </c>
      <c r="D166" s="526">
        <v>14437</v>
      </c>
      <c r="E166" s="527">
        <v>4756</v>
      </c>
      <c r="F166" s="528">
        <v>32.943132229687613</v>
      </c>
      <c r="G166" s="527">
        <v>5417</v>
      </c>
      <c r="H166" s="528">
        <v>37.521645771282124</v>
      </c>
      <c r="I166" s="527">
        <v>3020</v>
      </c>
      <c r="J166" s="530">
        <v>20.918473367043013</v>
      </c>
      <c r="K166" s="529">
        <v>1244</v>
      </c>
      <c r="L166" s="530">
        <v>8.6167486319872548</v>
      </c>
      <c r="M166" s="531">
        <v>88015</v>
      </c>
      <c r="N166" s="529">
        <v>23529</v>
      </c>
      <c r="O166" s="530">
        <v>26.732943248309947</v>
      </c>
      <c r="P166" s="529">
        <v>33186</v>
      </c>
      <c r="Q166" s="530">
        <v>37.704936658524112</v>
      </c>
      <c r="R166" s="529">
        <v>21855</v>
      </c>
      <c r="S166" s="530">
        <v>24.830994716809634</v>
      </c>
      <c r="T166" s="529">
        <v>9445</v>
      </c>
      <c r="U166" s="532">
        <v>10.731125376356303</v>
      </c>
      <c r="V166" s="365"/>
    </row>
    <row r="167" spans="1:22">
      <c r="A167" s="508" t="s">
        <v>40</v>
      </c>
      <c r="B167" s="533">
        <v>473571</v>
      </c>
      <c r="C167" s="534">
        <v>83121</v>
      </c>
      <c r="D167" s="535">
        <v>12507</v>
      </c>
      <c r="E167" s="536">
        <v>5109</v>
      </c>
      <c r="F167" s="537">
        <v>40.84912449028544</v>
      </c>
      <c r="G167" s="536">
        <v>4851</v>
      </c>
      <c r="H167" s="537">
        <v>38.786279683377309</v>
      </c>
      <c r="I167" s="536">
        <v>1868</v>
      </c>
      <c r="J167" s="539">
        <v>14.935636043815464</v>
      </c>
      <c r="K167" s="538">
        <v>679</v>
      </c>
      <c r="L167" s="539">
        <v>5.4289597825217877</v>
      </c>
      <c r="M167" s="540">
        <v>70614</v>
      </c>
      <c r="N167" s="538">
        <v>23242</v>
      </c>
      <c r="O167" s="539">
        <v>32.914153000821365</v>
      </c>
      <c r="P167" s="538">
        <v>24043</v>
      </c>
      <c r="Q167" s="539">
        <v>34.048488968193276</v>
      </c>
      <c r="R167" s="538">
        <v>16363</v>
      </c>
      <c r="S167" s="539">
        <v>23.172458719234147</v>
      </c>
      <c r="T167" s="538">
        <v>6966</v>
      </c>
      <c r="U167" s="541">
        <v>9.8648993117512109</v>
      </c>
      <c r="V167" s="365"/>
    </row>
    <row r="168" spans="1:22">
      <c r="A168" s="509" t="s">
        <v>41</v>
      </c>
      <c r="B168" s="524">
        <v>160527</v>
      </c>
      <c r="C168" s="542">
        <v>49930</v>
      </c>
      <c r="D168" s="526">
        <v>11668</v>
      </c>
      <c r="E168" s="527">
        <v>2138</v>
      </c>
      <c r="F168" s="528">
        <v>18.323620157696261</v>
      </c>
      <c r="G168" s="527">
        <v>3462</v>
      </c>
      <c r="H168" s="528">
        <v>29.670894754885158</v>
      </c>
      <c r="I168" s="527">
        <v>3978</v>
      </c>
      <c r="J168" s="530">
        <v>34.093246486115873</v>
      </c>
      <c r="K168" s="529">
        <v>2090</v>
      </c>
      <c r="L168" s="530">
        <v>17.912238601302708</v>
      </c>
      <c r="M168" s="526">
        <v>38262</v>
      </c>
      <c r="N168" s="527">
        <v>6734</v>
      </c>
      <c r="O168" s="528">
        <v>17.599707281375778</v>
      </c>
      <c r="P168" s="527">
        <v>10294</v>
      </c>
      <c r="Q168" s="528">
        <v>26.903977837018449</v>
      </c>
      <c r="R168" s="527">
        <v>13165</v>
      </c>
      <c r="S168" s="528">
        <v>34.40750614186399</v>
      </c>
      <c r="T168" s="527">
        <v>8069</v>
      </c>
      <c r="U168" s="532">
        <v>21.088808739741779</v>
      </c>
      <c r="V168" s="365"/>
    </row>
    <row r="169" spans="1:22">
      <c r="A169" s="510" t="s">
        <v>42</v>
      </c>
      <c r="B169" s="543">
        <v>105091</v>
      </c>
      <c r="C169" s="544">
        <v>5936</v>
      </c>
      <c r="D169" s="535">
        <v>1358</v>
      </c>
      <c r="E169" s="536">
        <v>1103</v>
      </c>
      <c r="F169" s="537">
        <v>81.222385861561122</v>
      </c>
      <c r="G169" s="536">
        <v>204</v>
      </c>
      <c r="H169" s="537">
        <v>15.022091310751104</v>
      </c>
      <c r="I169" s="536">
        <v>36</v>
      </c>
      <c r="J169" s="539">
        <v>2.6509572901325478</v>
      </c>
      <c r="K169" s="538">
        <v>15</v>
      </c>
      <c r="L169" s="539">
        <v>1.1045655375552283</v>
      </c>
      <c r="M169" s="535">
        <v>4578</v>
      </c>
      <c r="N169" s="536">
        <v>3774</v>
      </c>
      <c r="O169" s="537">
        <v>82.437745740498031</v>
      </c>
      <c r="P169" s="536">
        <v>644</v>
      </c>
      <c r="Q169" s="537">
        <v>14.067278287461773</v>
      </c>
      <c r="R169" s="536">
        <v>112</v>
      </c>
      <c r="S169" s="537">
        <v>2.4464831804281344</v>
      </c>
      <c r="T169" s="536">
        <v>48</v>
      </c>
      <c r="U169" s="541">
        <v>1.0484927916120577</v>
      </c>
      <c r="V169" s="365"/>
    </row>
    <row r="170" spans="1:22">
      <c r="A170" s="511" t="s">
        <v>43</v>
      </c>
      <c r="B170" s="545">
        <v>23838</v>
      </c>
      <c r="C170" s="542">
        <v>8768</v>
      </c>
      <c r="D170" s="526">
        <v>1372</v>
      </c>
      <c r="E170" s="527">
        <v>239</v>
      </c>
      <c r="F170" s="528">
        <v>17.419825072886297</v>
      </c>
      <c r="G170" s="527">
        <v>394</v>
      </c>
      <c r="H170" s="528">
        <v>28.717201166180757</v>
      </c>
      <c r="I170" s="527">
        <v>558</v>
      </c>
      <c r="J170" s="530">
        <v>40.670553935860063</v>
      </c>
      <c r="K170" s="529">
        <v>181</v>
      </c>
      <c r="L170" s="530">
        <v>13.192419825072887</v>
      </c>
      <c r="M170" s="526">
        <v>7396</v>
      </c>
      <c r="N170" s="527">
        <v>929</v>
      </c>
      <c r="O170" s="528">
        <v>12.560843699296917</v>
      </c>
      <c r="P170" s="527">
        <v>1863</v>
      </c>
      <c r="Q170" s="528">
        <v>25.189291508923745</v>
      </c>
      <c r="R170" s="527">
        <v>3241</v>
      </c>
      <c r="S170" s="528">
        <v>43.820984315846403</v>
      </c>
      <c r="T170" s="527">
        <v>1363</v>
      </c>
      <c r="U170" s="532">
        <v>18.428880475932939</v>
      </c>
      <c r="V170" s="365"/>
    </row>
    <row r="171" spans="1:22">
      <c r="A171" s="510" t="s">
        <v>44</v>
      </c>
      <c r="B171" s="543">
        <v>77116</v>
      </c>
      <c r="C171" s="534">
        <v>21338</v>
      </c>
      <c r="D171" s="535">
        <v>5813</v>
      </c>
      <c r="E171" s="536">
        <v>1159</v>
      </c>
      <c r="F171" s="537">
        <v>19.938069843454326</v>
      </c>
      <c r="G171" s="536">
        <v>1804</v>
      </c>
      <c r="H171" s="537">
        <v>31.033889557887495</v>
      </c>
      <c r="I171" s="536">
        <v>1951</v>
      </c>
      <c r="J171" s="539">
        <v>33.562704283502491</v>
      </c>
      <c r="K171" s="538">
        <v>899</v>
      </c>
      <c r="L171" s="539">
        <v>15.465336315155687</v>
      </c>
      <c r="M171" s="535">
        <v>15525</v>
      </c>
      <c r="N171" s="536">
        <v>2898</v>
      </c>
      <c r="O171" s="537">
        <v>18.666666666666668</v>
      </c>
      <c r="P171" s="536">
        <v>4579</v>
      </c>
      <c r="Q171" s="537">
        <v>29.494363929146537</v>
      </c>
      <c r="R171" s="536">
        <v>5256</v>
      </c>
      <c r="S171" s="537">
        <v>33.855072463768117</v>
      </c>
      <c r="T171" s="536">
        <v>2792</v>
      </c>
      <c r="U171" s="541">
        <v>17.983896940418678</v>
      </c>
      <c r="V171" s="365"/>
    </row>
    <row r="172" spans="1:22">
      <c r="A172" s="511" t="s">
        <v>45</v>
      </c>
      <c r="B172" s="545">
        <v>235730</v>
      </c>
      <c r="C172" s="542">
        <v>75275</v>
      </c>
      <c r="D172" s="526">
        <v>11170</v>
      </c>
      <c r="E172" s="527">
        <v>2257</v>
      </c>
      <c r="F172" s="528">
        <v>20.205908683974933</v>
      </c>
      <c r="G172" s="527">
        <v>4813</v>
      </c>
      <c r="H172" s="528">
        <v>43.088630259623997</v>
      </c>
      <c r="I172" s="527">
        <v>2954</v>
      </c>
      <c r="J172" s="530">
        <v>26.445837063563115</v>
      </c>
      <c r="K172" s="529">
        <v>1146</v>
      </c>
      <c r="L172" s="530">
        <v>10.259623992837959</v>
      </c>
      <c r="M172" s="526">
        <v>64105</v>
      </c>
      <c r="N172" s="527">
        <v>10843</v>
      </c>
      <c r="O172" s="528">
        <v>16.914437251384449</v>
      </c>
      <c r="P172" s="527">
        <v>23582</v>
      </c>
      <c r="Q172" s="528">
        <v>36.786522112159737</v>
      </c>
      <c r="R172" s="527">
        <v>18455</v>
      </c>
      <c r="S172" s="528">
        <v>28.788706029170889</v>
      </c>
      <c r="T172" s="527">
        <v>11225</v>
      </c>
      <c r="U172" s="532">
        <v>17.510334607284921</v>
      </c>
      <c r="V172" s="365"/>
    </row>
    <row r="173" spans="1:22">
      <c r="A173" s="510" t="s">
        <v>46</v>
      </c>
      <c r="B173" s="543">
        <v>67216</v>
      </c>
      <c r="C173" s="534">
        <v>3268</v>
      </c>
      <c r="D173" s="535">
        <v>716</v>
      </c>
      <c r="E173" s="536">
        <v>629</v>
      </c>
      <c r="F173" s="537">
        <f>E173/D173*100</f>
        <v>87.849162011173192</v>
      </c>
      <c r="G173" s="536">
        <v>84</v>
      </c>
      <c r="H173" s="537">
        <f>G173/D173*100</f>
        <v>11.731843575418994</v>
      </c>
      <c r="I173" s="536" t="s">
        <v>188</v>
      </c>
      <c r="J173" s="539" t="s">
        <v>188</v>
      </c>
      <c r="K173" s="538" t="s">
        <v>188</v>
      </c>
      <c r="L173" s="539" t="s">
        <v>188</v>
      </c>
      <c r="M173" s="535">
        <v>2552</v>
      </c>
      <c r="N173" s="536">
        <v>2177</v>
      </c>
      <c r="O173" s="537">
        <f>N173/M173*100</f>
        <v>85.305642633228842</v>
      </c>
      <c r="P173" s="536">
        <v>365</v>
      </c>
      <c r="Q173" s="537">
        <f>P173/M173*100</f>
        <v>14.302507836990596</v>
      </c>
      <c r="R173" s="536" t="s">
        <v>188</v>
      </c>
      <c r="S173" s="537" t="s">
        <v>188</v>
      </c>
      <c r="T173" s="536" t="s">
        <v>188</v>
      </c>
      <c r="U173" s="541" t="s">
        <v>188</v>
      </c>
      <c r="V173" s="365"/>
    </row>
    <row r="174" spans="1:22">
      <c r="A174" s="511" t="s">
        <v>47</v>
      </c>
      <c r="B174" s="545">
        <v>274858</v>
      </c>
      <c r="C174" s="542">
        <v>44929</v>
      </c>
      <c r="D174" s="526">
        <v>5758</v>
      </c>
      <c r="E174" s="527">
        <v>2682</v>
      </c>
      <c r="F174" s="528">
        <v>46.578673150399446</v>
      </c>
      <c r="G174" s="527">
        <v>2028</v>
      </c>
      <c r="H174" s="528">
        <v>35.220562695380345</v>
      </c>
      <c r="I174" s="527">
        <v>818</v>
      </c>
      <c r="J174" s="530">
        <v>14.206321639458144</v>
      </c>
      <c r="K174" s="546">
        <v>230</v>
      </c>
      <c r="L174" s="547">
        <v>3.9944425147620697</v>
      </c>
      <c r="M174" s="526">
        <v>39171</v>
      </c>
      <c r="N174" s="527">
        <v>15367</v>
      </c>
      <c r="O174" s="528">
        <v>39.230553215388937</v>
      </c>
      <c r="P174" s="527">
        <v>14371</v>
      </c>
      <c r="Q174" s="528">
        <v>36.687855811697432</v>
      </c>
      <c r="R174" s="527">
        <v>7157</v>
      </c>
      <c r="S174" s="528">
        <v>18.271169998212962</v>
      </c>
      <c r="T174" s="527">
        <v>2276</v>
      </c>
      <c r="U174" s="532">
        <v>5.8104209747006719</v>
      </c>
      <c r="V174" s="365"/>
    </row>
    <row r="175" spans="1:22">
      <c r="A175" s="510" t="s">
        <v>48</v>
      </c>
      <c r="B175" s="543">
        <v>595383</v>
      </c>
      <c r="C175" s="534">
        <v>161699</v>
      </c>
      <c r="D175" s="540">
        <v>18184</v>
      </c>
      <c r="E175" s="538">
        <v>4869</v>
      </c>
      <c r="F175" s="539">
        <v>26.776286845578529</v>
      </c>
      <c r="G175" s="538">
        <v>6637</v>
      </c>
      <c r="H175" s="539">
        <v>36.49912010558733</v>
      </c>
      <c r="I175" s="536">
        <v>4655</v>
      </c>
      <c r="J175" s="539">
        <v>25.599428068631763</v>
      </c>
      <c r="K175" s="538">
        <v>2023</v>
      </c>
      <c r="L175" s="539">
        <v>11.125164980202376</v>
      </c>
      <c r="M175" s="535">
        <v>143515</v>
      </c>
      <c r="N175" s="536">
        <v>32803</v>
      </c>
      <c r="O175" s="537">
        <v>22.856844232310213</v>
      </c>
      <c r="P175" s="536">
        <v>51010</v>
      </c>
      <c r="Q175" s="537">
        <v>35.543322997596071</v>
      </c>
      <c r="R175" s="536">
        <v>40168</v>
      </c>
      <c r="S175" s="537">
        <v>27.988711981325991</v>
      </c>
      <c r="T175" s="536">
        <v>19534</v>
      </c>
      <c r="U175" s="541">
        <v>13.611120788767725</v>
      </c>
      <c r="V175" s="365"/>
    </row>
    <row r="176" spans="1:22">
      <c r="A176" s="511" t="s">
        <v>49</v>
      </c>
      <c r="B176" s="545">
        <v>151438</v>
      </c>
      <c r="C176" s="542">
        <v>33901</v>
      </c>
      <c r="D176" s="548">
        <v>5421</v>
      </c>
      <c r="E176" s="529">
        <v>2129</v>
      </c>
      <c r="F176" s="530">
        <v>39.273196827153662</v>
      </c>
      <c r="G176" s="529">
        <v>2205</v>
      </c>
      <c r="H176" s="530">
        <v>40.675152185943553</v>
      </c>
      <c r="I176" s="527">
        <v>807</v>
      </c>
      <c r="J176" s="530">
        <v>14.88655229662424</v>
      </c>
      <c r="K176" s="529">
        <v>280</v>
      </c>
      <c r="L176" s="530">
        <v>5.1650986902785467</v>
      </c>
      <c r="M176" s="526">
        <v>28480</v>
      </c>
      <c r="N176" s="527">
        <v>9794</v>
      </c>
      <c r="O176" s="528">
        <v>34.389044943820224</v>
      </c>
      <c r="P176" s="527">
        <v>10968</v>
      </c>
      <c r="Q176" s="528">
        <v>38.511235955056179</v>
      </c>
      <c r="R176" s="527">
        <v>5587</v>
      </c>
      <c r="S176" s="528">
        <v>19.617275280898877</v>
      </c>
      <c r="T176" s="527">
        <v>2131</v>
      </c>
      <c r="U176" s="532">
        <v>7.4824438202247183</v>
      </c>
      <c r="V176" s="365"/>
    </row>
    <row r="177" spans="1:22">
      <c r="A177" s="510" t="s">
        <v>50</v>
      </c>
      <c r="B177" s="543">
        <v>32706</v>
      </c>
      <c r="C177" s="534">
        <v>6611</v>
      </c>
      <c r="D177" s="535">
        <v>843</v>
      </c>
      <c r="E177" s="536">
        <v>340</v>
      </c>
      <c r="F177" s="537">
        <v>40.332147093712926</v>
      </c>
      <c r="G177" s="536">
        <v>377</v>
      </c>
      <c r="H177" s="537">
        <v>44.721233689205221</v>
      </c>
      <c r="I177" s="536" t="s">
        <v>188</v>
      </c>
      <c r="J177" s="537" t="s">
        <v>188</v>
      </c>
      <c r="K177" s="536" t="s">
        <v>188</v>
      </c>
      <c r="L177" s="537" t="s">
        <v>188</v>
      </c>
      <c r="M177" s="535">
        <v>5768</v>
      </c>
      <c r="N177" s="536">
        <v>2350</v>
      </c>
      <c r="O177" s="537">
        <f>N177/M177*100</f>
        <v>40.742024965325932</v>
      </c>
      <c r="P177" s="536">
        <v>2247</v>
      </c>
      <c r="Q177" s="537">
        <f>P177/M177*100</f>
        <v>38.956310679611647</v>
      </c>
      <c r="R177" s="536" t="s">
        <v>188</v>
      </c>
      <c r="S177" s="537" t="s">
        <v>188</v>
      </c>
      <c r="T177" s="536" t="s">
        <v>188</v>
      </c>
      <c r="U177" s="541" t="s">
        <v>188</v>
      </c>
      <c r="V177" s="365"/>
    </row>
    <row r="178" spans="1:22">
      <c r="A178" s="511" t="s">
        <v>51</v>
      </c>
      <c r="B178" s="545">
        <v>182256</v>
      </c>
      <c r="C178" s="549">
        <v>11042</v>
      </c>
      <c r="D178" s="526">
        <v>2093</v>
      </c>
      <c r="E178" s="527">
        <v>1579</v>
      </c>
      <c r="F178" s="528">
        <v>75.441949354992829</v>
      </c>
      <c r="G178" s="527">
        <v>323</v>
      </c>
      <c r="H178" s="528">
        <v>15.432393693263258</v>
      </c>
      <c r="I178" s="527">
        <v>120</v>
      </c>
      <c r="J178" s="528">
        <v>5.7333970377448642</v>
      </c>
      <c r="K178" s="527">
        <v>71</v>
      </c>
      <c r="L178" s="528">
        <v>3.3922599139990446</v>
      </c>
      <c r="M178" s="526">
        <v>8949</v>
      </c>
      <c r="N178" s="527">
        <v>6502</v>
      </c>
      <c r="O178" s="528">
        <v>72.656162699742993</v>
      </c>
      <c r="P178" s="527">
        <v>1856</v>
      </c>
      <c r="Q178" s="528">
        <v>20.739747457816517</v>
      </c>
      <c r="R178" s="527">
        <v>413</v>
      </c>
      <c r="S178" s="528">
        <v>4.6150407866800762</v>
      </c>
      <c r="T178" s="527">
        <v>178</v>
      </c>
      <c r="U178" s="532">
        <v>1.9890490557604203</v>
      </c>
      <c r="V178" s="365"/>
    </row>
    <row r="179" spans="1:22">
      <c r="A179" s="510" t="s">
        <v>52</v>
      </c>
      <c r="B179" s="543">
        <v>93402</v>
      </c>
      <c r="C179" s="534">
        <v>4947</v>
      </c>
      <c r="D179" s="535">
        <v>1135</v>
      </c>
      <c r="E179" s="536">
        <v>852</v>
      </c>
      <c r="F179" s="537">
        <f>E179/D179*100</f>
        <v>75.066079295154182</v>
      </c>
      <c r="G179" s="536">
        <v>271</v>
      </c>
      <c r="H179" s="537">
        <f>G179/D179*100</f>
        <v>23.876651982378856</v>
      </c>
      <c r="I179" s="536" t="s">
        <v>188</v>
      </c>
      <c r="J179" s="537" t="s">
        <v>188</v>
      </c>
      <c r="K179" s="536" t="s">
        <v>188</v>
      </c>
      <c r="L179" s="537" t="s">
        <v>188</v>
      </c>
      <c r="M179" s="540">
        <v>3812</v>
      </c>
      <c r="N179" s="538">
        <v>2782</v>
      </c>
      <c r="O179" s="539">
        <f>N179/M179*100</f>
        <v>72.980062959076591</v>
      </c>
      <c r="P179" s="538">
        <v>954</v>
      </c>
      <c r="Q179" s="539">
        <f>P179/M179*100</f>
        <v>25.02623294858342</v>
      </c>
      <c r="R179" s="538" t="s">
        <v>188</v>
      </c>
      <c r="S179" s="539" t="s">
        <v>188</v>
      </c>
      <c r="T179" s="538" t="s">
        <v>188</v>
      </c>
      <c r="U179" s="541" t="s">
        <v>188</v>
      </c>
      <c r="V179" s="365"/>
    </row>
    <row r="180" spans="1:22">
      <c r="A180" s="512" t="s">
        <v>53</v>
      </c>
      <c r="B180" s="550">
        <v>101917</v>
      </c>
      <c r="C180" s="551">
        <v>15540</v>
      </c>
      <c r="D180" s="548">
        <v>2090</v>
      </c>
      <c r="E180" s="529">
        <v>1134</v>
      </c>
      <c r="F180" s="530">
        <v>54.258373205741627</v>
      </c>
      <c r="G180" s="529">
        <v>599</v>
      </c>
      <c r="H180" s="530">
        <v>28.660287081339714</v>
      </c>
      <c r="I180" s="527" t="s">
        <v>188</v>
      </c>
      <c r="J180" s="530" t="s">
        <v>188</v>
      </c>
      <c r="K180" s="529" t="s">
        <v>188</v>
      </c>
      <c r="L180" s="530" t="s">
        <v>188</v>
      </c>
      <c r="M180" s="548">
        <v>13450</v>
      </c>
      <c r="N180" s="529">
        <v>6482</v>
      </c>
      <c r="O180" s="530">
        <v>48.193308550185876</v>
      </c>
      <c r="P180" s="529">
        <v>4255</v>
      </c>
      <c r="Q180" s="530">
        <v>31.635687732342006</v>
      </c>
      <c r="R180" s="529" t="s">
        <v>188</v>
      </c>
      <c r="S180" s="530" t="s">
        <v>188</v>
      </c>
      <c r="T180" s="529" t="s">
        <v>188</v>
      </c>
      <c r="U180" s="532" t="s">
        <v>188</v>
      </c>
      <c r="V180" s="365"/>
    </row>
    <row r="181" spans="1:22" ht="15" thickBot="1">
      <c r="A181" s="510" t="s">
        <v>54</v>
      </c>
      <c r="B181" s="543">
        <v>93581</v>
      </c>
      <c r="C181" s="544">
        <v>5340</v>
      </c>
      <c r="D181" s="540">
        <v>1303</v>
      </c>
      <c r="E181" s="538">
        <v>1015</v>
      </c>
      <c r="F181" s="539">
        <f>E181/D181*100</f>
        <v>77.897160399079041</v>
      </c>
      <c r="G181" s="538">
        <v>277</v>
      </c>
      <c r="H181" s="539">
        <f>G181/D181*100</f>
        <v>21.25863392171911</v>
      </c>
      <c r="I181" s="536" t="s">
        <v>188</v>
      </c>
      <c r="J181" s="539" t="s">
        <v>188</v>
      </c>
      <c r="K181" s="538" t="s">
        <v>188</v>
      </c>
      <c r="L181" s="539" t="s">
        <v>188</v>
      </c>
      <c r="M181" s="540">
        <v>4037</v>
      </c>
      <c r="N181" s="538">
        <v>3219</v>
      </c>
      <c r="O181" s="539">
        <f>N181/M181*100</f>
        <v>79.737428783750303</v>
      </c>
      <c r="P181" s="538">
        <v>785</v>
      </c>
      <c r="Q181" s="539">
        <f>P181/M181*100</f>
        <v>19.4451325241516</v>
      </c>
      <c r="R181" s="538" t="s">
        <v>188</v>
      </c>
      <c r="S181" s="539" t="s">
        <v>188</v>
      </c>
      <c r="T181" s="538" t="s">
        <v>188</v>
      </c>
      <c r="U181" s="541" t="s">
        <v>188</v>
      </c>
      <c r="V181" s="365"/>
    </row>
    <row r="182" spans="1:22">
      <c r="A182" s="552" t="s">
        <v>55</v>
      </c>
      <c r="B182" s="553">
        <v>2373317</v>
      </c>
      <c r="C182" s="554">
        <v>553634</v>
      </c>
      <c r="D182" s="554">
        <v>77595</v>
      </c>
      <c r="E182" s="555">
        <v>24674</v>
      </c>
      <c r="F182" s="556">
        <v>31.798440621174045</v>
      </c>
      <c r="G182" s="555">
        <v>29125</v>
      </c>
      <c r="H182" s="480">
        <v>37.534634963593014</v>
      </c>
      <c r="I182" s="970">
        <v>16990</v>
      </c>
      <c r="J182" s="480">
        <v>21.89574070494233</v>
      </c>
      <c r="K182" s="479">
        <v>6806</v>
      </c>
      <c r="L182" s="480">
        <v>8.7711837102906109</v>
      </c>
      <c r="M182" s="478">
        <v>476039</v>
      </c>
      <c r="N182" s="555">
        <v>128237</v>
      </c>
      <c r="O182" s="480">
        <v>26.938339085663149</v>
      </c>
      <c r="P182" s="555">
        <v>170104</v>
      </c>
      <c r="Q182" s="480">
        <v>35.733206733061785</v>
      </c>
      <c r="R182" s="555">
        <v>120833</v>
      </c>
      <c r="S182" s="480">
        <v>25.383004333678542</v>
      </c>
      <c r="T182" s="479">
        <v>56865</v>
      </c>
      <c r="U182" s="481">
        <v>11.945449847596521</v>
      </c>
      <c r="V182" s="365"/>
    </row>
    <row r="183" spans="1:22">
      <c r="A183" s="557" t="s">
        <v>56</v>
      </c>
      <c r="B183" s="558">
        <v>702073</v>
      </c>
      <c r="C183" s="559">
        <v>80463</v>
      </c>
      <c r="D183" s="559">
        <v>18273</v>
      </c>
      <c r="E183" s="483">
        <v>7316</v>
      </c>
      <c r="F183" s="560">
        <v>40.037213374924754</v>
      </c>
      <c r="G183" s="561">
        <v>4621</v>
      </c>
      <c r="H183" s="484">
        <v>25.288677283423631</v>
      </c>
      <c r="I183" s="971">
        <v>4160</v>
      </c>
      <c r="J183" s="484">
        <v>22.765829365730859</v>
      </c>
      <c r="K183" s="561">
        <v>2176</v>
      </c>
      <c r="L183" s="484">
        <v>11.908279975920758</v>
      </c>
      <c r="M183" s="482">
        <v>62190</v>
      </c>
      <c r="N183" s="483">
        <v>25188</v>
      </c>
      <c r="O183" s="484">
        <v>40.501688374336709</v>
      </c>
      <c r="P183" s="561">
        <v>14898</v>
      </c>
      <c r="Q183" s="484">
        <v>23.955619874577909</v>
      </c>
      <c r="R183" s="561">
        <v>13809</v>
      </c>
      <c r="S183" s="484">
        <v>22.204534491075737</v>
      </c>
      <c r="T183" s="561">
        <v>8295</v>
      </c>
      <c r="U183" s="485">
        <v>13.338157260009648</v>
      </c>
      <c r="V183" s="365"/>
    </row>
    <row r="184" spans="1:22">
      <c r="A184" s="562" t="s">
        <v>57</v>
      </c>
      <c r="B184" s="563">
        <v>3075390</v>
      </c>
      <c r="C184" s="564">
        <v>634097</v>
      </c>
      <c r="D184" s="564">
        <v>95868</v>
      </c>
      <c r="E184" s="487">
        <v>31990</v>
      </c>
      <c r="F184" s="565">
        <v>33.368798764968503</v>
      </c>
      <c r="G184" s="566">
        <v>33746</v>
      </c>
      <c r="H184" s="488">
        <v>35.200483998831729</v>
      </c>
      <c r="I184" s="972">
        <v>21150</v>
      </c>
      <c r="J184" s="488">
        <v>22.061584678933531</v>
      </c>
      <c r="K184" s="566">
        <v>8982</v>
      </c>
      <c r="L184" s="488">
        <v>9.3691325572662407</v>
      </c>
      <c r="M184" s="567">
        <v>538229</v>
      </c>
      <c r="N184" s="487">
        <v>153425</v>
      </c>
      <c r="O184" s="488">
        <v>28.505524600123739</v>
      </c>
      <c r="P184" s="566">
        <v>185002</v>
      </c>
      <c r="Q184" s="488">
        <v>34.372358234134545</v>
      </c>
      <c r="R184" s="566">
        <v>134642</v>
      </c>
      <c r="S184" s="488">
        <v>25.015746085773898</v>
      </c>
      <c r="T184" s="566">
        <v>65160</v>
      </c>
      <c r="U184" s="489">
        <v>12.10637107996782</v>
      </c>
      <c r="V184" s="365"/>
    </row>
    <row r="185" spans="1:22">
      <c r="A185" s="1063" t="s">
        <v>336</v>
      </c>
      <c r="B185" s="1063"/>
      <c r="C185" s="1063"/>
      <c r="D185" s="1063"/>
      <c r="E185" s="1063"/>
      <c r="F185" s="1063"/>
      <c r="G185" s="1063"/>
      <c r="H185" s="1063"/>
      <c r="I185" s="1063"/>
      <c r="J185" s="1063"/>
      <c r="K185" s="1063"/>
      <c r="L185" s="1063"/>
      <c r="M185" s="1063"/>
      <c r="N185" s="1063"/>
      <c r="O185" s="1063"/>
      <c r="P185" s="1063"/>
      <c r="Q185" s="1063"/>
      <c r="R185" s="1063"/>
      <c r="S185" s="1063"/>
      <c r="T185" s="1063"/>
      <c r="U185" s="1063"/>
    </row>
    <row r="186" spans="1:22" ht="15" customHeight="1">
      <c r="A186" s="1064" t="s">
        <v>191</v>
      </c>
      <c r="B186" s="1064"/>
      <c r="C186" s="1064"/>
      <c r="D186" s="1064"/>
      <c r="E186" s="1064"/>
      <c r="F186" s="1064"/>
      <c r="G186" s="1064"/>
      <c r="H186" s="1064"/>
      <c r="I186" s="1064"/>
      <c r="J186" s="1064"/>
      <c r="K186" s="1064"/>
      <c r="L186" s="1064"/>
      <c r="M186" s="1064"/>
      <c r="N186" s="1064"/>
      <c r="O186" s="1064"/>
      <c r="P186" s="1064"/>
      <c r="Q186" s="1064"/>
      <c r="R186" s="1064"/>
      <c r="S186" s="1064"/>
      <c r="T186" s="1064"/>
      <c r="U186" s="1064"/>
    </row>
    <row r="187" spans="1:22" ht="14.15" customHeight="1">
      <c r="A187" s="1043" t="s">
        <v>202</v>
      </c>
      <c r="B187" s="1043"/>
      <c r="C187" s="1043"/>
      <c r="D187" s="1043"/>
      <c r="E187" s="1043"/>
      <c r="F187" s="1043"/>
      <c r="G187" s="1043"/>
      <c r="H187" s="1043"/>
      <c r="I187" s="1043"/>
      <c r="J187" s="1043"/>
      <c r="K187" s="1043"/>
      <c r="L187" s="1043"/>
      <c r="M187" s="1043"/>
      <c r="N187" s="1043"/>
      <c r="O187" s="1043"/>
      <c r="P187" s="1043"/>
      <c r="Q187" s="1043"/>
      <c r="R187" s="1043"/>
      <c r="S187" s="1043"/>
      <c r="T187" s="1043"/>
      <c r="U187" s="1043"/>
    </row>
  </sheetData>
  <mergeCells count="138">
    <mergeCell ref="A3:U3"/>
    <mergeCell ref="A5:U5"/>
    <mergeCell ref="A6:A10"/>
    <mergeCell ref="B6:B9"/>
    <mergeCell ref="C6:U6"/>
    <mergeCell ref="C7:C9"/>
    <mergeCell ref="D7:U7"/>
    <mergeCell ref="D8:D9"/>
    <mergeCell ref="E8:L8"/>
    <mergeCell ref="M8:M9"/>
    <mergeCell ref="B10:D10"/>
    <mergeCell ref="A30:U30"/>
    <mergeCell ref="A31:U31"/>
    <mergeCell ref="A32:U32"/>
    <mergeCell ref="A34:U34"/>
    <mergeCell ref="A36:U36"/>
    <mergeCell ref="N8:U8"/>
    <mergeCell ref="E9:F9"/>
    <mergeCell ref="G9:H9"/>
    <mergeCell ref="I9:J9"/>
    <mergeCell ref="K9:L9"/>
    <mergeCell ref="N9:O9"/>
    <mergeCell ref="P9:Q9"/>
    <mergeCell ref="R9:S9"/>
    <mergeCell ref="T9:U9"/>
    <mergeCell ref="T40:U40"/>
    <mergeCell ref="B41:E41"/>
    <mergeCell ref="A61:U61"/>
    <mergeCell ref="A62:U62"/>
    <mergeCell ref="A63:U63"/>
    <mergeCell ref="A65:U65"/>
    <mergeCell ref="G40:H40"/>
    <mergeCell ref="I40:J40"/>
    <mergeCell ref="K40:L40"/>
    <mergeCell ref="N40:O40"/>
    <mergeCell ref="P40:Q40"/>
    <mergeCell ref="R40:S40"/>
    <mergeCell ref="A37:A41"/>
    <mergeCell ref="B37:B40"/>
    <mergeCell ref="C37:U37"/>
    <mergeCell ref="C38:C40"/>
    <mergeCell ref="D38:U38"/>
    <mergeCell ref="D39:D40"/>
    <mergeCell ref="E39:L39"/>
    <mergeCell ref="M39:M40"/>
    <mergeCell ref="N39:U39"/>
    <mergeCell ref="E40:F40"/>
    <mergeCell ref="A67:U67"/>
    <mergeCell ref="A68:A72"/>
    <mergeCell ref="B68:B71"/>
    <mergeCell ref="C68:U68"/>
    <mergeCell ref="C69:C71"/>
    <mergeCell ref="D69:U69"/>
    <mergeCell ref="D70:D71"/>
    <mergeCell ref="E70:L70"/>
    <mergeCell ref="M70:M71"/>
    <mergeCell ref="N70:U70"/>
    <mergeCell ref="R71:S71"/>
    <mergeCell ref="T71:U71"/>
    <mergeCell ref="B72:E72"/>
    <mergeCell ref="A92:U92"/>
    <mergeCell ref="A93:U93"/>
    <mergeCell ref="A94:U94"/>
    <mergeCell ref="E71:F71"/>
    <mergeCell ref="G71:H71"/>
    <mergeCell ref="I71:J71"/>
    <mergeCell ref="K71:L71"/>
    <mergeCell ref="N71:O71"/>
    <mergeCell ref="P71:Q71"/>
    <mergeCell ref="A96:U96"/>
    <mergeCell ref="A98:U98"/>
    <mergeCell ref="A99:A103"/>
    <mergeCell ref="B99:B102"/>
    <mergeCell ref="C99:U99"/>
    <mergeCell ref="C100:C102"/>
    <mergeCell ref="D100:U100"/>
    <mergeCell ref="D101:D102"/>
    <mergeCell ref="E101:L101"/>
    <mergeCell ref="M101:M102"/>
    <mergeCell ref="B103:E103"/>
    <mergeCell ref="A123:U123"/>
    <mergeCell ref="A124:U124"/>
    <mergeCell ref="A125:U125"/>
    <mergeCell ref="A127:U127"/>
    <mergeCell ref="A129:U129"/>
    <mergeCell ref="N101:U101"/>
    <mergeCell ref="E102:F102"/>
    <mergeCell ref="G102:H102"/>
    <mergeCell ref="I102:J102"/>
    <mergeCell ref="K102:L102"/>
    <mergeCell ref="N102:O102"/>
    <mergeCell ref="P102:Q102"/>
    <mergeCell ref="R102:S102"/>
    <mergeCell ref="T102:U102"/>
    <mergeCell ref="T133:U133"/>
    <mergeCell ref="B134:E134"/>
    <mergeCell ref="A154:U154"/>
    <mergeCell ref="A155:U155"/>
    <mergeCell ref="A156:U156"/>
    <mergeCell ref="A158:U158"/>
    <mergeCell ref="G133:H133"/>
    <mergeCell ref="I133:J133"/>
    <mergeCell ref="K133:L133"/>
    <mergeCell ref="N133:O133"/>
    <mergeCell ref="P133:Q133"/>
    <mergeCell ref="R133:S133"/>
    <mergeCell ref="A130:A134"/>
    <mergeCell ref="B130:B133"/>
    <mergeCell ref="C130:U130"/>
    <mergeCell ref="C131:C133"/>
    <mergeCell ref="D131:U131"/>
    <mergeCell ref="D132:D133"/>
    <mergeCell ref="E132:L132"/>
    <mergeCell ref="M132:M133"/>
    <mergeCell ref="N132:U132"/>
    <mergeCell ref="E133:F133"/>
    <mergeCell ref="A160:U160"/>
    <mergeCell ref="A161:A165"/>
    <mergeCell ref="B161:B164"/>
    <mergeCell ref="C161:U161"/>
    <mergeCell ref="C162:C164"/>
    <mergeCell ref="D162:U162"/>
    <mergeCell ref="D163:D164"/>
    <mergeCell ref="E163:L163"/>
    <mergeCell ref="M163:M164"/>
    <mergeCell ref="N163:U163"/>
    <mergeCell ref="R164:S164"/>
    <mergeCell ref="T164:U164"/>
    <mergeCell ref="B165:E165"/>
    <mergeCell ref="A185:U185"/>
    <mergeCell ref="A186:U186"/>
    <mergeCell ref="A187:U187"/>
    <mergeCell ref="E164:F164"/>
    <mergeCell ref="G164:H164"/>
    <mergeCell ref="I164:J164"/>
    <mergeCell ref="K164:L164"/>
    <mergeCell ref="N164:O164"/>
    <mergeCell ref="P164:Q164"/>
  </mergeCells>
  <hyperlinks>
    <hyperlink ref="A1" location="Inhalt!A9" display="Zurück zum Inhalt" xr:uid="{00000000-0004-0000-0400-000000000000}"/>
  </hyperlink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181"/>
  <sheetViews>
    <sheetView zoomScale="80" zoomScaleNormal="80" workbookViewId="0">
      <pane xSplit="1" topLeftCell="B1" activePane="topRight" state="frozen"/>
      <selection pane="topRight"/>
    </sheetView>
  </sheetViews>
  <sheetFormatPr baseColWidth="10" defaultColWidth="11.08203125" defaultRowHeight="14.5"/>
  <cols>
    <col min="1" max="1" width="23.5" style="307" customWidth="1"/>
    <col min="2" max="2" width="12.83203125" style="307" customWidth="1"/>
    <col min="3" max="3" width="15.08203125" style="307" customWidth="1"/>
    <col min="4" max="4" width="15.58203125" style="307" customWidth="1"/>
    <col min="5" max="12" width="11.08203125" style="307" customWidth="1"/>
    <col min="13" max="13" width="16.58203125" style="307" customWidth="1"/>
    <col min="14" max="21" width="11.08203125" style="307" customWidth="1"/>
    <col min="22" max="16384" width="11.08203125" style="307"/>
  </cols>
  <sheetData>
    <row r="1" spans="1:21" ht="14.5" customHeight="1">
      <c r="A1" s="165" t="s">
        <v>143</v>
      </c>
      <c r="B1" s="495"/>
      <c r="C1" s="495"/>
      <c r="D1" s="495"/>
      <c r="E1" s="495"/>
      <c r="F1" s="495"/>
      <c r="G1" s="495"/>
      <c r="H1" s="495"/>
      <c r="I1" s="495"/>
      <c r="J1" s="495"/>
      <c r="K1" s="495"/>
      <c r="L1" s="495"/>
      <c r="M1" s="495"/>
      <c r="N1" s="495"/>
      <c r="O1" s="495"/>
      <c r="P1" s="495"/>
      <c r="Q1" s="495"/>
      <c r="R1" s="495"/>
      <c r="S1" s="495"/>
      <c r="T1" s="495"/>
      <c r="U1" s="495"/>
    </row>
    <row r="2" spans="1:21" ht="14.5" customHeight="1">
      <c r="A2" s="165"/>
      <c r="B2" s="495"/>
      <c r="C2" s="495"/>
      <c r="D2" s="495"/>
      <c r="E2" s="495"/>
      <c r="F2" s="495"/>
      <c r="G2" s="495"/>
      <c r="H2" s="495"/>
      <c r="I2" s="495"/>
      <c r="J2" s="495"/>
      <c r="K2" s="495"/>
      <c r="L2" s="495"/>
      <c r="M2" s="495"/>
      <c r="N2" s="495"/>
      <c r="O2" s="495"/>
      <c r="P2" s="495"/>
      <c r="Q2" s="495"/>
      <c r="R2" s="495"/>
      <c r="S2" s="495"/>
      <c r="T2" s="495"/>
      <c r="U2" s="495"/>
    </row>
    <row r="3" spans="1:21" customFormat="1" ht="23.5">
      <c r="A3" s="1093">
        <v>2023</v>
      </c>
      <c r="B3" s="1093"/>
      <c r="C3" s="1093"/>
      <c r="D3" s="1093"/>
      <c r="E3" s="1093"/>
      <c r="F3" s="1093"/>
      <c r="G3" s="1093"/>
      <c r="H3" s="1093"/>
      <c r="I3" s="1093"/>
      <c r="J3" s="1093"/>
      <c r="K3" s="1093"/>
      <c r="L3" s="1093"/>
      <c r="M3" s="1093"/>
      <c r="N3" s="1093"/>
      <c r="O3" s="1093"/>
      <c r="P3" s="1093"/>
      <c r="Q3" s="1093"/>
      <c r="R3" s="1093"/>
      <c r="S3" s="1093"/>
      <c r="T3" s="1093"/>
      <c r="U3" s="1093"/>
    </row>
    <row r="4" spans="1:21" customFormat="1" ht="14">
      <c r="A4" s="434"/>
    </row>
    <row r="5" spans="1:21" customFormat="1" ht="22.5" customHeight="1">
      <c r="A5" s="1130" t="s">
        <v>355</v>
      </c>
      <c r="B5" s="1130"/>
      <c r="C5" s="1130"/>
      <c r="D5" s="1130"/>
      <c r="E5" s="1130"/>
      <c r="F5" s="1130"/>
      <c r="G5" s="1130"/>
      <c r="H5" s="1130"/>
      <c r="I5" s="1130"/>
      <c r="J5" s="1130"/>
      <c r="K5" s="1130"/>
      <c r="L5" s="1130"/>
      <c r="M5" s="1130"/>
      <c r="N5" s="1130"/>
      <c r="O5" s="1130"/>
      <c r="P5" s="1130"/>
      <c r="Q5" s="1130"/>
      <c r="R5" s="1130"/>
      <c r="S5" s="1130"/>
      <c r="T5" s="1130"/>
      <c r="U5" s="1130"/>
    </row>
    <row r="6" spans="1:21" customFormat="1" ht="14.5" customHeight="1">
      <c r="A6" s="1131" t="s">
        <v>223</v>
      </c>
      <c r="B6" s="1134" t="s">
        <v>217</v>
      </c>
      <c r="C6" s="1137" t="s">
        <v>224</v>
      </c>
      <c r="D6" s="1140" t="s">
        <v>184</v>
      </c>
      <c r="E6" s="1141"/>
      <c r="F6" s="1141"/>
      <c r="G6" s="1141"/>
      <c r="H6" s="1141"/>
      <c r="I6" s="1141"/>
      <c r="J6" s="1141"/>
      <c r="K6" s="1141"/>
      <c r="L6" s="1141"/>
      <c r="M6" s="1141"/>
      <c r="N6" s="1141"/>
      <c r="O6" s="1141"/>
      <c r="P6" s="1141"/>
      <c r="Q6" s="1141"/>
      <c r="R6" s="1141"/>
      <c r="S6" s="1141"/>
      <c r="T6" s="1141"/>
      <c r="U6" s="1142"/>
    </row>
    <row r="7" spans="1:21" customFormat="1" ht="28.5" customHeight="1">
      <c r="A7" s="1132"/>
      <c r="B7" s="1135"/>
      <c r="C7" s="1138"/>
      <c r="D7" s="1138" t="s">
        <v>225</v>
      </c>
      <c r="E7" s="1143" t="s">
        <v>226</v>
      </c>
      <c r="F7" s="1144"/>
      <c r="G7" s="1144"/>
      <c r="H7" s="1144"/>
      <c r="I7" s="1144"/>
      <c r="J7" s="1144"/>
      <c r="K7" s="1144"/>
      <c r="L7" s="1145"/>
      <c r="M7" s="1138" t="s">
        <v>227</v>
      </c>
      <c r="N7" s="1140" t="s">
        <v>226</v>
      </c>
      <c r="O7" s="1141"/>
      <c r="P7" s="1141"/>
      <c r="Q7" s="1141"/>
      <c r="R7" s="1141"/>
      <c r="S7" s="1141"/>
      <c r="T7" s="1141"/>
      <c r="U7" s="1142"/>
    </row>
    <row r="8" spans="1:21" customFormat="1" ht="62.25" customHeight="1">
      <c r="A8" s="1132"/>
      <c r="B8" s="1136"/>
      <c r="C8" s="1139"/>
      <c r="D8" s="1139"/>
      <c r="E8" s="1126" t="s">
        <v>218</v>
      </c>
      <c r="F8" s="1127"/>
      <c r="G8" s="1128" t="s">
        <v>219</v>
      </c>
      <c r="H8" s="1129"/>
      <c r="I8" s="1128" t="s">
        <v>220</v>
      </c>
      <c r="J8" s="1129"/>
      <c r="K8" s="1128" t="s">
        <v>221</v>
      </c>
      <c r="L8" s="1129"/>
      <c r="M8" s="1139"/>
      <c r="N8" s="1126" t="s">
        <v>218</v>
      </c>
      <c r="O8" s="1127"/>
      <c r="P8" s="1128" t="s">
        <v>219</v>
      </c>
      <c r="Q8" s="1129"/>
      <c r="R8" s="1128" t="s">
        <v>220</v>
      </c>
      <c r="S8" s="1129"/>
      <c r="T8" s="1146" t="s">
        <v>221</v>
      </c>
      <c r="U8" s="1147"/>
    </row>
    <row r="9" spans="1:21" customFormat="1" ht="14.15" customHeight="1" thickBot="1">
      <c r="A9" s="1133"/>
      <c r="B9" s="1148" t="s">
        <v>3</v>
      </c>
      <c r="C9" s="1149"/>
      <c r="D9" s="1150"/>
      <c r="E9" s="569" t="s">
        <v>3</v>
      </c>
      <c r="F9" s="570" t="s">
        <v>187</v>
      </c>
      <c r="G9" s="569" t="s">
        <v>3</v>
      </c>
      <c r="H9" s="570" t="s">
        <v>187</v>
      </c>
      <c r="I9" s="571" t="s">
        <v>3</v>
      </c>
      <c r="J9" s="572" t="s">
        <v>187</v>
      </c>
      <c r="K9" s="571" t="s">
        <v>3</v>
      </c>
      <c r="L9" s="572" t="s">
        <v>187</v>
      </c>
      <c r="M9" s="573" t="s">
        <v>3</v>
      </c>
      <c r="N9" s="569" t="s">
        <v>3</v>
      </c>
      <c r="O9" s="570" t="s">
        <v>187</v>
      </c>
      <c r="P9" s="569" t="s">
        <v>3</v>
      </c>
      <c r="Q9" s="570" t="s">
        <v>187</v>
      </c>
      <c r="R9" s="569" t="s">
        <v>3</v>
      </c>
      <c r="S9" s="570" t="s">
        <v>187</v>
      </c>
      <c r="T9" s="569" t="s">
        <v>3</v>
      </c>
      <c r="U9" s="574" t="s">
        <v>187</v>
      </c>
    </row>
    <row r="10" spans="1:21" customFormat="1" ht="14.15" customHeight="1">
      <c r="A10" s="575" t="s">
        <v>39</v>
      </c>
      <c r="B10" s="586">
        <v>461397</v>
      </c>
      <c r="C10" s="587">
        <v>339861</v>
      </c>
      <c r="D10" s="548">
        <v>69639</v>
      </c>
      <c r="E10" s="529">
        <v>49507</v>
      </c>
      <c r="F10" s="588">
        <v>71.090911701776307</v>
      </c>
      <c r="G10" s="529">
        <v>16815</v>
      </c>
      <c r="H10" s="588">
        <v>24.145952698918709</v>
      </c>
      <c r="I10" s="589">
        <v>3070</v>
      </c>
      <c r="J10" s="588">
        <v>4.4084492884734132</v>
      </c>
      <c r="K10" s="529">
        <v>247</v>
      </c>
      <c r="L10" s="588">
        <v>0.35468631083157426</v>
      </c>
      <c r="M10" s="548">
        <v>270222</v>
      </c>
      <c r="N10" s="589">
        <v>179558</v>
      </c>
      <c r="O10" s="588">
        <v>66.44832767132209</v>
      </c>
      <c r="P10" s="589">
        <v>72133</v>
      </c>
      <c r="Q10" s="588">
        <v>26.69397754438943</v>
      </c>
      <c r="R10" s="589">
        <v>16609</v>
      </c>
      <c r="S10" s="588">
        <v>6.1464277519965069</v>
      </c>
      <c r="T10" s="529">
        <v>1922</v>
      </c>
      <c r="U10" s="590">
        <v>0.7112670322919673</v>
      </c>
    </row>
    <row r="11" spans="1:21" customFormat="1" ht="14.15" customHeight="1">
      <c r="A11" s="576" t="s">
        <v>40</v>
      </c>
      <c r="B11" s="591">
        <v>549285</v>
      </c>
      <c r="C11" s="592">
        <v>447636</v>
      </c>
      <c r="D11" s="540">
        <v>100457</v>
      </c>
      <c r="E11" s="538">
        <v>83454</v>
      </c>
      <c r="F11" s="593">
        <v>83.074350219496893</v>
      </c>
      <c r="G11" s="538">
        <v>13967</v>
      </c>
      <c r="H11" s="593">
        <v>13.903461182396448</v>
      </c>
      <c r="I11" s="594">
        <v>2816</v>
      </c>
      <c r="J11" s="593">
        <v>2.8031894243308084</v>
      </c>
      <c r="K11" s="538">
        <v>220</v>
      </c>
      <c r="L11" s="593">
        <v>0.21899917377584438</v>
      </c>
      <c r="M11" s="540">
        <v>347179</v>
      </c>
      <c r="N11" s="594">
        <v>283053</v>
      </c>
      <c r="O11" s="593">
        <v>81.529412781303009</v>
      </c>
      <c r="P11" s="594">
        <v>49656</v>
      </c>
      <c r="Q11" s="593">
        <v>14.302708401141775</v>
      </c>
      <c r="R11" s="594">
        <v>12722</v>
      </c>
      <c r="S11" s="593">
        <v>3.6643921435340272</v>
      </c>
      <c r="T11" s="538">
        <v>1748</v>
      </c>
      <c r="U11" s="595">
        <v>0.50348667402118208</v>
      </c>
    </row>
    <row r="12" spans="1:21" customFormat="1" ht="14.15" customHeight="1">
      <c r="A12" s="577" t="s">
        <v>41</v>
      </c>
      <c r="B12" s="586">
        <v>171686</v>
      </c>
      <c r="C12" s="587">
        <v>108982</v>
      </c>
      <c r="D12" s="526">
        <v>34180</v>
      </c>
      <c r="E12" s="527">
        <v>17858</v>
      </c>
      <c r="F12" s="596">
        <v>52.2469280280866</v>
      </c>
      <c r="G12" s="527">
        <v>10682</v>
      </c>
      <c r="H12" s="596">
        <v>31.252194265652427</v>
      </c>
      <c r="I12" s="597">
        <v>5072</v>
      </c>
      <c r="J12" s="588">
        <v>14.839087185488589</v>
      </c>
      <c r="K12" s="529">
        <v>568</v>
      </c>
      <c r="L12" s="588">
        <v>1.6617905207723815</v>
      </c>
      <c r="M12" s="526">
        <v>74802</v>
      </c>
      <c r="N12" s="597">
        <v>39746</v>
      </c>
      <c r="O12" s="596">
        <v>53.134942915964814</v>
      </c>
      <c r="P12" s="597">
        <v>23189</v>
      </c>
      <c r="Q12" s="596">
        <v>31.000508007807277</v>
      </c>
      <c r="R12" s="597">
        <v>10723</v>
      </c>
      <c r="S12" s="588">
        <v>14.335178203791344</v>
      </c>
      <c r="T12" s="529">
        <v>1144</v>
      </c>
      <c r="U12" s="590">
        <v>1.529370872436566</v>
      </c>
    </row>
    <row r="13" spans="1:21" customFormat="1" ht="13.5" customHeight="1">
      <c r="A13" s="510" t="s">
        <v>42</v>
      </c>
      <c r="B13" s="598">
        <v>112228</v>
      </c>
      <c r="C13" s="599">
        <v>101556</v>
      </c>
      <c r="D13" s="535">
        <v>29476</v>
      </c>
      <c r="E13" s="536">
        <v>27333</v>
      </c>
      <c r="F13" s="600">
        <v>92.7296783824128</v>
      </c>
      <c r="G13" s="536">
        <v>1985</v>
      </c>
      <c r="H13" s="600">
        <v>6.7342923056045594</v>
      </c>
      <c r="I13" s="601" t="s">
        <v>188</v>
      </c>
      <c r="J13" s="593" t="s">
        <v>188</v>
      </c>
      <c r="K13" s="538" t="s">
        <v>188</v>
      </c>
      <c r="L13" s="593" t="s">
        <v>188</v>
      </c>
      <c r="M13" s="535">
        <v>72080</v>
      </c>
      <c r="N13" s="601">
        <v>67119</v>
      </c>
      <c r="O13" s="600">
        <v>93.117369589345174</v>
      </c>
      <c r="P13" s="601">
        <v>4477</v>
      </c>
      <c r="Q13" s="600">
        <v>6.2111542730299663</v>
      </c>
      <c r="R13" s="601" t="s">
        <v>188</v>
      </c>
      <c r="S13" s="593" t="s">
        <v>188</v>
      </c>
      <c r="T13" s="538" t="s">
        <v>188</v>
      </c>
      <c r="U13" s="595" t="s">
        <v>188</v>
      </c>
    </row>
    <row r="14" spans="1:21" customFormat="1" ht="14.15" customHeight="1">
      <c r="A14" s="578" t="s">
        <v>43</v>
      </c>
      <c r="B14" s="602">
        <v>27553</v>
      </c>
      <c r="C14" s="587">
        <v>15737</v>
      </c>
      <c r="D14" s="526">
        <v>3599</v>
      </c>
      <c r="E14" s="527">
        <v>1898</v>
      </c>
      <c r="F14" s="596">
        <v>52.73687135315366</v>
      </c>
      <c r="G14" s="527">
        <v>1063</v>
      </c>
      <c r="H14" s="596">
        <v>29.53598221728258</v>
      </c>
      <c r="I14" s="597">
        <v>530</v>
      </c>
      <c r="J14" s="588">
        <v>14.726312864684635</v>
      </c>
      <c r="K14" s="529">
        <v>108</v>
      </c>
      <c r="L14" s="588">
        <v>3.0008335648791329</v>
      </c>
      <c r="M14" s="526">
        <v>12138</v>
      </c>
      <c r="N14" s="597">
        <v>5482</v>
      </c>
      <c r="O14" s="596">
        <v>45.163947932114027</v>
      </c>
      <c r="P14" s="597">
        <v>3752</v>
      </c>
      <c r="Q14" s="596">
        <v>30.91118800461361</v>
      </c>
      <c r="R14" s="597">
        <v>2460</v>
      </c>
      <c r="S14" s="588">
        <v>20.266930301532376</v>
      </c>
      <c r="T14" s="529">
        <v>444</v>
      </c>
      <c r="U14" s="590">
        <v>3.6579337617399901</v>
      </c>
    </row>
    <row r="15" spans="1:21" customFormat="1" ht="14.15" customHeight="1">
      <c r="A15" s="579" t="s">
        <v>44</v>
      </c>
      <c r="B15" s="598">
        <v>84750</v>
      </c>
      <c r="C15" s="592">
        <v>57873</v>
      </c>
      <c r="D15" s="535">
        <v>19813</v>
      </c>
      <c r="E15" s="536">
        <v>12483</v>
      </c>
      <c r="F15" s="600">
        <v>63.004088224902844</v>
      </c>
      <c r="G15" s="536">
        <v>5268</v>
      </c>
      <c r="H15" s="600">
        <v>26.588603442184422</v>
      </c>
      <c r="I15" s="601">
        <v>1756</v>
      </c>
      <c r="J15" s="593">
        <v>8.8628678140614738</v>
      </c>
      <c r="K15" s="538">
        <v>306</v>
      </c>
      <c r="L15" s="593">
        <v>1.5444405188512593</v>
      </c>
      <c r="M15" s="535">
        <v>38060</v>
      </c>
      <c r="N15" s="601">
        <v>24028</v>
      </c>
      <c r="O15" s="600">
        <v>63.131897004729375</v>
      </c>
      <c r="P15" s="601">
        <v>9902</v>
      </c>
      <c r="Q15" s="600">
        <v>26.016815554387808</v>
      </c>
      <c r="R15" s="601">
        <v>3420</v>
      </c>
      <c r="S15" s="593">
        <v>8.9858118759852861</v>
      </c>
      <c r="T15" s="538">
        <v>710</v>
      </c>
      <c r="U15" s="595">
        <v>1.8654755648975303</v>
      </c>
    </row>
    <row r="16" spans="1:21" customFormat="1" ht="14.15" customHeight="1">
      <c r="A16" s="578" t="s">
        <v>45</v>
      </c>
      <c r="B16" s="602">
        <v>258282</v>
      </c>
      <c r="C16" s="587">
        <v>168664</v>
      </c>
      <c r="D16" s="526">
        <v>37583</v>
      </c>
      <c r="E16" s="527">
        <v>20101</v>
      </c>
      <c r="F16" s="596">
        <v>53.484288108985446</v>
      </c>
      <c r="G16" s="527">
        <v>13618</v>
      </c>
      <c r="H16" s="596">
        <v>36.234467711465292</v>
      </c>
      <c r="I16" s="597">
        <v>3442</v>
      </c>
      <c r="J16" s="588">
        <v>9.1583960833355498</v>
      </c>
      <c r="K16" s="529">
        <v>422</v>
      </c>
      <c r="L16" s="588">
        <v>1.1228480962137137</v>
      </c>
      <c r="M16" s="526">
        <v>131081</v>
      </c>
      <c r="N16" s="597">
        <v>67207</v>
      </c>
      <c r="O16" s="596">
        <v>51.271351301866787</v>
      </c>
      <c r="P16" s="597">
        <v>47463</v>
      </c>
      <c r="Q16" s="596">
        <v>36.20890899520144</v>
      </c>
      <c r="R16" s="597">
        <v>14100</v>
      </c>
      <c r="S16" s="588">
        <v>10.756707684561455</v>
      </c>
      <c r="T16" s="529">
        <v>2311</v>
      </c>
      <c r="U16" s="590">
        <v>1.7630320183703208</v>
      </c>
    </row>
    <row r="17" spans="1:21" customFormat="1" ht="14.15" customHeight="1">
      <c r="A17" s="579" t="s">
        <v>46</v>
      </c>
      <c r="B17" s="598">
        <v>68821</v>
      </c>
      <c r="C17" s="592">
        <v>63130</v>
      </c>
      <c r="D17" s="535">
        <v>18142</v>
      </c>
      <c r="E17" s="536">
        <v>17338</v>
      </c>
      <c r="F17" s="600">
        <v>95.568294565097574</v>
      </c>
      <c r="G17" s="536">
        <v>780</v>
      </c>
      <c r="H17" s="600">
        <v>4.2994157204277368</v>
      </c>
      <c r="I17" s="601" t="s">
        <v>188</v>
      </c>
      <c r="J17" s="593" t="s">
        <v>188</v>
      </c>
      <c r="K17" s="538" t="s">
        <v>188</v>
      </c>
      <c r="L17" s="593" t="s">
        <v>188</v>
      </c>
      <c r="M17" s="535">
        <v>44988</v>
      </c>
      <c r="N17" s="601">
        <v>43030</v>
      </c>
      <c r="O17" s="600">
        <v>95.647728283097706</v>
      </c>
      <c r="P17" s="601">
        <v>1902</v>
      </c>
      <c r="Q17" s="600">
        <v>4.2277940784209118</v>
      </c>
      <c r="R17" s="601" t="s">
        <v>188</v>
      </c>
      <c r="S17" s="593" t="s">
        <v>188</v>
      </c>
      <c r="T17" s="538" t="s">
        <v>188</v>
      </c>
      <c r="U17" s="595" t="s">
        <v>188</v>
      </c>
    </row>
    <row r="18" spans="1:21" customFormat="1" ht="14.15" customHeight="1">
      <c r="A18" s="578" t="s">
        <v>47</v>
      </c>
      <c r="B18" s="602">
        <v>322808</v>
      </c>
      <c r="C18" s="587">
        <v>258956</v>
      </c>
      <c r="D18" s="526">
        <v>55830</v>
      </c>
      <c r="E18" s="527">
        <v>45241</v>
      </c>
      <c r="F18" s="596">
        <v>81.033494536987277</v>
      </c>
      <c r="G18" s="527">
        <v>8869</v>
      </c>
      <c r="H18" s="596">
        <v>15.885724520866917</v>
      </c>
      <c r="I18" s="597">
        <v>1594</v>
      </c>
      <c r="J18" s="588">
        <v>2.8550958266165143</v>
      </c>
      <c r="K18" s="529">
        <v>126</v>
      </c>
      <c r="L18" s="588">
        <v>0.22568511552928536</v>
      </c>
      <c r="M18" s="526">
        <v>203126</v>
      </c>
      <c r="N18" s="597">
        <v>160780</v>
      </c>
      <c r="O18" s="596">
        <v>79.152841093705391</v>
      </c>
      <c r="P18" s="597">
        <v>34693</v>
      </c>
      <c r="Q18" s="596">
        <v>17.079546685308628</v>
      </c>
      <c r="R18" s="597">
        <v>6906</v>
      </c>
      <c r="S18" s="588">
        <v>3.3998601853037034</v>
      </c>
      <c r="T18" s="529">
        <v>747</v>
      </c>
      <c r="U18" s="590">
        <v>0.36775203568228587</v>
      </c>
    </row>
    <row r="19" spans="1:21" customFormat="1" ht="14.15" customHeight="1">
      <c r="A19" s="579" t="s">
        <v>48</v>
      </c>
      <c r="B19" s="598">
        <v>659195</v>
      </c>
      <c r="C19" s="592">
        <v>472575</v>
      </c>
      <c r="D19" s="540">
        <v>85784</v>
      </c>
      <c r="E19" s="538">
        <v>58558</v>
      </c>
      <c r="F19" s="593">
        <v>68.262146787279676</v>
      </c>
      <c r="G19" s="538">
        <v>21077</v>
      </c>
      <c r="H19" s="593">
        <v>24.569849855450901</v>
      </c>
      <c r="I19" s="594">
        <v>5470</v>
      </c>
      <c r="J19" s="593">
        <v>6.3764804625571196</v>
      </c>
      <c r="K19" s="538">
        <v>679</v>
      </c>
      <c r="L19" s="593">
        <v>0.79152289471230064</v>
      </c>
      <c r="M19" s="535">
        <v>386791</v>
      </c>
      <c r="N19" s="601">
        <v>255901</v>
      </c>
      <c r="O19" s="600">
        <v>66.160019235194198</v>
      </c>
      <c r="P19" s="601">
        <v>97262</v>
      </c>
      <c r="Q19" s="600">
        <v>25.145879816231503</v>
      </c>
      <c r="R19" s="601">
        <v>29520</v>
      </c>
      <c r="S19" s="593">
        <v>7.6320286666442598</v>
      </c>
      <c r="T19" s="538">
        <v>4108</v>
      </c>
      <c r="U19" s="595">
        <v>1.0620722819300346</v>
      </c>
    </row>
    <row r="20" spans="1:21" customFormat="1" ht="14.15" customHeight="1">
      <c r="A20" s="578" t="s">
        <v>49</v>
      </c>
      <c r="B20" s="602">
        <v>164239</v>
      </c>
      <c r="C20" s="587">
        <v>125731</v>
      </c>
      <c r="D20" s="548">
        <v>27915</v>
      </c>
      <c r="E20" s="529">
        <v>20897</v>
      </c>
      <c r="F20" s="588">
        <v>74.859394590721834</v>
      </c>
      <c r="G20" s="529">
        <v>5980</v>
      </c>
      <c r="H20" s="588">
        <v>21.422174458176606</v>
      </c>
      <c r="I20" s="589">
        <v>982</v>
      </c>
      <c r="J20" s="588">
        <v>3.5178219595199711</v>
      </c>
      <c r="K20" s="529">
        <v>56</v>
      </c>
      <c r="L20" s="588">
        <v>0.20060899158158696</v>
      </c>
      <c r="M20" s="548">
        <v>97816</v>
      </c>
      <c r="N20" s="589">
        <v>71489</v>
      </c>
      <c r="O20" s="588">
        <v>73.08518033859491</v>
      </c>
      <c r="P20" s="589">
        <v>21517</v>
      </c>
      <c r="Q20" s="588">
        <v>21.997423734358389</v>
      </c>
      <c r="R20" s="589">
        <v>4432</v>
      </c>
      <c r="S20" s="588">
        <v>4.5309560808047769</v>
      </c>
      <c r="T20" s="529">
        <v>378</v>
      </c>
      <c r="U20" s="590">
        <v>0.38643984624192357</v>
      </c>
    </row>
    <row r="21" spans="1:21" customFormat="1" ht="14.15" customHeight="1">
      <c r="A21" s="579" t="s">
        <v>50</v>
      </c>
      <c r="B21" s="598">
        <v>35521</v>
      </c>
      <c r="C21" s="592">
        <v>27742</v>
      </c>
      <c r="D21" s="540">
        <v>6492</v>
      </c>
      <c r="E21" s="538">
        <v>5062</v>
      </c>
      <c r="F21" s="593">
        <v>77.972889710412815</v>
      </c>
      <c r="G21" s="538">
        <v>1232</v>
      </c>
      <c r="H21" s="593">
        <v>18.977202711028959</v>
      </c>
      <c r="I21" s="594">
        <v>169</v>
      </c>
      <c r="J21" s="593">
        <v>2.6032039433148491</v>
      </c>
      <c r="K21" s="538">
        <v>29</v>
      </c>
      <c r="L21" s="593">
        <v>0.44670363524337642</v>
      </c>
      <c r="M21" s="540">
        <v>21250</v>
      </c>
      <c r="N21" s="594">
        <v>15535</v>
      </c>
      <c r="O21" s="593">
        <v>73.10588235294118</v>
      </c>
      <c r="P21" s="594">
        <v>4754</v>
      </c>
      <c r="Q21" s="593">
        <v>22.371764705882352</v>
      </c>
      <c r="R21" s="594">
        <v>884</v>
      </c>
      <c r="S21" s="593">
        <v>4.16</v>
      </c>
      <c r="T21" s="538">
        <v>77</v>
      </c>
      <c r="U21" s="595">
        <v>0.3623529411764706</v>
      </c>
    </row>
    <row r="22" spans="1:21" customFormat="1" ht="14.15" customHeight="1">
      <c r="A22" s="578" t="s">
        <v>51</v>
      </c>
      <c r="B22" s="602">
        <v>181679</v>
      </c>
      <c r="C22" s="603">
        <v>161578</v>
      </c>
      <c r="D22" s="548">
        <v>43856</v>
      </c>
      <c r="E22" s="529">
        <v>39568</v>
      </c>
      <c r="F22" s="588">
        <v>90.222546515870121</v>
      </c>
      <c r="G22" s="529">
        <v>3993</v>
      </c>
      <c r="H22" s="588">
        <v>9.1047975191535926</v>
      </c>
      <c r="I22" s="589" t="s">
        <v>188</v>
      </c>
      <c r="J22" s="588" t="s">
        <v>188</v>
      </c>
      <c r="K22" s="529" t="s">
        <v>188</v>
      </c>
      <c r="L22" s="588" t="s">
        <v>188</v>
      </c>
      <c r="M22" s="548">
        <v>117722</v>
      </c>
      <c r="N22" s="589">
        <v>105891</v>
      </c>
      <c r="O22" s="588">
        <v>89.95005181699257</v>
      </c>
      <c r="P22" s="589">
        <v>10786</v>
      </c>
      <c r="Q22" s="588">
        <v>9.1622636380625533</v>
      </c>
      <c r="R22" s="589" t="s">
        <v>188</v>
      </c>
      <c r="S22" s="588" t="s">
        <v>188</v>
      </c>
      <c r="T22" s="529" t="s">
        <v>188</v>
      </c>
      <c r="U22" s="590" t="s">
        <v>188</v>
      </c>
    </row>
    <row r="23" spans="1:21" customFormat="1" ht="14.15" customHeight="1">
      <c r="A23" s="579" t="s">
        <v>52</v>
      </c>
      <c r="B23" s="598">
        <v>92852</v>
      </c>
      <c r="C23" s="592">
        <v>83435</v>
      </c>
      <c r="D23" s="540">
        <v>25947</v>
      </c>
      <c r="E23" s="538">
        <v>23994</v>
      </c>
      <c r="F23" s="593">
        <v>92.473118279569889</v>
      </c>
      <c r="G23" s="538">
        <v>1586</v>
      </c>
      <c r="H23" s="593">
        <v>6.1124600146452384</v>
      </c>
      <c r="I23" s="594" t="s">
        <v>188</v>
      </c>
      <c r="J23" s="593" t="s">
        <v>188</v>
      </c>
      <c r="K23" s="538" t="s">
        <v>188</v>
      </c>
      <c r="L23" s="593" t="s">
        <v>188</v>
      </c>
      <c r="M23" s="540">
        <v>57488</v>
      </c>
      <c r="N23" s="594">
        <v>52807</v>
      </c>
      <c r="O23" s="593">
        <v>91.857431116059004</v>
      </c>
      <c r="P23" s="594">
        <v>3723</v>
      </c>
      <c r="Q23" s="593">
        <v>6.4761341497355973</v>
      </c>
      <c r="R23" s="594" t="s">
        <v>188</v>
      </c>
      <c r="S23" s="593" t="s">
        <v>188</v>
      </c>
      <c r="T23" s="538" t="s">
        <v>188</v>
      </c>
      <c r="U23" s="595" t="s">
        <v>188</v>
      </c>
    </row>
    <row r="24" spans="1:21" customFormat="1" ht="14.15" customHeight="1">
      <c r="A24" s="580" t="s">
        <v>53</v>
      </c>
      <c r="B24" s="604">
        <v>112123</v>
      </c>
      <c r="C24" s="605">
        <v>92786</v>
      </c>
      <c r="D24" s="548">
        <v>20105</v>
      </c>
      <c r="E24" s="529">
        <v>17501</v>
      </c>
      <c r="F24" s="588">
        <v>87.047998010445156</v>
      </c>
      <c r="G24" s="529">
        <v>2165</v>
      </c>
      <c r="H24" s="588">
        <v>10.768465555831883</v>
      </c>
      <c r="I24" s="589">
        <v>403</v>
      </c>
      <c r="J24" s="588">
        <v>2.0044764983834868</v>
      </c>
      <c r="K24" s="529">
        <v>36</v>
      </c>
      <c r="L24" s="588">
        <v>0.17905993533946779</v>
      </c>
      <c r="M24" s="548">
        <v>72681</v>
      </c>
      <c r="N24" s="589">
        <v>61340</v>
      </c>
      <c r="O24" s="588">
        <v>84.396197080392398</v>
      </c>
      <c r="P24" s="589">
        <v>9272</v>
      </c>
      <c r="Q24" s="588">
        <v>12.757116715510245</v>
      </c>
      <c r="R24" s="589">
        <v>1722</v>
      </c>
      <c r="S24" s="588">
        <v>2.3692574400462294</v>
      </c>
      <c r="T24" s="529">
        <v>347</v>
      </c>
      <c r="U24" s="590">
        <v>0.47742876405112755</v>
      </c>
    </row>
    <row r="25" spans="1:21" customFormat="1" ht="14.15" customHeight="1" thickBot="1">
      <c r="A25" s="579" t="s">
        <v>54</v>
      </c>
      <c r="B25" s="598">
        <v>89498</v>
      </c>
      <c r="C25" s="599">
        <v>79821</v>
      </c>
      <c r="D25" s="540">
        <v>23215</v>
      </c>
      <c r="E25" s="538">
        <v>21114</v>
      </c>
      <c r="F25" s="593">
        <v>90.949816928709879</v>
      </c>
      <c r="G25" s="538">
        <v>1993</v>
      </c>
      <c r="H25" s="593">
        <v>8.584966616411803</v>
      </c>
      <c r="I25" s="594" t="s">
        <v>188</v>
      </c>
      <c r="J25" s="593" t="s">
        <v>188</v>
      </c>
      <c r="K25" s="538" t="s">
        <v>188</v>
      </c>
      <c r="L25" s="593" t="s">
        <v>188</v>
      </c>
      <c r="M25" s="540">
        <v>56606</v>
      </c>
      <c r="N25" s="594">
        <v>50699</v>
      </c>
      <c r="O25" s="593">
        <v>89.564710454722118</v>
      </c>
      <c r="P25" s="594">
        <v>5556</v>
      </c>
      <c r="Q25" s="593">
        <v>9.8152139349185603</v>
      </c>
      <c r="R25" s="594" t="s">
        <v>188</v>
      </c>
      <c r="S25" s="593" t="s">
        <v>188</v>
      </c>
      <c r="T25" s="538" t="s">
        <v>188</v>
      </c>
      <c r="U25" s="595" t="s">
        <v>188</v>
      </c>
    </row>
    <row r="26" spans="1:21" customFormat="1" ht="14.15" customHeight="1">
      <c r="A26" s="513" t="s">
        <v>55</v>
      </c>
      <c r="B26" s="606">
        <v>2675153</v>
      </c>
      <c r="C26" s="554">
        <v>2007561</v>
      </c>
      <c r="D26" s="554">
        <v>427217</v>
      </c>
      <c r="E26" s="555">
        <v>314702</v>
      </c>
      <c r="F26" s="480">
        <v>73.663267145268094</v>
      </c>
      <c r="G26" s="555">
        <v>90054</v>
      </c>
      <c r="H26" s="480">
        <v>21.079217353242029</v>
      </c>
      <c r="I26" s="607">
        <v>20232</v>
      </c>
      <c r="J26" s="480">
        <v>4.7357666010481791</v>
      </c>
      <c r="K26" s="479">
        <v>2229</v>
      </c>
      <c r="L26" s="480">
        <v>0.52174890044169597</v>
      </c>
      <c r="M26" s="478">
        <v>1580344</v>
      </c>
      <c r="N26" s="607">
        <v>1124373</v>
      </c>
      <c r="O26" s="480">
        <v>71.147357790455743</v>
      </c>
      <c r="P26" s="607">
        <v>350404</v>
      </c>
      <c r="Q26" s="480">
        <v>22.172640893375114</v>
      </c>
      <c r="R26" s="607">
        <v>92775</v>
      </c>
      <c r="S26" s="480">
        <v>5.870557296386103</v>
      </c>
      <c r="T26" s="479">
        <v>12792</v>
      </c>
      <c r="U26" s="481">
        <v>0.8094440197830346</v>
      </c>
    </row>
    <row r="27" spans="1:21" customFormat="1" ht="14.15" customHeight="1">
      <c r="A27" s="514" t="s">
        <v>56</v>
      </c>
      <c r="B27" s="608">
        <v>716764</v>
      </c>
      <c r="C27" s="559">
        <v>598502</v>
      </c>
      <c r="D27" s="559">
        <v>174816</v>
      </c>
      <c r="E27" s="483">
        <v>147205</v>
      </c>
      <c r="F27" s="484">
        <v>84.205679114039896</v>
      </c>
      <c r="G27" s="561">
        <v>21019</v>
      </c>
      <c r="H27" s="484">
        <v>12.023498993227165</v>
      </c>
      <c r="I27" s="609">
        <v>6004</v>
      </c>
      <c r="J27" s="484">
        <v>3.4344682408932821</v>
      </c>
      <c r="K27" s="561">
        <v>588</v>
      </c>
      <c r="L27" s="484">
        <v>0.33635365183964855</v>
      </c>
      <c r="M27" s="482">
        <v>423686</v>
      </c>
      <c r="N27" s="610">
        <v>359292</v>
      </c>
      <c r="O27" s="484">
        <v>84.801480341573708</v>
      </c>
      <c r="P27" s="609">
        <v>49633</v>
      </c>
      <c r="Q27" s="484">
        <v>11.714571640318537</v>
      </c>
      <c r="R27" s="609">
        <v>13520</v>
      </c>
      <c r="S27" s="484">
        <v>3.1910424229264129</v>
      </c>
      <c r="T27" s="561">
        <v>1241</v>
      </c>
      <c r="U27" s="485">
        <v>0.29290559518133708</v>
      </c>
    </row>
    <row r="28" spans="1:21" customFormat="1" ht="14.15" customHeight="1">
      <c r="A28" s="515" t="s">
        <v>57</v>
      </c>
      <c r="B28" s="611">
        <v>3391917</v>
      </c>
      <c r="C28" s="564">
        <v>2606063</v>
      </c>
      <c r="D28" s="564">
        <v>602033</v>
      </c>
      <c r="E28" s="487">
        <v>461907</v>
      </c>
      <c r="F28" s="488">
        <v>76.724531711716807</v>
      </c>
      <c r="G28" s="566">
        <v>111073</v>
      </c>
      <c r="H28" s="488">
        <v>18.449653092106246</v>
      </c>
      <c r="I28" s="566">
        <v>26236</v>
      </c>
      <c r="J28" s="489">
        <v>4.3579006466422943</v>
      </c>
      <c r="K28" s="612">
        <v>2817</v>
      </c>
      <c r="L28" s="488">
        <v>0.46791454953466005</v>
      </c>
      <c r="M28" s="567">
        <v>2004030</v>
      </c>
      <c r="N28" s="487">
        <v>1483665</v>
      </c>
      <c r="O28" s="488">
        <v>74.034071346237326</v>
      </c>
      <c r="P28" s="613">
        <v>400037</v>
      </c>
      <c r="Q28" s="488">
        <v>19.961627320948288</v>
      </c>
      <c r="R28" s="613">
        <v>106295</v>
      </c>
      <c r="S28" s="488">
        <v>5.3040623144364103</v>
      </c>
      <c r="T28" s="566">
        <v>14033</v>
      </c>
      <c r="U28" s="489">
        <v>0.70023901837796843</v>
      </c>
    </row>
    <row r="29" spans="1:21" customFormat="1" ht="14">
      <c r="A29" s="1064" t="s">
        <v>228</v>
      </c>
      <c r="B29" s="1064"/>
      <c r="C29" s="1064"/>
      <c r="D29" s="1064"/>
      <c r="E29" s="1064"/>
      <c r="F29" s="1064"/>
      <c r="G29" s="1064"/>
      <c r="H29" s="1064"/>
      <c r="I29" s="1064"/>
      <c r="J29" s="1064"/>
      <c r="K29" s="1064"/>
      <c r="L29" s="1064"/>
      <c r="M29" s="1064"/>
      <c r="N29" s="1064"/>
      <c r="O29" s="1064"/>
      <c r="P29" s="1064"/>
      <c r="Q29" s="1064"/>
      <c r="R29" s="1064"/>
      <c r="S29" s="1064"/>
      <c r="T29" s="1064"/>
      <c r="U29" s="1064"/>
    </row>
    <row r="30" spans="1:21" customFormat="1" ht="14">
      <c r="A30" s="1064" t="s">
        <v>191</v>
      </c>
      <c r="B30" s="1064"/>
      <c r="C30" s="1064"/>
      <c r="D30" s="1064"/>
      <c r="E30" s="1064"/>
      <c r="F30" s="1064"/>
      <c r="G30" s="1064"/>
      <c r="H30" s="1064"/>
      <c r="I30" s="1064"/>
      <c r="J30" s="1064"/>
      <c r="K30" s="1064"/>
      <c r="L30" s="1064"/>
      <c r="M30" s="1064"/>
      <c r="N30" s="1064"/>
      <c r="O30" s="1064"/>
      <c r="P30" s="1064"/>
      <c r="Q30" s="1064"/>
      <c r="R30" s="1064"/>
      <c r="S30" s="1064"/>
      <c r="T30" s="1064"/>
      <c r="U30" s="1064"/>
    </row>
    <row r="31" spans="1:21" customFormat="1" ht="15" customHeight="1">
      <c r="A31" s="1064" t="s">
        <v>192</v>
      </c>
      <c r="B31" s="1064"/>
      <c r="C31" s="1064"/>
      <c r="D31" s="1064"/>
      <c r="E31" s="1064"/>
      <c r="F31" s="1064"/>
      <c r="G31" s="1064"/>
      <c r="H31" s="1064"/>
      <c r="I31" s="1064"/>
      <c r="J31" s="1064"/>
      <c r="K31" s="1064"/>
      <c r="L31" s="1064"/>
      <c r="M31" s="1064"/>
      <c r="N31" s="1064"/>
      <c r="O31" s="1064"/>
      <c r="P31" s="1064"/>
      <c r="Q31" s="1064"/>
      <c r="R31" s="1064"/>
      <c r="S31" s="1064"/>
      <c r="T31" s="1064"/>
      <c r="U31" s="1064"/>
    </row>
    <row r="32" spans="1:21" ht="14.5" customHeight="1"/>
    <row r="33" spans="1:21" ht="23.5">
      <c r="A33" s="1084">
        <v>2022</v>
      </c>
      <c r="B33" s="1084"/>
      <c r="C33" s="1084"/>
      <c r="D33" s="1084"/>
      <c r="E33" s="1084"/>
      <c r="F33" s="1084"/>
      <c r="G33" s="1084"/>
      <c r="H33" s="1084"/>
      <c r="I33" s="1084"/>
      <c r="J33" s="1084"/>
      <c r="K33" s="1084"/>
      <c r="L33" s="1084"/>
      <c r="M33" s="1084"/>
      <c r="N33" s="1084"/>
      <c r="O33" s="1084"/>
      <c r="P33" s="1084"/>
      <c r="Q33" s="1084"/>
      <c r="R33" s="1084"/>
      <c r="S33" s="1084"/>
      <c r="T33" s="1084"/>
      <c r="U33" s="1084"/>
    </row>
    <row r="34" spans="1:21">
      <c r="A34" s="169"/>
    </row>
    <row r="35" spans="1:21" ht="14.9" customHeight="1">
      <c r="A35" s="1111" t="s">
        <v>229</v>
      </c>
      <c r="B35" s="1111"/>
      <c r="C35" s="1111"/>
      <c r="D35" s="1111"/>
      <c r="E35" s="1111"/>
      <c r="F35" s="1111"/>
      <c r="G35" s="1111"/>
      <c r="H35" s="1111"/>
      <c r="I35" s="1111"/>
      <c r="J35" s="1111"/>
      <c r="K35" s="1111"/>
      <c r="L35" s="1111"/>
      <c r="M35" s="1111"/>
      <c r="N35" s="1111"/>
      <c r="O35" s="1111"/>
      <c r="P35" s="1111"/>
      <c r="Q35" s="1111"/>
      <c r="R35" s="1111"/>
      <c r="S35" s="1111"/>
      <c r="T35" s="1111"/>
      <c r="U35" s="1111"/>
    </row>
    <row r="36" spans="1:21" ht="14.9" customHeight="1">
      <c r="A36" s="1112" t="s">
        <v>28</v>
      </c>
      <c r="B36" s="1125" t="s">
        <v>217</v>
      </c>
      <c r="C36" s="1116" t="s">
        <v>224</v>
      </c>
      <c r="D36" s="1117" t="s">
        <v>184</v>
      </c>
      <c r="E36" s="1118"/>
      <c r="F36" s="1118"/>
      <c r="G36" s="1118"/>
      <c r="H36" s="1118"/>
      <c r="I36" s="1118"/>
      <c r="J36" s="1118"/>
      <c r="K36" s="1118"/>
      <c r="L36" s="1118"/>
      <c r="M36" s="1118"/>
      <c r="N36" s="1118"/>
      <c r="O36" s="1118"/>
      <c r="P36" s="1118"/>
      <c r="Q36" s="1118"/>
      <c r="R36" s="1118"/>
      <c r="S36" s="1118"/>
      <c r="T36" s="1118"/>
      <c r="U36" s="1118"/>
    </row>
    <row r="37" spans="1:21" ht="29.15" customHeight="1">
      <c r="A37" s="1113"/>
      <c r="B37" s="1125"/>
      <c r="C37" s="1116"/>
      <c r="D37" s="1116" t="s">
        <v>225</v>
      </c>
      <c r="E37" s="1119" t="s">
        <v>226</v>
      </c>
      <c r="F37" s="1118"/>
      <c r="G37" s="1118"/>
      <c r="H37" s="1118"/>
      <c r="I37" s="1118"/>
      <c r="J37" s="1118"/>
      <c r="K37" s="1118"/>
      <c r="L37" s="1120"/>
      <c r="M37" s="1116" t="s">
        <v>227</v>
      </c>
      <c r="N37" s="1117" t="s">
        <v>226</v>
      </c>
      <c r="O37" s="1118"/>
      <c r="P37" s="1118"/>
      <c r="Q37" s="1118"/>
      <c r="R37" s="1118"/>
      <c r="S37" s="1118"/>
      <c r="T37" s="1118"/>
      <c r="U37" s="1118"/>
    </row>
    <row r="38" spans="1:21" ht="85.75" customHeight="1">
      <c r="A38" s="1113"/>
      <c r="B38" s="1125"/>
      <c r="C38" s="1116"/>
      <c r="D38" s="1116"/>
      <c r="E38" s="1106" t="s">
        <v>218</v>
      </c>
      <c r="F38" s="1107"/>
      <c r="G38" s="1108" t="s">
        <v>219</v>
      </c>
      <c r="H38" s="1109"/>
      <c r="I38" s="1124" t="s">
        <v>220</v>
      </c>
      <c r="J38" s="1109"/>
      <c r="K38" s="1108" t="s">
        <v>221</v>
      </c>
      <c r="L38" s="1109"/>
      <c r="M38" s="1116"/>
      <c r="N38" s="1106" t="s">
        <v>218</v>
      </c>
      <c r="O38" s="1107"/>
      <c r="P38" s="1124" t="s">
        <v>219</v>
      </c>
      <c r="Q38" s="1109"/>
      <c r="R38" s="1124" t="s">
        <v>220</v>
      </c>
      <c r="S38" s="1109"/>
      <c r="T38" s="1108" t="s">
        <v>221</v>
      </c>
      <c r="U38" s="1121"/>
    </row>
    <row r="39" spans="1:21" ht="14.15" customHeight="1" thickBot="1">
      <c r="A39" s="1114"/>
      <c r="B39" s="1122" t="s">
        <v>3</v>
      </c>
      <c r="C39" s="1123"/>
      <c r="D39" s="1123"/>
      <c r="E39" s="1123"/>
      <c r="F39" s="581" t="s">
        <v>187</v>
      </c>
      <c r="G39" s="582" t="s">
        <v>3</v>
      </c>
      <c r="H39" s="581" t="s">
        <v>187</v>
      </c>
      <c r="I39" s="583" t="s">
        <v>3</v>
      </c>
      <c r="J39" s="581" t="s">
        <v>187</v>
      </c>
      <c r="K39" s="582" t="s">
        <v>3</v>
      </c>
      <c r="L39" s="581" t="s">
        <v>187</v>
      </c>
      <c r="M39" s="584" t="s">
        <v>3</v>
      </c>
      <c r="N39" s="583" t="s">
        <v>3</v>
      </c>
      <c r="O39" s="581" t="s">
        <v>187</v>
      </c>
      <c r="P39" s="583" t="s">
        <v>3</v>
      </c>
      <c r="Q39" s="581" t="s">
        <v>187</v>
      </c>
      <c r="R39" s="583" t="s">
        <v>3</v>
      </c>
      <c r="S39" s="581" t="s">
        <v>187</v>
      </c>
      <c r="T39" s="582" t="s">
        <v>3</v>
      </c>
      <c r="U39" s="585" t="s">
        <v>187</v>
      </c>
    </row>
    <row r="40" spans="1:21" ht="14.15" customHeight="1">
      <c r="A40" s="577" t="s">
        <v>39</v>
      </c>
      <c r="B40" s="586">
        <v>446550</v>
      </c>
      <c r="C40" s="587">
        <f>D40+M40</f>
        <v>330862</v>
      </c>
      <c r="D40" s="548">
        <v>67700</v>
      </c>
      <c r="E40" s="529">
        <v>48795</v>
      </c>
      <c r="F40" s="588">
        <v>72.07533234859676</v>
      </c>
      <c r="G40" s="529">
        <v>15626</v>
      </c>
      <c r="H40" s="588">
        <v>23.081240768094535</v>
      </c>
      <c r="I40" s="589">
        <v>3065</v>
      </c>
      <c r="J40" s="588">
        <v>4.5273264401772524</v>
      </c>
      <c r="K40" s="529">
        <v>214</v>
      </c>
      <c r="L40" s="588">
        <v>0.31610044313146229</v>
      </c>
      <c r="M40" s="548">
        <v>263162</v>
      </c>
      <c r="N40" s="589">
        <v>176411</v>
      </c>
      <c r="O40" s="588">
        <v>67.035134251905674</v>
      </c>
      <c r="P40" s="589">
        <v>69277</v>
      </c>
      <c r="Q40" s="588">
        <v>26.324849332350414</v>
      </c>
      <c r="R40" s="589">
        <v>15728</v>
      </c>
      <c r="S40" s="588">
        <v>5.9765467658704523</v>
      </c>
      <c r="T40" s="529">
        <v>1746</v>
      </c>
      <c r="U40" s="590">
        <v>0.66346964987346191</v>
      </c>
    </row>
    <row r="41" spans="1:21" ht="14.15" customHeight="1">
      <c r="A41" s="576" t="s">
        <v>40</v>
      </c>
      <c r="B41" s="591">
        <v>536836</v>
      </c>
      <c r="C41" s="592">
        <f t="shared" ref="C41:C58" si="0">D41+M41</f>
        <v>440856</v>
      </c>
      <c r="D41" s="540">
        <v>96546</v>
      </c>
      <c r="E41" s="538">
        <v>80682</v>
      </c>
      <c r="F41" s="593">
        <v>83.568454415511766</v>
      </c>
      <c r="G41" s="538">
        <v>13240</v>
      </c>
      <c r="H41" s="593">
        <v>13.713670167588507</v>
      </c>
      <c r="I41" s="594">
        <v>2481</v>
      </c>
      <c r="J41" s="593">
        <v>2.5697594928842209</v>
      </c>
      <c r="K41" s="538">
        <v>143</v>
      </c>
      <c r="L41" s="593">
        <v>0.1481159240154952</v>
      </c>
      <c r="M41" s="540">
        <v>344310</v>
      </c>
      <c r="N41" s="594">
        <v>283554</v>
      </c>
      <c r="O41" s="593">
        <v>82.354273764921146</v>
      </c>
      <c r="P41" s="594">
        <v>47138</v>
      </c>
      <c r="Q41" s="593">
        <v>13.690569544886873</v>
      </c>
      <c r="R41" s="594">
        <v>12017</v>
      </c>
      <c r="S41" s="593">
        <v>3.490168743283669</v>
      </c>
      <c r="T41" s="538">
        <v>1601</v>
      </c>
      <c r="U41" s="595">
        <v>0.46498794690830936</v>
      </c>
    </row>
    <row r="42" spans="1:21" ht="14.15" customHeight="1">
      <c r="A42" s="577" t="s">
        <v>41</v>
      </c>
      <c r="B42" s="586">
        <v>170687</v>
      </c>
      <c r="C42" s="587">
        <f t="shared" si="0"/>
        <v>113169</v>
      </c>
      <c r="D42" s="526">
        <v>35222</v>
      </c>
      <c r="E42" s="527">
        <v>20144</v>
      </c>
      <c r="F42" s="596">
        <v>57.191528022258822</v>
      </c>
      <c r="G42" s="527">
        <v>10161</v>
      </c>
      <c r="H42" s="596">
        <v>28.848446993356426</v>
      </c>
      <c r="I42" s="597">
        <v>4472</v>
      </c>
      <c r="J42" s="588">
        <v>12.696610073249673</v>
      </c>
      <c r="K42" s="529">
        <v>445</v>
      </c>
      <c r="L42" s="588">
        <v>1.2634149111350861</v>
      </c>
      <c r="M42" s="526">
        <v>77947</v>
      </c>
      <c r="N42" s="597">
        <v>45286</v>
      </c>
      <c r="O42" s="596">
        <v>58.098451511924765</v>
      </c>
      <c r="P42" s="597">
        <v>22159</v>
      </c>
      <c r="Q42" s="596">
        <v>28.428291018255997</v>
      </c>
      <c r="R42" s="597">
        <v>9643</v>
      </c>
      <c r="S42" s="588">
        <v>12.371226602691571</v>
      </c>
      <c r="T42" s="529">
        <v>859</v>
      </c>
      <c r="U42" s="590">
        <v>1.1020308671276635</v>
      </c>
    </row>
    <row r="43" spans="1:21" ht="14.15" customHeight="1">
      <c r="A43" s="579" t="s">
        <v>42</v>
      </c>
      <c r="B43" s="598">
        <v>111637</v>
      </c>
      <c r="C43" s="599">
        <f t="shared" si="0"/>
        <v>103600</v>
      </c>
      <c r="D43" s="535">
        <v>29807</v>
      </c>
      <c r="E43" s="536">
        <v>28749</v>
      </c>
      <c r="F43" s="600">
        <v>96.450498205119601</v>
      </c>
      <c r="G43" s="536">
        <v>998</v>
      </c>
      <c r="H43" s="600">
        <v>3.3482067970610929</v>
      </c>
      <c r="I43" s="601" t="s">
        <v>188</v>
      </c>
      <c r="J43" s="593" t="s">
        <v>188</v>
      </c>
      <c r="K43" s="538" t="s">
        <v>188</v>
      </c>
      <c r="L43" s="593" t="s">
        <v>188</v>
      </c>
      <c r="M43" s="535">
        <v>73793</v>
      </c>
      <c r="N43" s="601">
        <v>71003</v>
      </c>
      <c r="O43" s="600">
        <v>96.219153578252687</v>
      </c>
      <c r="P43" s="601">
        <v>2566</v>
      </c>
      <c r="Q43" s="600">
        <v>3.4772945943382165</v>
      </c>
      <c r="R43" s="601" t="s">
        <v>188</v>
      </c>
      <c r="S43" s="593" t="s">
        <v>188</v>
      </c>
      <c r="T43" s="538" t="s">
        <v>188</v>
      </c>
      <c r="U43" s="595" t="s">
        <v>188</v>
      </c>
    </row>
    <row r="44" spans="1:21" ht="14.15" customHeight="1">
      <c r="A44" s="578" t="s">
        <v>43</v>
      </c>
      <c r="B44" s="602">
        <v>26994</v>
      </c>
      <c r="C44" s="587">
        <f t="shared" si="0"/>
        <v>15903</v>
      </c>
      <c r="D44" s="526">
        <v>3556</v>
      </c>
      <c r="E44" s="527">
        <v>2029</v>
      </c>
      <c r="F44" s="596">
        <v>57.058492688413956</v>
      </c>
      <c r="G44" s="527">
        <v>944</v>
      </c>
      <c r="H44" s="596">
        <v>26.546681664791898</v>
      </c>
      <c r="I44" s="597">
        <v>486</v>
      </c>
      <c r="J44" s="588">
        <v>13.667041619797526</v>
      </c>
      <c r="K44" s="529">
        <v>97</v>
      </c>
      <c r="L44" s="588">
        <v>2.7277840269966256</v>
      </c>
      <c r="M44" s="526">
        <v>12347</v>
      </c>
      <c r="N44" s="597">
        <v>6274</v>
      </c>
      <c r="O44" s="596">
        <v>50.813962905969056</v>
      </c>
      <c r="P44" s="597">
        <v>3593</v>
      </c>
      <c r="Q44" s="596">
        <v>29.10018628006803</v>
      </c>
      <c r="R44" s="597">
        <v>1973</v>
      </c>
      <c r="S44" s="588">
        <v>15.979590183850329</v>
      </c>
      <c r="T44" s="529">
        <v>507</v>
      </c>
      <c r="U44" s="590">
        <v>4.1062606301125779</v>
      </c>
    </row>
    <row r="45" spans="1:21" ht="14.15" customHeight="1">
      <c r="A45" s="579" t="s">
        <v>44</v>
      </c>
      <c r="B45" s="598">
        <v>84337</v>
      </c>
      <c r="C45" s="592">
        <f t="shared" si="0"/>
        <v>58136</v>
      </c>
      <c r="D45" s="535">
        <v>19744</v>
      </c>
      <c r="E45" s="536">
        <v>12221</v>
      </c>
      <c r="F45" s="600">
        <v>61.897285251215564</v>
      </c>
      <c r="G45" s="536">
        <v>5365</v>
      </c>
      <c r="H45" s="600">
        <v>27.172811993517016</v>
      </c>
      <c r="I45" s="601">
        <v>1860</v>
      </c>
      <c r="J45" s="593">
        <v>9.4205834683954617</v>
      </c>
      <c r="K45" s="538">
        <v>298</v>
      </c>
      <c r="L45" s="593">
        <v>1.5093192868719609</v>
      </c>
      <c r="M45" s="535">
        <v>38392</v>
      </c>
      <c r="N45" s="601">
        <v>24372</v>
      </c>
      <c r="O45" s="600">
        <v>63.48197541154407</v>
      </c>
      <c r="P45" s="601">
        <v>9861</v>
      </c>
      <c r="Q45" s="600">
        <v>25.685038549697854</v>
      </c>
      <c r="R45" s="601">
        <v>3599</v>
      </c>
      <c r="S45" s="593">
        <v>9.37434882267139</v>
      </c>
      <c r="T45" s="538">
        <v>560</v>
      </c>
      <c r="U45" s="595">
        <v>1.4586372160866847</v>
      </c>
    </row>
    <row r="46" spans="1:21" ht="14.15" customHeight="1">
      <c r="A46" s="578" t="s">
        <v>45</v>
      </c>
      <c r="B46" s="602">
        <v>254927</v>
      </c>
      <c r="C46" s="587">
        <f t="shared" si="0"/>
        <v>168944</v>
      </c>
      <c r="D46" s="526">
        <v>36926</v>
      </c>
      <c r="E46" s="527">
        <v>20510</v>
      </c>
      <c r="F46" s="596">
        <v>55.543519471375177</v>
      </c>
      <c r="G46" s="527">
        <v>12822</v>
      </c>
      <c r="H46" s="596">
        <v>34.723501056166391</v>
      </c>
      <c r="I46" s="597">
        <v>3223</v>
      </c>
      <c r="J46" s="588">
        <v>8.7282673455018145</v>
      </c>
      <c r="K46" s="529">
        <v>371</v>
      </c>
      <c r="L46" s="588">
        <v>1.0047121269566159</v>
      </c>
      <c r="M46" s="526">
        <v>132018</v>
      </c>
      <c r="N46" s="597">
        <v>69754</v>
      </c>
      <c r="O46" s="596">
        <v>52.836734384705117</v>
      </c>
      <c r="P46" s="597">
        <v>46321</v>
      </c>
      <c r="Q46" s="596">
        <v>35.08688209183596</v>
      </c>
      <c r="R46" s="597">
        <v>13805</v>
      </c>
      <c r="S46" s="588">
        <v>10.456907391416321</v>
      </c>
      <c r="T46" s="529">
        <v>2138</v>
      </c>
      <c r="U46" s="590">
        <v>1.6194761320426003</v>
      </c>
    </row>
    <row r="47" spans="1:21" ht="14.15" customHeight="1">
      <c r="A47" s="579" t="s">
        <v>46</v>
      </c>
      <c r="B47" s="598">
        <v>68851</v>
      </c>
      <c r="C47" s="592">
        <f t="shared" si="0"/>
        <v>64110</v>
      </c>
      <c r="D47" s="535">
        <v>18454</v>
      </c>
      <c r="E47" s="536">
        <v>17677</v>
      </c>
      <c r="F47" s="600">
        <v>95.789530725046063</v>
      </c>
      <c r="G47" s="536">
        <v>727</v>
      </c>
      <c r="H47" s="600">
        <v>3.9395253061666851</v>
      </c>
      <c r="I47" s="601" t="s">
        <v>188</v>
      </c>
      <c r="J47" s="593" t="s">
        <v>188</v>
      </c>
      <c r="K47" s="538" t="s">
        <v>188</v>
      </c>
      <c r="L47" s="593" t="s">
        <v>188</v>
      </c>
      <c r="M47" s="535">
        <v>45656</v>
      </c>
      <c r="N47" s="601">
        <v>43760</v>
      </c>
      <c r="O47" s="600">
        <v>95.847205186612925</v>
      </c>
      <c r="P47" s="601">
        <v>1737</v>
      </c>
      <c r="Q47" s="600">
        <v>3.8045382863150521</v>
      </c>
      <c r="R47" s="601" t="s">
        <v>188</v>
      </c>
      <c r="S47" s="593" t="s">
        <v>188</v>
      </c>
      <c r="T47" s="538" t="s">
        <v>188</v>
      </c>
      <c r="U47" s="595" t="s">
        <v>188</v>
      </c>
    </row>
    <row r="48" spans="1:21" ht="14.15" customHeight="1">
      <c r="A48" s="578" t="s">
        <v>47</v>
      </c>
      <c r="B48" s="602">
        <v>313570</v>
      </c>
      <c r="C48" s="587">
        <f t="shared" si="0"/>
        <v>253087</v>
      </c>
      <c r="D48" s="526">
        <v>53195</v>
      </c>
      <c r="E48" s="527">
        <v>43337</v>
      </c>
      <c r="F48" s="596">
        <v>81.468183099915407</v>
      </c>
      <c r="G48" s="527">
        <v>8436</v>
      </c>
      <c r="H48" s="596">
        <v>15.858633330200206</v>
      </c>
      <c r="I48" s="597">
        <v>1263</v>
      </c>
      <c r="J48" s="588">
        <v>2.374283297302378</v>
      </c>
      <c r="K48" s="529">
        <v>159</v>
      </c>
      <c r="L48" s="588">
        <v>0.29890027258200957</v>
      </c>
      <c r="M48" s="526">
        <v>199892</v>
      </c>
      <c r="N48" s="597">
        <v>159335</v>
      </c>
      <c r="O48" s="596">
        <v>79.710543693594531</v>
      </c>
      <c r="P48" s="597">
        <v>33658</v>
      </c>
      <c r="Q48" s="596">
        <v>16.838092569987793</v>
      </c>
      <c r="R48" s="597">
        <v>6220</v>
      </c>
      <c r="S48" s="588">
        <v>3.1116803073659773</v>
      </c>
      <c r="T48" s="529">
        <v>679</v>
      </c>
      <c r="U48" s="590">
        <v>0.33968342905168791</v>
      </c>
    </row>
    <row r="49" spans="1:21" ht="14.15" customHeight="1">
      <c r="A49" s="579" t="s">
        <v>48</v>
      </c>
      <c r="B49" s="598">
        <v>651328</v>
      </c>
      <c r="C49" s="592">
        <f t="shared" si="0"/>
        <v>470907</v>
      </c>
      <c r="D49" s="540">
        <v>83920</v>
      </c>
      <c r="E49" s="538">
        <v>58270</v>
      </c>
      <c r="F49" s="593">
        <v>69.435176358436607</v>
      </c>
      <c r="G49" s="538">
        <v>20087</v>
      </c>
      <c r="H49" s="593">
        <v>23.935891325071495</v>
      </c>
      <c r="I49" s="594">
        <v>4997</v>
      </c>
      <c r="J49" s="593">
        <v>5.9544804575786463</v>
      </c>
      <c r="K49" s="538">
        <v>566</v>
      </c>
      <c r="L49" s="593">
        <v>0.67445185891325077</v>
      </c>
      <c r="M49" s="535">
        <v>386987</v>
      </c>
      <c r="N49" s="601">
        <v>260226</v>
      </c>
      <c r="O49" s="600">
        <v>67.244119311501422</v>
      </c>
      <c r="P49" s="601">
        <v>94566</v>
      </c>
      <c r="Q49" s="600">
        <v>24.436479778390488</v>
      </c>
      <c r="R49" s="601">
        <v>28270</v>
      </c>
      <c r="S49" s="593">
        <v>7.3051549535255704</v>
      </c>
      <c r="T49" s="538">
        <v>3925</v>
      </c>
      <c r="U49" s="595">
        <v>1.0142459565825208</v>
      </c>
    </row>
    <row r="50" spans="1:21" ht="14.15" customHeight="1">
      <c r="A50" s="578" t="s">
        <v>49</v>
      </c>
      <c r="B50" s="602">
        <v>161456</v>
      </c>
      <c r="C50" s="587">
        <f t="shared" si="0"/>
        <v>124243</v>
      </c>
      <c r="D50" s="548">
        <v>26783</v>
      </c>
      <c r="E50" s="529">
        <v>20594</v>
      </c>
      <c r="F50" s="588">
        <v>76.892058395250714</v>
      </c>
      <c r="G50" s="529">
        <v>5109</v>
      </c>
      <c r="H50" s="588">
        <v>19.075532987342715</v>
      </c>
      <c r="I50" s="589">
        <v>1045</v>
      </c>
      <c r="J50" s="588">
        <v>3.9017287085091286</v>
      </c>
      <c r="K50" s="529">
        <v>35</v>
      </c>
      <c r="L50" s="588">
        <v>0.13067990889743494</v>
      </c>
      <c r="M50" s="548">
        <v>97460</v>
      </c>
      <c r="N50" s="589">
        <v>72277</v>
      </c>
      <c r="O50" s="588">
        <v>74.160681305150831</v>
      </c>
      <c r="P50" s="589">
        <v>20291</v>
      </c>
      <c r="Q50" s="588">
        <v>20.819823517340446</v>
      </c>
      <c r="R50" s="589">
        <v>4579</v>
      </c>
      <c r="S50" s="588">
        <v>4.6983377796018884</v>
      </c>
      <c r="T50" s="529">
        <v>313</v>
      </c>
      <c r="U50" s="590">
        <v>0.32115739790683356</v>
      </c>
    </row>
    <row r="51" spans="1:21" ht="14.15" customHeight="1">
      <c r="A51" s="579" t="s">
        <v>50</v>
      </c>
      <c r="B51" s="598">
        <v>34703</v>
      </c>
      <c r="C51" s="592">
        <f t="shared" si="0"/>
        <v>27219</v>
      </c>
      <c r="D51" s="540">
        <v>6202</v>
      </c>
      <c r="E51" s="538">
        <v>4862</v>
      </c>
      <c r="F51" s="593">
        <v>78.394066430183813</v>
      </c>
      <c r="G51" s="538">
        <v>1160</v>
      </c>
      <c r="H51" s="593">
        <v>18.703643985811027</v>
      </c>
      <c r="I51" s="594">
        <v>167</v>
      </c>
      <c r="J51" s="593">
        <v>2.6926797807158982</v>
      </c>
      <c r="K51" s="538">
        <v>13</v>
      </c>
      <c r="L51" s="593">
        <v>0.20960980328926151</v>
      </c>
      <c r="M51" s="540">
        <v>21017</v>
      </c>
      <c r="N51" s="594">
        <v>15523</v>
      </c>
      <c r="O51" s="593">
        <v>73.859256792120661</v>
      </c>
      <c r="P51" s="594">
        <v>4657</v>
      </c>
      <c r="Q51" s="593">
        <v>22.158252842936673</v>
      </c>
      <c r="R51" s="594">
        <v>784</v>
      </c>
      <c r="S51" s="593">
        <v>3.7303135556930109</v>
      </c>
      <c r="T51" s="538">
        <v>53</v>
      </c>
      <c r="U51" s="595">
        <v>0.25217680924965508</v>
      </c>
    </row>
    <row r="52" spans="1:21" ht="14.15" customHeight="1">
      <c r="A52" s="578" t="s">
        <v>51</v>
      </c>
      <c r="B52" s="602">
        <v>182753</v>
      </c>
      <c r="C52" s="603">
        <f t="shared" si="0"/>
        <v>166766</v>
      </c>
      <c r="D52" s="548">
        <v>44911</v>
      </c>
      <c r="E52" s="529">
        <v>42099</v>
      </c>
      <c r="F52" s="588">
        <v>93.738727705907237</v>
      </c>
      <c r="G52" s="529">
        <v>2614</v>
      </c>
      <c r="H52" s="588">
        <v>5.8204003473536545</v>
      </c>
      <c r="I52" s="589">
        <v>169</v>
      </c>
      <c r="J52" s="588">
        <v>0.37629979292378263</v>
      </c>
      <c r="K52" s="529">
        <v>29</v>
      </c>
      <c r="L52" s="588">
        <v>6.4572153815323635E-2</v>
      </c>
      <c r="M52" s="548">
        <v>121855</v>
      </c>
      <c r="N52" s="589">
        <v>113455</v>
      </c>
      <c r="O52" s="588">
        <v>93.106561076689502</v>
      </c>
      <c r="P52" s="589">
        <v>7738</v>
      </c>
      <c r="Q52" s="588">
        <v>6.3501702843543564</v>
      </c>
      <c r="R52" s="589">
        <v>624</v>
      </c>
      <c r="S52" s="588">
        <v>0.51208403430306515</v>
      </c>
      <c r="T52" s="529">
        <v>38</v>
      </c>
      <c r="U52" s="590">
        <v>3.1184604653071272E-2</v>
      </c>
    </row>
    <row r="53" spans="1:21" ht="14.15" customHeight="1">
      <c r="A53" s="579" t="s">
        <v>52</v>
      </c>
      <c r="B53" s="598">
        <v>92824</v>
      </c>
      <c r="C53" s="592">
        <f t="shared" si="0"/>
        <v>85430</v>
      </c>
      <c r="D53" s="540">
        <v>26631</v>
      </c>
      <c r="E53" s="538">
        <v>25250</v>
      </c>
      <c r="F53" s="593">
        <v>94.814314145169163</v>
      </c>
      <c r="G53" s="538">
        <v>1184</v>
      </c>
      <c r="H53" s="593">
        <v>4.4459464533813975</v>
      </c>
      <c r="I53" s="594" t="s">
        <v>188</v>
      </c>
      <c r="J53" s="593" t="s">
        <v>188</v>
      </c>
      <c r="K53" s="538" t="s">
        <v>188</v>
      </c>
      <c r="L53" s="593" t="s">
        <v>188</v>
      </c>
      <c r="M53" s="540">
        <v>58799</v>
      </c>
      <c r="N53" s="594">
        <v>55498</v>
      </c>
      <c r="O53" s="593">
        <v>94.385958944880016</v>
      </c>
      <c r="P53" s="594">
        <v>2742</v>
      </c>
      <c r="Q53" s="593">
        <v>4.6633446147043314</v>
      </c>
      <c r="R53" s="594" t="s">
        <v>188</v>
      </c>
      <c r="S53" s="593" t="s">
        <v>188</v>
      </c>
      <c r="T53" s="538" t="s">
        <v>188</v>
      </c>
      <c r="U53" s="595" t="s">
        <v>188</v>
      </c>
    </row>
    <row r="54" spans="1:21" ht="14.15" customHeight="1">
      <c r="A54" s="580" t="s">
        <v>53</v>
      </c>
      <c r="B54" s="604">
        <v>109249</v>
      </c>
      <c r="C54" s="605">
        <f t="shared" si="0"/>
        <v>91703</v>
      </c>
      <c r="D54" s="548">
        <v>19265</v>
      </c>
      <c r="E54" s="529">
        <v>16841</v>
      </c>
      <c r="F54" s="588">
        <v>87.417596677913309</v>
      </c>
      <c r="G54" s="529">
        <v>2081</v>
      </c>
      <c r="H54" s="588">
        <v>10.801972488969634</v>
      </c>
      <c r="I54" s="589">
        <v>308</v>
      </c>
      <c r="J54" s="588">
        <v>1.5987542174928628</v>
      </c>
      <c r="K54" s="529">
        <v>35</v>
      </c>
      <c r="L54" s="588">
        <v>0.18167661562418894</v>
      </c>
      <c r="M54" s="548">
        <v>72438</v>
      </c>
      <c r="N54" s="589">
        <v>61565</v>
      </c>
      <c r="O54" s="588">
        <v>84.989922416411275</v>
      </c>
      <c r="P54" s="589">
        <v>9227</v>
      </c>
      <c r="Q54" s="588">
        <v>12.737789557966813</v>
      </c>
      <c r="R54" s="589">
        <v>1399</v>
      </c>
      <c r="S54" s="588">
        <v>1.9313067726883681</v>
      </c>
      <c r="T54" s="529">
        <v>247</v>
      </c>
      <c r="U54" s="590">
        <v>0.3409812529335432</v>
      </c>
    </row>
    <row r="55" spans="1:21" ht="14.15" customHeight="1" thickBot="1">
      <c r="A55" s="579" t="s">
        <v>54</v>
      </c>
      <c r="B55" s="598">
        <v>90557</v>
      </c>
      <c r="C55" s="599">
        <f t="shared" si="0"/>
        <v>82804</v>
      </c>
      <c r="D55" s="540">
        <v>24083</v>
      </c>
      <c r="E55" s="538">
        <v>22633</v>
      </c>
      <c r="F55" s="593">
        <v>93.979155420836278</v>
      </c>
      <c r="G55" s="538">
        <v>1382</v>
      </c>
      <c r="H55" s="593">
        <v>5.7384877299339783</v>
      </c>
      <c r="I55" s="594">
        <v>68</v>
      </c>
      <c r="J55" s="593">
        <v>0.28235684922974713</v>
      </c>
      <c r="K55" s="538">
        <v>0</v>
      </c>
      <c r="L55" s="593">
        <v>0</v>
      </c>
      <c r="M55" s="540">
        <v>58721</v>
      </c>
      <c r="N55" s="594">
        <v>54578</v>
      </c>
      <c r="O55" s="593">
        <v>92.944602442056507</v>
      </c>
      <c r="P55" s="594">
        <v>3979</v>
      </c>
      <c r="Q55" s="593">
        <v>6.776110761056521</v>
      </c>
      <c r="R55" s="594">
        <v>164</v>
      </c>
      <c r="S55" s="593">
        <v>0.279286796886974</v>
      </c>
      <c r="T55" s="538">
        <v>0</v>
      </c>
      <c r="U55" s="595">
        <v>0</v>
      </c>
    </row>
    <row r="56" spans="1:21" ht="14.15" customHeight="1">
      <c r="A56" s="552" t="s">
        <v>55</v>
      </c>
      <c r="B56" s="606">
        <v>2619950</v>
      </c>
      <c r="C56" s="554">
        <f t="shared" si="0"/>
        <v>1981860</v>
      </c>
      <c r="D56" s="554">
        <v>413837</v>
      </c>
      <c r="E56" s="555">
        <v>308141</v>
      </c>
      <c r="F56" s="480">
        <v>74.459509420375653</v>
      </c>
      <c r="G56" s="555">
        <v>84870</v>
      </c>
      <c r="H56" s="480">
        <v>20.508074435103676</v>
      </c>
      <c r="I56" s="607">
        <v>18895</v>
      </c>
      <c r="J56" s="480">
        <v>4.5658073106077994</v>
      </c>
      <c r="K56" s="479">
        <v>1931</v>
      </c>
      <c r="L56" s="480">
        <v>0.46660883391286911</v>
      </c>
      <c r="M56" s="478">
        <v>1568023</v>
      </c>
      <c r="N56" s="607">
        <v>1129291</v>
      </c>
      <c r="O56" s="480">
        <v>72.020053277279743</v>
      </c>
      <c r="P56" s="607">
        <v>338589</v>
      </c>
      <c r="Q56" s="480">
        <v>21.593369485013934</v>
      </c>
      <c r="R56" s="607">
        <v>88374</v>
      </c>
      <c r="S56" s="480">
        <v>5.6360142676478597</v>
      </c>
      <c r="T56" s="479">
        <v>11769</v>
      </c>
      <c r="U56" s="481">
        <v>0.75056297005847483</v>
      </c>
    </row>
    <row r="57" spans="1:21" ht="14.15" customHeight="1">
      <c r="A57" s="557" t="s">
        <v>56</v>
      </c>
      <c r="B57" s="608">
        <v>717309</v>
      </c>
      <c r="C57" s="559">
        <f t="shared" si="0"/>
        <v>615879</v>
      </c>
      <c r="D57" s="559">
        <v>179108</v>
      </c>
      <c r="E57" s="483">
        <v>156552</v>
      </c>
      <c r="F57" s="484">
        <v>87.406481005873545</v>
      </c>
      <c r="G57" s="561">
        <v>17066</v>
      </c>
      <c r="H57" s="484">
        <v>9.5283292761909006</v>
      </c>
      <c r="I57" s="609">
        <v>5001</v>
      </c>
      <c r="J57" s="484">
        <v>2.7921700873216162</v>
      </c>
      <c r="K57" s="561">
        <v>489</v>
      </c>
      <c r="L57" s="484">
        <v>0.27301963061393125</v>
      </c>
      <c r="M57" s="482">
        <v>436771</v>
      </c>
      <c r="N57" s="610">
        <v>383580</v>
      </c>
      <c r="O57" s="484">
        <v>87.821764723390515</v>
      </c>
      <c r="P57" s="609">
        <v>40921</v>
      </c>
      <c r="Q57" s="484">
        <v>9.368982830819812</v>
      </c>
      <c r="R57" s="609">
        <v>11321</v>
      </c>
      <c r="S57" s="484">
        <v>2.5919761156303878</v>
      </c>
      <c r="T57" s="561">
        <v>949</v>
      </c>
      <c r="U57" s="485">
        <v>0.21727633015928258</v>
      </c>
    </row>
    <row r="58" spans="1:21" ht="14.15" customHeight="1">
      <c r="A58" s="562" t="s">
        <v>57</v>
      </c>
      <c r="B58" s="611">
        <v>3337259</v>
      </c>
      <c r="C58" s="564">
        <f t="shared" si="0"/>
        <v>2597739</v>
      </c>
      <c r="D58" s="564">
        <v>592945</v>
      </c>
      <c r="E58" s="487">
        <v>464693</v>
      </c>
      <c r="F58" s="488">
        <v>78.370337889686226</v>
      </c>
      <c r="G58" s="566">
        <v>101936</v>
      </c>
      <c r="H58" s="488">
        <v>17.191476443852295</v>
      </c>
      <c r="I58" s="566">
        <v>23896</v>
      </c>
      <c r="J58" s="489">
        <v>4.0300533776319893</v>
      </c>
      <c r="K58" s="612">
        <v>2420</v>
      </c>
      <c r="L58" s="488">
        <v>0.40813228882948677</v>
      </c>
      <c r="M58" s="567">
        <v>2004794</v>
      </c>
      <c r="N58" s="487">
        <v>1512871</v>
      </c>
      <c r="O58" s="488">
        <v>75.462665989622877</v>
      </c>
      <c r="P58" s="613">
        <v>379510</v>
      </c>
      <c r="Q58" s="488">
        <v>18.930124491593649</v>
      </c>
      <c r="R58" s="613">
        <v>99695</v>
      </c>
      <c r="S58" s="488">
        <v>4.972830126187529</v>
      </c>
      <c r="T58" s="566">
        <v>12718</v>
      </c>
      <c r="U58" s="489">
        <v>0.63437939259594756</v>
      </c>
    </row>
    <row r="59" spans="1:21" ht="15" customHeight="1">
      <c r="A59" s="1063" t="s">
        <v>228</v>
      </c>
      <c r="B59" s="1063"/>
      <c r="C59" s="1063"/>
      <c r="D59" s="1063"/>
      <c r="E59" s="1063"/>
      <c r="F59" s="1063"/>
      <c r="G59" s="1063"/>
      <c r="H59" s="1063"/>
      <c r="I59" s="1063"/>
      <c r="J59" s="1063"/>
      <c r="K59" s="1063"/>
      <c r="L59" s="1063"/>
      <c r="M59" s="1063"/>
      <c r="N59" s="1063"/>
      <c r="O59" s="1063"/>
      <c r="P59" s="1063"/>
      <c r="Q59" s="1063"/>
      <c r="R59" s="1063"/>
      <c r="S59" s="1063"/>
      <c r="T59" s="1063"/>
      <c r="U59" s="1063"/>
    </row>
    <row r="60" spans="1:21" ht="15" customHeight="1">
      <c r="A60" s="1064" t="s">
        <v>191</v>
      </c>
      <c r="B60" s="1064"/>
      <c r="C60" s="1064"/>
      <c r="D60" s="1064"/>
      <c r="E60" s="1064"/>
      <c r="F60" s="1064"/>
      <c r="G60" s="1064"/>
      <c r="H60" s="1064"/>
      <c r="I60" s="1064"/>
      <c r="J60" s="1064"/>
      <c r="K60" s="1064"/>
      <c r="L60" s="1064"/>
      <c r="M60" s="1064"/>
      <c r="N60" s="1064"/>
      <c r="O60" s="1064"/>
      <c r="P60" s="1064"/>
      <c r="Q60" s="1064"/>
      <c r="R60" s="1064"/>
      <c r="S60" s="1064"/>
      <c r="T60" s="1064"/>
      <c r="U60" s="1064"/>
    </row>
    <row r="61" spans="1:21" ht="15" customHeight="1">
      <c r="A61" s="1043" t="s">
        <v>194</v>
      </c>
      <c r="B61" s="1043"/>
      <c r="C61" s="1043"/>
      <c r="D61" s="1043"/>
      <c r="E61" s="1043"/>
      <c r="F61" s="1043"/>
      <c r="G61" s="1043"/>
      <c r="H61" s="1043"/>
      <c r="I61" s="1043"/>
      <c r="J61" s="1043"/>
      <c r="K61" s="1043"/>
      <c r="L61" s="1043"/>
      <c r="M61" s="1043"/>
      <c r="N61" s="1043"/>
      <c r="O61" s="1043"/>
      <c r="P61" s="1043"/>
      <c r="Q61" s="1043"/>
      <c r="R61" s="1043"/>
      <c r="S61" s="1043"/>
      <c r="T61" s="1043"/>
      <c r="U61" s="1043"/>
    </row>
    <row r="63" spans="1:21" ht="23.15" customHeight="1">
      <c r="A63" s="1084">
        <v>2021</v>
      </c>
      <c r="B63" s="1084"/>
      <c r="C63" s="1084"/>
      <c r="D63" s="1084"/>
      <c r="E63" s="1084"/>
      <c r="F63" s="1084"/>
      <c r="G63" s="1084"/>
      <c r="H63" s="1084"/>
      <c r="I63" s="1084"/>
      <c r="J63" s="1084"/>
      <c r="K63" s="1084"/>
      <c r="L63" s="1084"/>
      <c r="M63" s="1084"/>
      <c r="N63" s="1084"/>
      <c r="O63" s="1084"/>
      <c r="P63" s="1084"/>
      <c r="Q63" s="1084"/>
      <c r="R63" s="1084"/>
      <c r="S63" s="1084"/>
      <c r="T63" s="1084"/>
      <c r="U63" s="1084"/>
    </row>
    <row r="64" spans="1:21" ht="14.15" customHeight="1"/>
    <row r="65" spans="1:21" ht="17.899999999999999" customHeight="1">
      <c r="A65" s="1111" t="s">
        <v>230</v>
      </c>
      <c r="B65" s="1111"/>
      <c r="C65" s="1111"/>
      <c r="D65" s="1111"/>
      <c r="E65" s="1111"/>
      <c r="F65" s="1111"/>
      <c r="G65" s="1111"/>
      <c r="H65" s="1111"/>
      <c r="I65" s="1111"/>
      <c r="J65" s="1111"/>
      <c r="K65" s="1111"/>
      <c r="L65" s="1111"/>
      <c r="M65" s="1111"/>
      <c r="N65" s="1111"/>
      <c r="O65" s="1111"/>
      <c r="P65" s="1111"/>
      <c r="Q65" s="1111"/>
      <c r="R65" s="1111"/>
      <c r="S65" s="1111"/>
      <c r="T65" s="1111"/>
      <c r="U65" s="1111"/>
    </row>
    <row r="66" spans="1:21" ht="15" customHeight="1">
      <c r="A66" s="1112" t="s">
        <v>28</v>
      </c>
      <c r="B66" s="1115" t="s">
        <v>217</v>
      </c>
      <c r="C66" s="1116" t="s">
        <v>224</v>
      </c>
      <c r="D66" s="1117" t="s">
        <v>184</v>
      </c>
      <c r="E66" s="1118"/>
      <c r="F66" s="1118"/>
      <c r="G66" s="1118"/>
      <c r="H66" s="1118"/>
      <c r="I66" s="1118"/>
      <c r="J66" s="1118"/>
      <c r="K66" s="1118"/>
      <c r="L66" s="1118"/>
      <c r="M66" s="1118"/>
      <c r="N66" s="1118"/>
      <c r="O66" s="1118"/>
      <c r="P66" s="1118"/>
      <c r="Q66" s="1118"/>
      <c r="R66" s="1118"/>
      <c r="S66" s="1118"/>
      <c r="T66" s="1118"/>
      <c r="U66" s="1118"/>
    </row>
    <row r="67" spans="1:21" ht="39.65" customHeight="1">
      <c r="A67" s="1113"/>
      <c r="B67" s="1115"/>
      <c r="C67" s="1116"/>
      <c r="D67" s="1116" t="s">
        <v>225</v>
      </c>
      <c r="E67" s="1119" t="s">
        <v>226</v>
      </c>
      <c r="F67" s="1118"/>
      <c r="G67" s="1118"/>
      <c r="H67" s="1118"/>
      <c r="I67" s="1118"/>
      <c r="J67" s="1118"/>
      <c r="K67" s="1118"/>
      <c r="L67" s="1120"/>
      <c r="M67" s="1116" t="s">
        <v>227</v>
      </c>
      <c r="N67" s="1117" t="s">
        <v>226</v>
      </c>
      <c r="O67" s="1118"/>
      <c r="P67" s="1118"/>
      <c r="Q67" s="1118"/>
      <c r="R67" s="1118"/>
      <c r="S67" s="1118"/>
      <c r="T67" s="1118"/>
      <c r="U67" s="1118"/>
    </row>
    <row r="68" spans="1:21" ht="73.400000000000006" customHeight="1">
      <c r="A68" s="1113"/>
      <c r="B68" s="1115"/>
      <c r="C68" s="1116"/>
      <c r="D68" s="1116"/>
      <c r="E68" s="1106" t="s">
        <v>218</v>
      </c>
      <c r="F68" s="1107"/>
      <c r="G68" s="1108" t="s">
        <v>219</v>
      </c>
      <c r="H68" s="1109"/>
      <c r="I68" s="1108" t="s">
        <v>220</v>
      </c>
      <c r="J68" s="1109"/>
      <c r="K68" s="1108" t="s">
        <v>221</v>
      </c>
      <c r="L68" s="1109"/>
      <c r="M68" s="1116"/>
      <c r="N68" s="1110" t="s">
        <v>218</v>
      </c>
      <c r="O68" s="1107"/>
      <c r="P68" s="1108" t="s">
        <v>219</v>
      </c>
      <c r="Q68" s="1109"/>
      <c r="R68" s="1108" t="s">
        <v>220</v>
      </c>
      <c r="S68" s="1109"/>
      <c r="T68" s="1108" t="s">
        <v>221</v>
      </c>
      <c r="U68" s="1121"/>
    </row>
    <row r="69" spans="1:21" ht="18.75" customHeight="1" thickBot="1">
      <c r="A69" s="1114"/>
      <c r="B69" s="1122" t="s">
        <v>3</v>
      </c>
      <c r="C69" s="1123"/>
      <c r="D69" s="1123"/>
      <c r="E69" s="1123"/>
      <c r="F69" s="581" t="s">
        <v>187</v>
      </c>
      <c r="G69" s="582" t="s">
        <v>3</v>
      </c>
      <c r="H69" s="581" t="s">
        <v>187</v>
      </c>
      <c r="I69" s="582" t="s">
        <v>3</v>
      </c>
      <c r="J69" s="581" t="s">
        <v>187</v>
      </c>
      <c r="K69" s="582" t="s">
        <v>3</v>
      </c>
      <c r="L69" s="581" t="s">
        <v>187</v>
      </c>
      <c r="M69" s="584" t="s">
        <v>3</v>
      </c>
      <c r="N69" s="582" t="s">
        <v>3</v>
      </c>
      <c r="O69" s="581" t="s">
        <v>187</v>
      </c>
      <c r="P69" s="582" t="s">
        <v>3</v>
      </c>
      <c r="Q69" s="581" t="s">
        <v>187</v>
      </c>
      <c r="R69" s="582" t="s">
        <v>3</v>
      </c>
      <c r="S69" s="581" t="s">
        <v>187</v>
      </c>
      <c r="T69" s="582" t="s">
        <v>3</v>
      </c>
      <c r="U69" s="585" t="s">
        <v>187</v>
      </c>
    </row>
    <row r="70" spans="1:21" ht="14.25" customHeight="1">
      <c r="A70" s="577" t="s">
        <v>39</v>
      </c>
      <c r="B70" s="586">
        <v>431527</v>
      </c>
      <c r="C70" s="587">
        <v>320420</v>
      </c>
      <c r="D70" s="548">
        <v>64725</v>
      </c>
      <c r="E70" s="529">
        <v>46871</v>
      </c>
      <c r="F70" s="588">
        <v>72.415604480494395</v>
      </c>
      <c r="G70" s="529">
        <v>14846</v>
      </c>
      <c r="H70" s="588">
        <v>22.937041328698342</v>
      </c>
      <c r="I70" s="529">
        <v>2795</v>
      </c>
      <c r="J70" s="588">
        <v>4.3182696021629976</v>
      </c>
      <c r="K70" s="529">
        <v>213</v>
      </c>
      <c r="L70" s="588">
        <v>0.32908458864426421</v>
      </c>
      <c r="M70" s="548">
        <v>255695</v>
      </c>
      <c r="N70" s="529">
        <v>171700</v>
      </c>
      <c r="O70" s="588">
        <v>67.150315805940679</v>
      </c>
      <c r="P70" s="529">
        <v>67558</v>
      </c>
      <c r="Q70" s="588">
        <v>26.421322278495861</v>
      </c>
      <c r="R70" s="529">
        <v>14852</v>
      </c>
      <c r="S70" s="588">
        <v>5.8084827626664577</v>
      </c>
      <c r="T70" s="529">
        <v>1585</v>
      </c>
      <c r="U70" s="590">
        <v>0.61987915289700612</v>
      </c>
    </row>
    <row r="71" spans="1:21">
      <c r="A71" s="576" t="s">
        <v>40</v>
      </c>
      <c r="B71" s="591">
        <v>521161</v>
      </c>
      <c r="C71" s="592">
        <v>427979</v>
      </c>
      <c r="D71" s="540">
        <v>90778</v>
      </c>
      <c r="E71" s="538">
        <v>75986</v>
      </c>
      <c r="F71" s="593">
        <v>83.705303046993762</v>
      </c>
      <c r="G71" s="538">
        <v>12545</v>
      </c>
      <c r="H71" s="593">
        <v>13.819427614620283</v>
      </c>
      <c r="I71" s="538">
        <v>2099</v>
      </c>
      <c r="J71" s="593">
        <v>2.3122342417766419</v>
      </c>
      <c r="K71" s="538">
        <v>148</v>
      </c>
      <c r="L71" s="593">
        <v>0.16303509660931065</v>
      </c>
      <c r="M71" s="540">
        <v>337201</v>
      </c>
      <c r="N71" s="538">
        <v>277933</v>
      </c>
      <c r="O71" s="593">
        <v>82.423539669218059</v>
      </c>
      <c r="P71" s="538">
        <v>45473</v>
      </c>
      <c r="Q71" s="593">
        <v>13.485428572275882</v>
      </c>
      <c r="R71" s="538">
        <v>12175</v>
      </c>
      <c r="S71" s="593">
        <v>3.6106061369924767</v>
      </c>
      <c r="T71" s="538">
        <v>1620</v>
      </c>
      <c r="U71" s="595">
        <v>0.48042562151357798</v>
      </c>
    </row>
    <row r="72" spans="1:21">
      <c r="A72" s="577" t="s">
        <v>41</v>
      </c>
      <c r="B72" s="586">
        <v>168470</v>
      </c>
      <c r="C72" s="587">
        <v>113722</v>
      </c>
      <c r="D72" s="526">
        <v>35399</v>
      </c>
      <c r="E72" s="527">
        <v>21240</v>
      </c>
      <c r="F72" s="596">
        <v>60.001694963134554</v>
      </c>
      <c r="G72" s="527">
        <v>9593</v>
      </c>
      <c r="H72" s="596">
        <v>27.099635582926073</v>
      </c>
      <c r="I72" s="527">
        <v>4186</v>
      </c>
      <c r="J72" s="588">
        <v>11.825192802056556</v>
      </c>
      <c r="K72" s="529">
        <v>380</v>
      </c>
      <c r="L72" s="588">
        <v>1.0734766518828216</v>
      </c>
      <c r="M72" s="526">
        <v>78323</v>
      </c>
      <c r="N72" s="527">
        <v>48167</v>
      </c>
      <c r="O72" s="596">
        <v>61.497899722942172</v>
      </c>
      <c r="P72" s="527">
        <v>20582</v>
      </c>
      <c r="Q72" s="596">
        <v>26.278360124101479</v>
      </c>
      <c r="R72" s="527">
        <v>8774</v>
      </c>
      <c r="S72" s="588">
        <v>11.202328817844057</v>
      </c>
      <c r="T72" s="529">
        <v>800</v>
      </c>
      <c r="U72" s="590">
        <v>1.0214113351122913</v>
      </c>
    </row>
    <row r="73" spans="1:21">
      <c r="A73" s="579" t="s">
        <v>42</v>
      </c>
      <c r="B73" s="598">
        <v>110757</v>
      </c>
      <c r="C73" s="599">
        <v>102594</v>
      </c>
      <c r="D73" s="535">
        <v>30027</v>
      </c>
      <c r="E73" s="536">
        <v>29123</v>
      </c>
      <c r="F73" s="600">
        <f>E73/D73*100</f>
        <v>96.989376228061403</v>
      </c>
      <c r="G73" s="536">
        <v>838</v>
      </c>
      <c r="H73" s="600">
        <f>G73/D73*100</f>
        <v>2.7908215938988246</v>
      </c>
      <c r="I73" s="536" t="s">
        <v>188</v>
      </c>
      <c r="J73" s="614" t="s">
        <v>188</v>
      </c>
      <c r="K73" s="538" t="s">
        <v>188</v>
      </c>
      <c r="L73" s="615" t="s">
        <v>188</v>
      </c>
      <c r="M73" s="535">
        <v>72869</v>
      </c>
      <c r="N73" s="536">
        <v>70505</v>
      </c>
      <c r="O73" s="600">
        <f>N73/M73*100</f>
        <v>96.755822091698803</v>
      </c>
      <c r="P73" s="536">
        <v>2128</v>
      </c>
      <c r="Q73" s="600">
        <f>P73/M73*100</f>
        <v>2.9203090477432103</v>
      </c>
      <c r="R73" s="536" t="s">
        <v>188</v>
      </c>
      <c r="S73" s="614" t="s">
        <v>188</v>
      </c>
      <c r="T73" s="538" t="s">
        <v>188</v>
      </c>
      <c r="U73" s="616" t="s">
        <v>188</v>
      </c>
    </row>
    <row r="74" spans="1:21">
      <c r="A74" s="578" t="s">
        <v>43</v>
      </c>
      <c r="B74" s="602">
        <v>26032</v>
      </c>
      <c r="C74" s="587">
        <v>15699</v>
      </c>
      <c r="D74" s="526">
        <v>3569</v>
      </c>
      <c r="E74" s="527">
        <v>2050</v>
      </c>
      <c r="F74" s="596">
        <v>57.43905855982068</v>
      </c>
      <c r="G74" s="527">
        <v>913</v>
      </c>
      <c r="H74" s="596">
        <v>25.581395348837212</v>
      </c>
      <c r="I74" s="527">
        <v>542</v>
      </c>
      <c r="J74" s="588">
        <v>15.186326702157467</v>
      </c>
      <c r="K74" s="529">
        <v>64</v>
      </c>
      <c r="L74" s="588">
        <v>1.7932193891846457</v>
      </c>
      <c r="M74" s="526">
        <v>12130</v>
      </c>
      <c r="N74" s="527">
        <v>6353</v>
      </c>
      <c r="O74" s="596">
        <v>52.374278647980212</v>
      </c>
      <c r="P74" s="527">
        <v>3234</v>
      </c>
      <c r="Q74" s="596">
        <v>26.661170651277821</v>
      </c>
      <c r="R74" s="527">
        <v>2193</v>
      </c>
      <c r="S74" s="588">
        <v>18.079142621599338</v>
      </c>
      <c r="T74" s="529">
        <v>350</v>
      </c>
      <c r="U74" s="590">
        <v>2.8854080791426218</v>
      </c>
    </row>
    <row r="75" spans="1:21">
      <c r="A75" s="579" t="s">
        <v>44</v>
      </c>
      <c r="B75" s="598">
        <v>83184</v>
      </c>
      <c r="C75" s="592">
        <v>58609</v>
      </c>
      <c r="D75" s="535">
        <v>19481</v>
      </c>
      <c r="E75" s="536">
        <v>13157</v>
      </c>
      <c r="F75" s="600">
        <v>67.537600739181769</v>
      </c>
      <c r="G75" s="536">
        <v>4091</v>
      </c>
      <c r="H75" s="600">
        <v>20.999948667932859</v>
      </c>
      <c r="I75" s="536">
        <v>1978</v>
      </c>
      <c r="J75" s="593">
        <v>10.153482880755609</v>
      </c>
      <c r="K75" s="538">
        <v>255</v>
      </c>
      <c r="L75" s="593">
        <v>1.3089677121297674</v>
      </c>
      <c r="M75" s="535">
        <v>39128</v>
      </c>
      <c r="N75" s="536">
        <v>26465</v>
      </c>
      <c r="O75" s="600">
        <v>67.636986301369859</v>
      </c>
      <c r="P75" s="536">
        <v>8278</v>
      </c>
      <c r="Q75" s="600">
        <v>21.156205274994889</v>
      </c>
      <c r="R75" s="535">
        <v>3813</v>
      </c>
      <c r="S75" s="617">
        <v>9.7449396851359644</v>
      </c>
      <c r="T75" s="538">
        <v>572</v>
      </c>
      <c r="U75" s="595">
        <v>1.4618687384992843</v>
      </c>
    </row>
    <row r="76" spans="1:21">
      <c r="A76" s="578" t="s">
        <v>45</v>
      </c>
      <c r="B76" s="602">
        <v>250106</v>
      </c>
      <c r="C76" s="587">
        <v>166638</v>
      </c>
      <c r="D76" s="526">
        <v>35560</v>
      </c>
      <c r="E76" s="527">
        <v>19875</v>
      </c>
      <c r="F76" s="596">
        <v>55.891451068616426</v>
      </c>
      <c r="G76" s="527">
        <v>12217</v>
      </c>
      <c r="H76" s="596">
        <v>34.356017997750286</v>
      </c>
      <c r="I76" s="527">
        <v>3136</v>
      </c>
      <c r="J76" s="588">
        <v>8.8188976377952759</v>
      </c>
      <c r="K76" s="529">
        <v>332</v>
      </c>
      <c r="L76" s="588">
        <v>0.93363329583802024</v>
      </c>
      <c r="M76" s="526">
        <v>131078</v>
      </c>
      <c r="N76" s="527">
        <v>70884</v>
      </c>
      <c r="O76" s="596">
        <v>54.077724713529349</v>
      </c>
      <c r="P76" s="527">
        <v>45432</v>
      </c>
      <c r="Q76" s="596">
        <v>34.660278612734402</v>
      </c>
      <c r="R76" s="527">
        <v>12748</v>
      </c>
      <c r="S76" s="588">
        <v>9.7255069500602698</v>
      </c>
      <c r="T76" s="529">
        <v>2014</v>
      </c>
      <c r="U76" s="590">
        <v>1.5364897236759791</v>
      </c>
    </row>
    <row r="77" spans="1:21">
      <c r="A77" s="579" t="s">
        <v>46</v>
      </c>
      <c r="B77" s="598">
        <v>68913</v>
      </c>
      <c r="C77" s="592">
        <v>64667</v>
      </c>
      <c r="D77" s="535">
        <v>18510</v>
      </c>
      <c r="E77" s="536">
        <v>17931</v>
      </c>
      <c r="F77" s="600">
        <f>E77/D77*100</f>
        <v>96.87196110210698</v>
      </c>
      <c r="G77" s="536">
        <v>561</v>
      </c>
      <c r="H77" s="600">
        <f>G77/D77*100</f>
        <v>3.0307941653160455</v>
      </c>
      <c r="I77" s="536" t="s">
        <v>188</v>
      </c>
      <c r="J77" s="614" t="s">
        <v>188</v>
      </c>
      <c r="K77" s="538" t="s">
        <v>188</v>
      </c>
      <c r="L77" s="615" t="s">
        <v>188</v>
      </c>
      <c r="M77" s="535">
        <v>46222</v>
      </c>
      <c r="N77" s="536">
        <v>44796</v>
      </c>
      <c r="O77" s="600">
        <f>N77/M77*100</f>
        <v>96.914889013889493</v>
      </c>
      <c r="P77" s="536">
        <v>1379</v>
      </c>
      <c r="Q77" s="600">
        <f>P77/M77*100</f>
        <v>2.9834278049413698</v>
      </c>
      <c r="R77" s="536" t="s">
        <v>188</v>
      </c>
      <c r="S77" s="614" t="s">
        <v>188</v>
      </c>
      <c r="T77" s="538" t="s">
        <v>188</v>
      </c>
      <c r="U77" s="616" t="s">
        <v>188</v>
      </c>
    </row>
    <row r="78" spans="1:21">
      <c r="A78" s="578" t="s">
        <v>47</v>
      </c>
      <c r="B78" s="602">
        <v>302555</v>
      </c>
      <c r="C78" s="587">
        <v>245354</v>
      </c>
      <c r="D78" s="526">
        <v>49421</v>
      </c>
      <c r="E78" s="527">
        <v>40133</v>
      </c>
      <c r="F78" s="596">
        <v>81.20636976184214</v>
      </c>
      <c r="G78" s="527">
        <v>8039</v>
      </c>
      <c r="H78" s="596">
        <v>16.266364500920659</v>
      </c>
      <c r="I78" s="527">
        <v>1136</v>
      </c>
      <c r="J78" s="588">
        <v>2.2986179963982925</v>
      </c>
      <c r="K78" s="529">
        <v>113</v>
      </c>
      <c r="L78" s="588">
        <v>0.22864774083891462</v>
      </c>
      <c r="M78" s="526">
        <v>195933</v>
      </c>
      <c r="N78" s="527">
        <v>155900</v>
      </c>
      <c r="O78" s="596">
        <v>79.568015597168412</v>
      </c>
      <c r="P78" s="527">
        <v>33814</v>
      </c>
      <c r="Q78" s="596">
        <v>17.257940214256916</v>
      </c>
      <c r="R78" s="527">
        <v>5609</v>
      </c>
      <c r="S78" s="588">
        <v>2.8627132744356487</v>
      </c>
      <c r="T78" s="529">
        <v>610</v>
      </c>
      <c r="U78" s="590">
        <v>0.31133091413901692</v>
      </c>
    </row>
    <row r="79" spans="1:21">
      <c r="A79" s="579" t="s">
        <v>48</v>
      </c>
      <c r="B79" s="598">
        <v>641928</v>
      </c>
      <c r="C79" s="592">
        <v>462988</v>
      </c>
      <c r="D79" s="540">
        <v>81609</v>
      </c>
      <c r="E79" s="538">
        <v>56320</v>
      </c>
      <c r="F79" s="593">
        <v>69.011996225906458</v>
      </c>
      <c r="G79" s="538">
        <v>19580</v>
      </c>
      <c r="H79" s="593">
        <v>23.99245181291279</v>
      </c>
      <c r="I79" s="538">
        <v>5183</v>
      </c>
      <c r="J79" s="593">
        <v>6.3510152066561281</v>
      </c>
      <c r="K79" s="538">
        <v>526</v>
      </c>
      <c r="L79" s="593">
        <v>0.64453675452462345</v>
      </c>
      <c r="M79" s="535">
        <v>381379</v>
      </c>
      <c r="N79" s="536">
        <v>254517</v>
      </c>
      <c r="O79" s="600">
        <v>66.735976548263011</v>
      </c>
      <c r="P79" s="536">
        <v>94611</v>
      </c>
      <c r="Q79" s="600">
        <v>24.807606082138765</v>
      </c>
      <c r="R79" s="536">
        <v>28398</v>
      </c>
      <c r="S79" s="593">
        <v>7.4461362581578951</v>
      </c>
      <c r="T79" s="538">
        <v>3853</v>
      </c>
      <c r="U79" s="595">
        <v>1.0102811114403258</v>
      </c>
    </row>
    <row r="80" spans="1:21">
      <c r="A80" s="578" t="s">
        <v>49</v>
      </c>
      <c r="B80" s="602">
        <v>158542</v>
      </c>
      <c r="C80" s="587">
        <v>122384</v>
      </c>
      <c r="D80" s="548">
        <v>25416</v>
      </c>
      <c r="E80" s="529">
        <v>19297</v>
      </c>
      <c r="F80" s="588">
        <v>75.92461441611583</v>
      </c>
      <c r="G80" s="529">
        <v>5175</v>
      </c>
      <c r="H80" s="588">
        <v>20.361189801699716</v>
      </c>
      <c r="I80" s="529">
        <v>893</v>
      </c>
      <c r="J80" s="588">
        <v>3.5135347812401636</v>
      </c>
      <c r="K80" s="529">
        <v>51</v>
      </c>
      <c r="L80" s="588">
        <v>0.20066100094428707</v>
      </c>
      <c r="M80" s="546">
        <v>96968</v>
      </c>
      <c r="N80" s="529">
        <v>71080</v>
      </c>
      <c r="O80" s="588">
        <v>73.302532794323909</v>
      </c>
      <c r="P80" s="529">
        <v>21237</v>
      </c>
      <c r="Q80" s="588">
        <v>21.901039518191567</v>
      </c>
      <c r="R80" s="529">
        <v>4291</v>
      </c>
      <c r="S80" s="588">
        <v>4.425171190495834</v>
      </c>
      <c r="T80" s="529">
        <v>360</v>
      </c>
      <c r="U80" s="590">
        <v>0.37125649698869728</v>
      </c>
    </row>
    <row r="81" spans="1:21">
      <c r="A81" s="579" t="s">
        <v>50</v>
      </c>
      <c r="B81" s="598">
        <v>34028</v>
      </c>
      <c r="C81" s="592">
        <v>26975</v>
      </c>
      <c r="D81" s="540">
        <v>5761</v>
      </c>
      <c r="E81" s="538">
        <v>4721</v>
      </c>
      <c r="F81" s="593">
        <v>81.947578545391423</v>
      </c>
      <c r="G81" s="538">
        <v>891</v>
      </c>
      <c r="H81" s="593">
        <v>15.466064919284847</v>
      </c>
      <c r="I81" s="538">
        <v>132</v>
      </c>
      <c r="J81" s="593">
        <v>2.2912688769310883</v>
      </c>
      <c r="K81" s="538">
        <v>17</v>
      </c>
      <c r="L81" s="593">
        <v>0.29508765839264017</v>
      </c>
      <c r="M81" s="540">
        <v>21214</v>
      </c>
      <c r="N81" s="538">
        <v>16595</v>
      </c>
      <c r="O81" s="593">
        <v>78.226642783067788</v>
      </c>
      <c r="P81" s="538">
        <v>3790</v>
      </c>
      <c r="Q81" s="593">
        <v>17.865560478929009</v>
      </c>
      <c r="R81" s="538">
        <v>774</v>
      </c>
      <c r="S81" s="593">
        <v>3.6485339869897238</v>
      </c>
      <c r="T81" s="538">
        <v>55</v>
      </c>
      <c r="U81" s="595">
        <v>0.25926275101348162</v>
      </c>
    </row>
    <row r="82" spans="1:21">
      <c r="A82" s="578" t="s">
        <v>51</v>
      </c>
      <c r="B82" s="602">
        <v>183605</v>
      </c>
      <c r="C82" s="603">
        <v>168907</v>
      </c>
      <c r="D82" s="548">
        <v>45418</v>
      </c>
      <c r="E82" s="529">
        <v>43222</v>
      </c>
      <c r="F82" s="588">
        <v>95.164912589722135</v>
      </c>
      <c r="G82" s="529">
        <v>2040</v>
      </c>
      <c r="H82" s="588">
        <v>4.4916112554493814</v>
      </c>
      <c r="I82" s="529">
        <v>126</v>
      </c>
      <c r="J82" s="618">
        <v>0.27742304813069707</v>
      </c>
      <c r="K82" s="529">
        <v>30</v>
      </c>
      <c r="L82" s="618">
        <v>6.6053106697785011E-2</v>
      </c>
      <c r="M82" s="548">
        <v>123489</v>
      </c>
      <c r="N82" s="529">
        <v>116605</v>
      </c>
      <c r="O82" s="588">
        <v>94.425414409380593</v>
      </c>
      <c r="P82" s="529">
        <v>6545</v>
      </c>
      <c r="Q82" s="588">
        <v>5.3000672124642687</v>
      </c>
      <c r="R82" s="529">
        <v>298</v>
      </c>
      <c r="S82" s="546">
        <v>0.24131704038416377</v>
      </c>
      <c r="T82" s="529">
        <v>41</v>
      </c>
      <c r="U82" s="619">
        <v>3.3201337770975552E-2</v>
      </c>
    </row>
    <row r="83" spans="1:21">
      <c r="A83" s="579" t="s">
        <v>52</v>
      </c>
      <c r="B83" s="598">
        <v>92959</v>
      </c>
      <c r="C83" s="592">
        <v>86433</v>
      </c>
      <c r="D83" s="540">
        <v>26726</v>
      </c>
      <c r="E83" s="538">
        <v>25568</v>
      </c>
      <c r="F83" s="593">
        <v>95.667140612137985</v>
      </c>
      <c r="G83" s="538">
        <v>1124</v>
      </c>
      <c r="H83" s="593">
        <v>4.2056424455586319</v>
      </c>
      <c r="I83" s="538">
        <v>34</v>
      </c>
      <c r="J83" s="615">
        <v>0.12721694230337499</v>
      </c>
      <c r="K83" s="538">
        <v>0</v>
      </c>
      <c r="L83" s="615">
        <v>0</v>
      </c>
      <c r="M83" s="540">
        <v>59707</v>
      </c>
      <c r="N83" s="538">
        <v>56728</v>
      </c>
      <c r="O83" s="593">
        <v>95.010635268896451</v>
      </c>
      <c r="P83" s="538">
        <v>2834</v>
      </c>
      <c r="Q83" s="593">
        <v>4.7465121342556147</v>
      </c>
      <c r="R83" s="538">
        <v>145</v>
      </c>
      <c r="S83" s="620">
        <v>0.24285259684794078</v>
      </c>
      <c r="T83" s="538">
        <v>0</v>
      </c>
      <c r="U83" s="616">
        <v>0</v>
      </c>
    </row>
    <row r="84" spans="1:21">
      <c r="A84" s="580" t="s">
        <v>53</v>
      </c>
      <c r="B84" s="604">
        <v>106855</v>
      </c>
      <c r="C84" s="605">
        <v>89918</v>
      </c>
      <c r="D84" s="548">
        <v>18325</v>
      </c>
      <c r="E84" s="529">
        <v>16027</v>
      </c>
      <c r="F84" s="588">
        <v>87.459754433833552</v>
      </c>
      <c r="G84" s="529">
        <v>1957</v>
      </c>
      <c r="H84" s="588">
        <v>10.679399727148704</v>
      </c>
      <c r="I84" s="529">
        <v>302</v>
      </c>
      <c r="J84" s="588">
        <v>1.6480218281036834</v>
      </c>
      <c r="K84" s="529">
        <v>39</v>
      </c>
      <c r="L84" s="588">
        <v>0.21282401091405181</v>
      </c>
      <c r="M84" s="548">
        <v>71593</v>
      </c>
      <c r="N84" s="529">
        <v>61066</v>
      </c>
      <c r="O84" s="588">
        <v>85.296048496361379</v>
      </c>
      <c r="P84" s="529">
        <v>8803</v>
      </c>
      <c r="Q84" s="588">
        <v>12.295894850055172</v>
      </c>
      <c r="R84" s="529">
        <v>1527</v>
      </c>
      <c r="S84" s="588">
        <v>2.132890087019681</v>
      </c>
      <c r="T84" s="529">
        <v>197</v>
      </c>
      <c r="U84" s="590">
        <v>0.2751665665637702</v>
      </c>
    </row>
    <row r="85" spans="1:21" ht="15" thickBot="1">
      <c r="A85" s="579" t="s">
        <v>54</v>
      </c>
      <c r="B85" s="598">
        <v>91858</v>
      </c>
      <c r="C85" s="599">
        <v>84814</v>
      </c>
      <c r="D85" s="540">
        <v>24537</v>
      </c>
      <c r="E85" s="538">
        <v>23363</v>
      </c>
      <c r="F85" s="593">
        <v>95.215389004360759</v>
      </c>
      <c r="G85" s="538">
        <v>1117</v>
      </c>
      <c r="H85" s="593">
        <v>4.5523087582018995</v>
      </c>
      <c r="I85" s="538">
        <v>57</v>
      </c>
      <c r="J85" s="620">
        <v>0.23230223743733952</v>
      </c>
      <c r="K85" s="538">
        <v>0</v>
      </c>
      <c r="L85" s="615">
        <v>0</v>
      </c>
      <c r="M85" s="540">
        <v>60277</v>
      </c>
      <c r="N85" s="538">
        <v>56994</v>
      </c>
      <c r="O85" s="593">
        <v>94.553478109394959</v>
      </c>
      <c r="P85" s="538">
        <v>3111</v>
      </c>
      <c r="Q85" s="593">
        <v>5.1611725865587204</v>
      </c>
      <c r="R85" s="538">
        <v>172</v>
      </c>
      <c r="S85" s="620">
        <v>0.28534930404631947</v>
      </c>
      <c r="T85" s="538">
        <v>0</v>
      </c>
      <c r="U85" s="621">
        <v>0</v>
      </c>
    </row>
    <row r="86" spans="1:21">
      <c r="A86" s="552" t="s">
        <v>55</v>
      </c>
      <c r="B86" s="606">
        <v>2555918</v>
      </c>
      <c r="C86" s="554">
        <v>1936964</v>
      </c>
      <c r="D86" s="554">
        <v>394645</v>
      </c>
      <c r="E86" s="555">
        <v>294437</v>
      </c>
      <c r="F86" s="556">
        <v>74.60806547656756</v>
      </c>
      <c r="G86" s="555">
        <v>80254</v>
      </c>
      <c r="H86" s="556">
        <v>20.335744783286245</v>
      </c>
      <c r="I86" s="555">
        <v>18196</v>
      </c>
      <c r="J86" s="556">
        <v>4.6107260956049103</v>
      </c>
      <c r="K86" s="479">
        <v>1758</v>
      </c>
      <c r="L86" s="556">
        <v>0.44546364454129656</v>
      </c>
      <c r="M86" s="478">
        <v>1542319</v>
      </c>
      <c r="N86" s="555">
        <v>1112493</v>
      </c>
      <c r="O86" s="556">
        <v>72.131186868604999</v>
      </c>
      <c r="P86" s="555">
        <v>332230</v>
      </c>
      <c r="Q86" s="556">
        <v>21.540939325781501</v>
      </c>
      <c r="R86" s="555">
        <v>86380</v>
      </c>
      <c r="S86" s="556">
        <v>5.6006571921891641</v>
      </c>
      <c r="T86" s="479">
        <v>11216</v>
      </c>
      <c r="U86" s="622">
        <v>0.72721661342433053</v>
      </c>
    </row>
    <row r="87" spans="1:21">
      <c r="A87" s="557" t="s">
        <v>56</v>
      </c>
      <c r="B87" s="608">
        <v>716562</v>
      </c>
      <c r="C87" s="559">
        <v>621504</v>
      </c>
      <c r="D87" s="559">
        <v>180617</v>
      </c>
      <c r="E87" s="483">
        <v>160447</v>
      </c>
      <c r="F87" s="560">
        <v>88.832723387056589</v>
      </c>
      <c r="G87" s="561">
        <v>15273</v>
      </c>
      <c r="H87" s="560">
        <v>8.4560146608569511</v>
      </c>
      <c r="I87" s="561">
        <v>4476</v>
      </c>
      <c r="J87" s="560">
        <v>2.4781720436060839</v>
      </c>
      <c r="K87" s="561">
        <v>421</v>
      </c>
      <c r="L87" s="560">
        <v>0.23308990848037561</v>
      </c>
      <c r="M87" s="482">
        <v>440887</v>
      </c>
      <c r="N87" s="483">
        <v>393795</v>
      </c>
      <c r="O87" s="560">
        <v>89.31880504528371</v>
      </c>
      <c r="P87" s="561">
        <v>36579</v>
      </c>
      <c r="Q87" s="560">
        <v>8.2966837307518713</v>
      </c>
      <c r="R87" s="561">
        <v>9649</v>
      </c>
      <c r="S87" s="560">
        <v>2.188542642445797</v>
      </c>
      <c r="T87" s="561">
        <v>864</v>
      </c>
      <c r="U87" s="623">
        <v>0.19596858151862043</v>
      </c>
    </row>
    <row r="88" spans="1:21">
      <c r="A88" s="562" t="s">
        <v>57</v>
      </c>
      <c r="B88" s="611">
        <v>3272480</v>
      </c>
      <c r="C88" s="564">
        <v>2558468</v>
      </c>
      <c r="D88" s="564">
        <v>575262</v>
      </c>
      <c r="E88" s="487">
        <v>454884</v>
      </c>
      <c r="F88" s="565">
        <v>79.074230524526214</v>
      </c>
      <c r="G88" s="566">
        <v>95527</v>
      </c>
      <c r="H88" s="565">
        <v>16.605824824167076</v>
      </c>
      <c r="I88" s="566">
        <v>22672</v>
      </c>
      <c r="J88" s="565">
        <v>3.9411607232878239</v>
      </c>
      <c r="K88" s="566">
        <v>2179</v>
      </c>
      <c r="L88" s="565">
        <v>0.37878392801888527</v>
      </c>
      <c r="M88" s="567">
        <v>1983206</v>
      </c>
      <c r="N88" s="487">
        <v>1506288</v>
      </c>
      <c r="O88" s="565">
        <v>75.952170374635813</v>
      </c>
      <c r="P88" s="566">
        <v>368809</v>
      </c>
      <c r="Q88" s="565">
        <v>18.596605698046499</v>
      </c>
      <c r="R88" s="566">
        <v>96029</v>
      </c>
      <c r="S88" s="565">
        <v>4.8421091908757843</v>
      </c>
      <c r="T88" s="566">
        <v>12080</v>
      </c>
      <c r="U88" s="624">
        <v>0.60911473644190273</v>
      </c>
    </row>
    <row r="89" spans="1:21" ht="15" customHeight="1">
      <c r="A89" s="1063" t="s">
        <v>228</v>
      </c>
      <c r="B89" s="1063"/>
      <c r="C89" s="1063"/>
      <c r="D89" s="1063"/>
      <c r="E89" s="1063"/>
      <c r="F89" s="1063"/>
      <c r="G89" s="1063"/>
      <c r="H89" s="1063"/>
      <c r="I89" s="1063"/>
      <c r="J89" s="1063"/>
      <c r="K89" s="1063"/>
      <c r="L89" s="1063"/>
      <c r="M89" s="1063"/>
      <c r="N89" s="1063"/>
      <c r="O89" s="1063"/>
      <c r="P89" s="1063"/>
      <c r="Q89" s="1063"/>
      <c r="R89" s="1063"/>
      <c r="S89" s="1063"/>
      <c r="T89" s="1063"/>
      <c r="U89" s="1063"/>
    </row>
    <row r="90" spans="1:21" ht="14.15" customHeight="1">
      <c r="A90" s="1064" t="s">
        <v>191</v>
      </c>
      <c r="B90" s="1064"/>
      <c r="C90" s="1064"/>
      <c r="D90" s="1064"/>
      <c r="E90" s="1064"/>
      <c r="F90" s="1064"/>
      <c r="G90" s="1064"/>
      <c r="H90" s="1064"/>
      <c r="I90" s="1064"/>
      <c r="J90" s="1064"/>
      <c r="K90" s="1064"/>
      <c r="L90" s="1064"/>
      <c r="M90" s="1064"/>
      <c r="N90" s="1064"/>
      <c r="O90" s="1064"/>
      <c r="P90" s="1064"/>
      <c r="Q90" s="1064"/>
      <c r="R90" s="1064"/>
      <c r="S90" s="1064"/>
      <c r="T90" s="1064"/>
      <c r="U90" s="1064"/>
    </row>
    <row r="91" spans="1:21" ht="14.15" customHeight="1">
      <c r="A91" s="1043" t="s">
        <v>196</v>
      </c>
      <c r="B91" s="1043"/>
      <c r="C91" s="1043"/>
      <c r="D91" s="1043"/>
      <c r="E91" s="1043"/>
      <c r="F91" s="1043"/>
      <c r="G91" s="1043"/>
      <c r="H91" s="1043"/>
      <c r="I91" s="1043"/>
      <c r="J91" s="1043"/>
      <c r="K91" s="1043"/>
      <c r="L91" s="1043"/>
      <c r="M91" s="1043"/>
      <c r="N91" s="1043"/>
      <c r="O91" s="1043"/>
      <c r="P91" s="1043"/>
      <c r="Q91" s="1043"/>
      <c r="R91" s="1043"/>
      <c r="S91" s="1043"/>
      <c r="T91" s="1043"/>
      <c r="U91" s="1043"/>
    </row>
    <row r="93" spans="1:21" ht="23.5">
      <c r="A93" s="1084">
        <v>2020</v>
      </c>
      <c r="B93" s="1084"/>
      <c r="C93" s="1084"/>
      <c r="D93" s="1084"/>
      <c r="E93" s="1084"/>
      <c r="F93" s="1084"/>
      <c r="G93" s="1084"/>
      <c r="H93" s="1084"/>
      <c r="I93" s="1084"/>
      <c r="J93" s="1084"/>
      <c r="K93" s="1084"/>
      <c r="L93" s="1084"/>
      <c r="M93" s="1084"/>
      <c r="N93" s="1084"/>
      <c r="O93" s="1084"/>
      <c r="P93" s="1084"/>
      <c r="Q93" s="1084"/>
      <c r="R93" s="1084"/>
      <c r="S93" s="1084"/>
      <c r="T93" s="1084"/>
      <c r="U93" s="1084"/>
    </row>
    <row r="95" spans="1:21" ht="21.65" customHeight="1">
      <c r="A95" s="1111" t="s">
        <v>231</v>
      </c>
      <c r="B95" s="1111"/>
      <c r="C95" s="1111"/>
      <c r="D95" s="1111"/>
      <c r="E95" s="1111"/>
      <c r="F95" s="1111"/>
      <c r="G95" s="1111"/>
      <c r="H95" s="1111"/>
      <c r="I95" s="1111"/>
      <c r="J95" s="1111"/>
      <c r="K95" s="1111"/>
      <c r="L95" s="1111"/>
      <c r="M95" s="1111"/>
      <c r="N95" s="1111"/>
      <c r="O95" s="1111"/>
      <c r="P95" s="1111"/>
      <c r="Q95" s="1111"/>
      <c r="R95" s="1111"/>
      <c r="S95" s="1111"/>
      <c r="T95" s="1111"/>
      <c r="U95" s="1111"/>
    </row>
    <row r="96" spans="1:21" ht="14.9" customHeight="1">
      <c r="A96" s="1112" t="s">
        <v>28</v>
      </c>
      <c r="B96" s="1115" t="s">
        <v>217</v>
      </c>
      <c r="C96" s="1116" t="s">
        <v>224</v>
      </c>
      <c r="D96" s="1117" t="s">
        <v>184</v>
      </c>
      <c r="E96" s="1118"/>
      <c r="F96" s="1118"/>
      <c r="G96" s="1118"/>
      <c r="H96" s="1118"/>
      <c r="I96" s="1118"/>
      <c r="J96" s="1118"/>
      <c r="K96" s="1118"/>
      <c r="L96" s="1118"/>
      <c r="M96" s="1118"/>
      <c r="N96" s="1118"/>
      <c r="O96" s="1118"/>
      <c r="P96" s="1118"/>
      <c r="Q96" s="1118"/>
      <c r="R96" s="1118"/>
      <c r="S96" s="1118"/>
      <c r="T96" s="1118"/>
      <c r="U96" s="1118"/>
    </row>
    <row r="97" spans="1:21" ht="37.5" customHeight="1">
      <c r="A97" s="1113"/>
      <c r="B97" s="1115"/>
      <c r="C97" s="1116"/>
      <c r="D97" s="1116" t="s">
        <v>225</v>
      </c>
      <c r="E97" s="1119" t="s">
        <v>226</v>
      </c>
      <c r="F97" s="1118"/>
      <c r="G97" s="1118"/>
      <c r="H97" s="1118"/>
      <c r="I97" s="1118"/>
      <c r="J97" s="1118"/>
      <c r="K97" s="1118"/>
      <c r="L97" s="1120"/>
      <c r="M97" s="1116" t="s">
        <v>227</v>
      </c>
      <c r="N97" s="1117" t="s">
        <v>226</v>
      </c>
      <c r="O97" s="1118"/>
      <c r="P97" s="1118"/>
      <c r="Q97" s="1118"/>
      <c r="R97" s="1118"/>
      <c r="S97" s="1118"/>
      <c r="T97" s="1118"/>
      <c r="U97" s="1118"/>
    </row>
    <row r="98" spans="1:21" ht="73.400000000000006" customHeight="1">
      <c r="A98" s="1113"/>
      <c r="B98" s="1115"/>
      <c r="C98" s="1116"/>
      <c r="D98" s="1116"/>
      <c r="E98" s="1106" t="s">
        <v>218</v>
      </c>
      <c r="F98" s="1107"/>
      <c r="G98" s="1108" t="s">
        <v>219</v>
      </c>
      <c r="H98" s="1109"/>
      <c r="I98" s="1108" t="s">
        <v>220</v>
      </c>
      <c r="J98" s="1109"/>
      <c r="K98" s="1108" t="s">
        <v>221</v>
      </c>
      <c r="L98" s="1109"/>
      <c r="M98" s="1116"/>
      <c r="N98" s="1110" t="s">
        <v>218</v>
      </c>
      <c r="O98" s="1107"/>
      <c r="P98" s="1108" t="s">
        <v>219</v>
      </c>
      <c r="Q98" s="1109"/>
      <c r="R98" s="1108" t="s">
        <v>220</v>
      </c>
      <c r="S98" s="1109"/>
      <c r="T98" s="1108" t="s">
        <v>221</v>
      </c>
      <c r="U98" s="1121"/>
    </row>
    <row r="99" spans="1:21" ht="15" customHeight="1" thickBot="1">
      <c r="A99" s="1114"/>
      <c r="B99" s="1122" t="s">
        <v>3</v>
      </c>
      <c r="C99" s="1123"/>
      <c r="D99" s="1123"/>
      <c r="E99" s="1123"/>
      <c r="F99" s="581" t="s">
        <v>187</v>
      </c>
      <c r="G99" s="582" t="s">
        <v>3</v>
      </c>
      <c r="H99" s="581" t="s">
        <v>187</v>
      </c>
      <c r="I99" s="582" t="s">
        <v>3</v>
      </c>
      <c r="J99" s="581" t="s">
        <v>187</v>
      </c>
      <c r="K99" s="582" t="s">
        <v>3</v>
      </c>
      <c r="L99" s="581" t="s">
        <v>187</v>
      </c>
      <c r="M99" s="584" t="s">
        <v>3</v>
      </c>
      <c r="N99" s="582" t="s">
        <v>3</v>
      </c>
      <c r="O99" s="581" t="s">
        <v>187</v>
      </c>
      <c r="P99" s="582" t="s">
        <v>3</v>
      </c>
      <c r="Q99" s="581" t="s">
        <v>187</v>
      </c>
      <c r="R99" s="582" t="s">
        <v>3</v>
      </c>
      <c r="S99" s="581" t="s">
        <v>187</v>
      </c>
      <c r="T99" s="582" t="s">
        <v>3</v>
      </c>
      <c r="U99" s="585" t="s">
        <v>187</v>
      </c>
    </row>
    <row r="100" spans="1:21" ht="14.25" customHeight="1">
      <c r="A100" s="577" t="s">
        <v>39</v>
      </c>
      <c r="B100" s="586">
        <v>428602</v>
      </c>
      <c r="C100" s="587">
        <v>317323</v>
      </c>
      <c r="D100" s="548">
        <v>67835</v>
      </c>
      <c r="E100" s="529">
        <v>49113</v>
      </c>
      <c r="F100" s="588">
        <f t="shared" ref="F100:F115" si="1">E100/D100*100</f>
        <v>72.400678116016806</v>
      </c>
      <c r="G100" s="529">
        <v>15539</v>
      </c>
      <c r="H100" s="588">
        <f>G100/D100*100</f>
        <v>22.90705388074003</v>
      </c>
      <c r="I100" s="529">
        <v>2896</v>
      </c>
      <c r="J100" s="588">
        <f>I100/D100*100</f>
        <v>4.269182575366699</v>
      </c>
      <c r="K100" s="529">
        <v>287</v>
      </c>
      <c r="L100" s="588">
        <f>K100/D100*100</f>
        <v>0.42308542787646497</v>
      </c>
      <c r="M100" s="548">
        <v>249488</v>
      </c>
      <c r="N100" s="529">
        <v>166791</v>
      </c>
      <c r="O100" s="588">
        <f>N100/M100*100</f>
        <v>66.853315590329004</v>
      </c>
      <c r="P100" s="529">
        <v>65448</v>
      </c>
      <c r="Q100" s="588">
        <f>P100/M100*100</f>
        <v>26.23292503046239</v>
      </c>
      <c r="R100" s="529">
        <v>15569</v>
      </c>
      <c r="S100" s="588">
        <f>R100/M100*100</f>
        <v>6.2403802988520489</v>
      </c>
      <c r="T100" s="529">
        <v>1680</v>
      </c>
      <c r="U100" s="590">
        <f>T100/M100*100</f>
        <v>0.67337908035657024</v>
      </c>
    </row>
    <row r="101" spans="1:21" ht="14.25" customHeight="1">
      <c r="A101" s="576" t="s">
        <v>40</v>
      </c>
      <c r="B101" s="591">
        <v>508879</v>
      </c>
      <c r="C101" s="592">
        <v>417998</v>
      </c>
      <c r="D101" s="540">
        <v>91231</v>
      </c>
      <c r="E101" s="538">
        <v>76769</v>
      </c>
      <c r="F101" s="593">
        <f t="shared" si="1"/>
        <v>84.147932172178315</v>
      </c>
      <c r="G101" s="538">
        <v>12320</v>
      </c>
      <c r="H101" s="593">
        <f t="shared" ref="H101:H118" si="2">G101/D101*100</f>
        <v>13.50418169262641</v>
      </c>
      <c r="I101" s="538">
        <v>2028</v>
      </c>
      <c r="J101" s="593">
        <f t="shared" ref="J101:J118" si="3">I101/D101*100</f>
        <v>2.2229286097927239</v>
      </c>
      <c r="K101" s="538">
        <v>114</v>
      </c>
      <c r="L101" s="593">
        <f t="shared" ref="L101:L118" si="4">K101/D101*100</f>
        <v>0.12495752540254956</v>
      </c>
      <c r="M101" s="540">
        <v>326767</v>
      </c>
      <c r="N101" s="538">
        <v>270037</v>
      </c>
      <c r="O101" s="593">
        <f t="shared" ref="O101:O118" si="5">N101/M101*100</f>
        <v>82.639005774756939</v>
      </c>
      <c r="P101" s="538">
        <v>43518</v>
      </c>
      <c r="Q101" s="593">
        <f t="shared" ref="Q101:Q118" si="6">P101/M101*100</f>
        <v>13.317746284049491</v>
      </c>
      <c r="R101" s="538">
        <v>11742</v>
      </c>
      <c r="S101" s="593">
        <f t="shared" ref="S101:S118" si="7">R101/M101*100</f>
        <v>3.5933861130407903</v>
      </c>
      <c r="T101" s="538">
        <v>1470</v>
      </c>
      <c r="U101" s="595">
        <f t="shared" ref="U101:U118" si="8">T101/M101*100</f>
        <v>0.44986182815278158</v>
      </c>
    </row>
    <row r="102" spans="1:21">
      <c r="A102" s="577" t="s">
        <v>41</v>
      </c>
      <c r="B102" s="586">
        <v>167104</v>
      </c>
      <c r="C102" s="587">
        <v>113904</v>
      </c>
      <c r="D102" s="526">
        <v>36157</v>
      </c>
      <c r="E102" s="527">
        <v>22405</v>
      </c>
      <c r="F102" s="596">
        <f t="shared" si="1"/>
        <v>61.965871062311585</v>
      </c>
      <c r="G102" s="527">
        <v>9090</v>
      </c>
      <c r="H102" s="596">
        <f t="shared" si="2"/>
        <v>25.140360096246923</v>
      </c>
      <c r="I102" s="527">
        <v>4223</v>
      </c>
      <c r="J102" s="588">
        <f t="shared" si="3"/>
        <v>11.679619437453329</v>
      </c>
      <c r="K102" s="529">
        <v>439</v>
      </c>
      <c r="L102" s="588">
        <f t="shared" si="4"/>
        <v>1.2141494039881626</v>
      </c>
      <c r="M102" s="526">
        <v>77747</v>
      </c>
      <c r="N102" s="527">
        <v>49531</v>
      </c>
      <c r="O102" s="596">
        <f t="shared" si="5"/>
        <v>63.707924421521092</v>
      </c>
      <c r="P102" s="527">
        <v>18585</v>
      </c>
      <c r="Q102" s="596">
        <f t="shared" si="6"/>
        <v>23.904459336051552</v>
      </c>
      <c r="R102" s="527">
        <v>8691</v>
      </c>
      <c r="S102" s="588">
        <f t="shared" si="7"/>
        <v>11.178566375551469</v>
      </c>
      <c r="T102" s="529">
        <v>940</v>
      </c>
      <c r="U102" s="590">
        <f t="shared" si="8"/>
        <v>1.2090498668758922</v>
      </c>
    </row>
    <row r="103" spans="1:21">
      <c r="A103" s="579" t="s">
        <v>42</v>
      </c>
      <c r="B103" s="598">
        <v>110483</v>
      </c>
      <c r="C103" s="599">
        <v>103199</v>
      </c>
      <c r="D103" s="535">
        <v>31098</v>
      </c>
      <c r="E103" s="536">
        <v>30235</v>
      </c>
      <c r="F103" s="600">
        <f t="shared" si="1"/>
        <v>97.224901922953251</v>
      </c>
      <c r="G103" s="536">
        <v>818</v>
      </c>
      <c r="H103" s="600">
        <f t="shared" si="2"/>
        <v>2.6303942375715481</v>
      </c>
      <c r="I103" s="536" t="s">
        <v>188</v>
      </c>
      <c r="J103" s="614" t="s">
        <v>188</v>
      </c>
      <c r="K103" s="538" t="s">
        <v>188</v>
      </c>
      <c r="L103" s="615" t="s">
        <v>188</v>
      </c>
      <c r="M103" s="535">
        <v>72101</v>
      </c>
      <c r="N103" s="536">
        <v>69947</v>
      </c>
      <c r="O103" s="600">
        <f t="shared" si="5"/>
        <v>97.012524098140105</v>
      </c>
      <c r="P103" s="536">
        <v>2000</v>
      </c>
      <c r="Q103" s="600">
        <f t="shared" si="6"/>
        <v>2.7738866312533803</v>
      </c>
      <c r="R103" s="536" t="s">
        <v>188</v>
      </c>
      <c r="S103" s="614" t="s">
        <v>188</v>
      </c>
      <c r="T103" s="538" t="s">
        <v>188</v>
      </c>
      <c r="U103" s="616" t="s">
        <v>188</v>
      </c>
    </row>
    <row r="104" spans="1:21">
      <c r="A104" s="578" t="s">
        <v>43</v>
      </c>
      <c r="B104" s="602">
        <v>25063</v>
      </c>
      <c r="C104" s="587">
        <v>15614</v>
      </c>
      <c r="D104" s="526">
        <v>3606</v>
      </c>
      <c r="E104" s="527">
        <v>2236</v>
      </c>
      <c r="F104" s="596">
        <f t="shared" si="1"/>
        <v>62.007764836383807</v>
      </c>
      <c r="G104" s="527">
        <v>867</v>
      </c>
      <c r="H104" s="596">
        <f t="shared" si="2"/>
        <v>24.0432612312812</v>
      </c>
      <c r="I104" s="527">
        <v>443</v>
      </c>
      <c r="J104" s="588">
        <f t="shared" si="3"/>
        <v>12.285080421519689</v>
      </c>
      <c r="K104" s="529">
        <v>60</v>
      </c>
      <c r="L104" s="588">
        <f t="shared" si="4"/>
        <v>1.6638935108153077</v>
      </c>
      <c r="M104" s="526">
        <v>12008</v>
      </c>
      <c r="N104" s="527">
        <v>6719</v>
      </c>
      <c r="O104" s="596">
        <f t="shared" si="5"/>
        <v>55.95436375749501</v>
      </c>
      <c r="P104" s="527">
        <v>3085</v>
      </c>
      <c r="Q104" s="596">
        <f t="shared" si="6"/>
        <v>25.69120586275816</v>
      </c>
      <c r="R104" s="527">
        <v>1847</v>
      </c>
      <c r="S104" s="588">
        <f t="shared" si="7"/>
        <v>15.381412391738841</v>
      </c>
      <c r="T104" s="529">
        <v>357</v>
      </c>
      <c r="U104" s="590">
        <f t="shared" si="8"/>
        <v>2.9730179880079945</v>
      </c>
    </row>
    <row r="105" spans="1:21">
      <c r="A105" s="579" t="s">
        <v>44</v>
      </c>
      <c r="B105" s="598">
        <v>82503</v>
      </c>
      <c r="C105" s="592">
        <v>58393</v>
      </c>
      <c r="D105" s="535">
        <v>19407</v>
      </c>
      <c r="E105" s="536">
        <v>12899</v>
      </c>
      <c r="F105" s="600">
        <f t="shared" si="1"/>
        <v>66.465708249600667</v>
      </c>
      <c r="G105" s="536">
        <v>4452</v>
      </c>
      <c r="H105" s="600">
        <f t="shared" si="2"/>
        <v>22.940176225073429</v>
      </c>
      <c r="I105" s="536">
        <v>1791</v>
      </c>
      <c r="J105" s="593">
        <f t="shared" si="3"/>
        <v>9.2286288452620191</v>
      </c>
      <c r="K105" s="538">
        <v>265</v>
      </c>
      <c r="L105" s="593">
        <f t="shared" si="4"/>
        <v>1.3654866800638943</v>
      </c>
      <c r="M105" s="535">
        <v>38986</v>
      </c>
      <c r="N105" s="536">
        <v>26487</v>
      </c>
      <c r="O105" s="600">
        <f t="shared" si="5"/>
        <v>67.9397732519366</v>
      </c>
      <c r="P105" s="536">
        <v>8471</v>
      </c>
      <c r="Q105" s="600">
        <f t="shared" si="6"/>
        <v>21.728312727645822</v>
      </c>
      <c r="R105" s="535">
        <v>3453</v>
      </c>
      <c r="S105" s="617">
        <f t="shared" si="7"/>
        <v>8.8570255989329514</v>
      </c>
      <c r="T105" s="538">
        <v>575</v>
      </c>
      <c r="U105" s="595">
        <f t="shared" si="8"/>
        <v>1.4748884214846354</v>
      </c>
    </row>
    <row r="106" spans="1:21">
      <c r="A106" s="578" t="s">
        <v>45</v>
      </c>
      <c r="B106" s="602">
        <v>248634</v>
      </c>
      <c r="C106" s="587">
        <v>165331</v>
      </c>
      <c r="D106" s="526">
        <v>36678</v>
      </c>
      <c r="E106" s="527">
        <v>20746</v>
      </c>
      <c r="F106" s="596">
        <f t="shared" si="1"/>
        <v>56.562517040187579</v>
      </c>
      <c r="G106" s="527">
        <v>12438</v>
      </c>
      <c r="H106" s="596">
        <f t="shared" si="2"/>
        <v>33.911336495992153</v>
      </c>
      <c r="I106" s="527">
        <v>3162</v>
      </c>
      <c r="J106" s="588">
        <f t="shared" si="3"/>
        <v>8.6209716996564705</v>
      </c>
      <c r="K106" s="529">
        <v>332</v>
      </c>
      <c r="L106" s="588">
        <f t="shared" si="4"/>
        <v>0.90517476416380382</v>
      </c>
      <c r="M106" s="526">
        <v>128653</v>
      </c>
      <c r="N106" s="527">
        <v>70319</v>
      </c>
      <c r="O106" s="596">
        <f t="shared" si="5"/>
        <v>54.657878168406491</v>
      </c>
      <c r="P106" s="527">
        <v>43921</v>
      </c>
      <c r="Q106" s="596">
        <f t="shared" si="6"/>
        <v>34.139118403768279</v>
      </c>
      <c r="R106" s="527">
        <v>12083</v>
      </c>
      <c r="S106" s="588">
        <f t="shared" si="7"/>
        <v>9.3919302309312638</v>
      </c>
      <c r="T106" s="529">
        <v>2330</v>
      </c>
      <c r="U106" s="590">
        <f t="shared" si="8"/>
        <v>1.8110731968939708</v>
      </c>
    </row>
    <row r="107" spans="1:21">
      <c r="A107" s="579" t="s">
        <v>46</v>
      </c>
      <c r="B107" s="598">
        <v>68882</v>
      </c>
      <c r="C107" s="592">
        <v>64903</v>
      </c>
      <c r="D107" s="535">
        <v>18578</v>
      </c>
      <c r="E107" s="536">
        <v>18137</v>
      </c>
      <c r="F107" s="600">
        <f t="shared" si="1"/>
        <v>97.626224566691789</v>
      </c>
      <c r="G107" s="536">
        <v>401</v>
      </c>
      <c r="H107" s="600">
        <f t="shared" si="2"/>
        <v>2.1584670039832057</v>
      </c>
      <c r="I107" s="536" t="s">
        <v>188</v>
      </c>
      <c r="J107" s="614" t="s">
        <v>188</v>
      </c>
      <c r="K107" s="538" t="s">
        <v>188</v>
      </c>
      <c r="L107" s="615" t="s">
        <v>188</v>
      </c>
      <c r="M107" s="535">
        <v>46325</v>
      </c>
      <c r="N107" s="536">
        <v>45127</v>
      </c>
      <c r="O107" s="600">
        <f t="shared" si="5"/>
        <v>97.41392336751214</v>
      </c>
      <c r="P107" s="536">
        <v>1117</v>
      </c>
      <c r="Q107" s="600">
        <f t="shared" si="6"/>
        <v>2.4112250404749056</v>
      </c>
      <c r="R107" s="536" t="s">
        <v>188</v>
      </c>
      <c r="S107" s="614" t="s">
        <v>188</v>
      </c>
      <c r="T107" s="538" t="s">
        <v>188</v>
      </c>
      <c r="U107" s="616" t="s">
        <v>188</v>
      </c>
    </row>
    <row r="108" spans="1:21">
      <c r="A108" s="578" t="s">
        <v>47</v>
      </c>
      <c r="B108" s="602">
        <v>298085</v>
      </c>
      <c r="C108" s="587">
        <v>242850</v>
      </c>
      <c r="D108" s="526">
        <v>50549</v>
      </c>
      <c r="E108" s="527">
        <v>41821</v>
      </c>
      <c r="F108" s="596">
        <f t="shared" si="1"/>
        <v>82.733585234129265</v>
      </c>
      <c r="G108" s="527">
        <v>7553</v>
      </c>
      <c r="H108" s="596">
        <f t="shared" si="2"/>
        <v>14.941937525964905</v>
      </c>
      <c r="I108" s="527">
        <v>1048</v>
      </c>
      <c r="J108" s="588">
        <f t="shared" si="3"/>
        <v>2.0732358701457994</v>
      </c>
      <c r="K108" s="529">
        <v>127</v>
      </c>
      <c r="L108" s="588">
        <f t="shared" si="4"/>
        <v>0.25124136976003486</v>
      </c>
      <c r="M108" s="526">
        <v>192301</v>
      </c>
      <c r="N108" s="527">
        <v>153971</v>
      </c>
      <c r="O108" s="596">
        <f t="shared" si="5"/>
        <v>80.067706356181191</v>
      </c>
      <c r="P108" s="527">
        <v>32794</v>
      </c>
      <c r="Q108" s="596">
        <f t="shared" si="6"/>
        <v>17.05347346087644</v>
      </c>
      <c r="R108" s="527">
        <v>4978</v>
      </c>
      <c r="S108" s="588">
        <f t="shared" si="7"/>
        <v>2.5886500850229588</v>
      </c>
      <c r="T108" s="529">
        <v>558</v>
      </c>
      <c r="U108" s="590">
        <f t="shared" si="8"/>
        <v>0.29017009791940757</v>
      </c>
    </row>
    <row r="109" spans="1:21">
      <c r="A109" s="579" t="s">
        <v>48</v>
      </c>
      <c r="B109" s="598">
        <v>628787</v>
      </c>
      <c r="C109" s="592">
        <v>455711</v>
      </c>
      <c r="D109" s="540">
        <v>80782</v>
      </c>
      <c r="E109" s="538">
        <v>55999</v>
      </c>
      <c r="F109" s="593">
        <f t="shared" si="1"/>
        <v>69.321135896610627</v>
      </c>
      <c r="G109" s="538">
        <v>19096</v>
      </c>
      <c r="H109" s="593">
        <f t="shared" si="2"/>
        <v>23.638929464484661</v>
      </c>
      <c r="I109" s="538">
        <v>5144</v>
      </c>
      <c r="J109" s="593">
        <f t="shared" si="3"/>
        <v>6.3677551929885379</v>
      </c>
      <c r="K109" s="538">
        <v>543</v>
      </c>
      <c r="L109" s="593">
        <f t="shared" si="4"/>
        <v>0.6721794459161694</v>
      </c>
      <c r="M109" s="535">
        <v>374929</v>
      </c>
      <c r="N109" s="536">
        <v>251270</v>
      </c>
      <c r="O109" s="600">
        <f t="shared" si="5"/>
        <v>67.018022078846926</v>
      </c>
      <c r="P109" s="536">
        <v>92485</v>
      </c>
      <c r="Q109" s="600">
        <f t="shared" si="6"/>
        <v>24.667337015808329</v>
      </c>
      <c r="R109" s="536">
        <v>27450</v>
      </c>
      <c r="S109" s="593">
        <f t="shared" si="7"/>
        <v>7.321386182450544</v>
      </c>
      <c r="T109" s="538">
        <v>3724</v>
      </c>
      <c r="U109" s="595">
        <f t="shared" si="8"/>
        <v>0.99325472289420125</v>
      </c>
    </row>
    <row r="110" spans="1:21">
      <c r="A110" s="578" t="s">
        <v>49</v>
      </c>
      <c r="B110" s="602">
        <v>158879</v>
      </c>
      <c r="C110" s="587">
        <v>122395</v>
      </c>
      <c r="D110" s="548">
        <v>27092</v>
      </c>
      <c r="E110" s="529">
        <v>20660</v>
      </c>
      <c r="F110" s="588">
        <f t="shared" si="1"/>
        <v>76.258674147349765</v>
      </c>
      <c r="G110" s="529">
        <v>5376</v>
      </c>
      <c r="H110" s="588">
        <f t="shared" si="2"/>
        <v>19.843496235050935</v>
      </c>
      <c r="I110" s="529">
        <v>1020</v>
      </c>
      <c r="J110" s="588">
        <f t="shared" si="3"/>
        <v>3.7649490624538609</v>
      </c>
      <c r="K110" s="529">
        <v>36</v>
      </c>
      <c r="L110" s="588">
        <f t="shared" si="4"/>
        <v>0.13288055514543037</v>
      </c>
      <c r="M110" s="546">
        <v>95303</v>
      </c>
      <c r="N110" s="529">
        <v>69998</v>
      </c>
      <c r="O110" s="588">
        <f t="shared" si="5"/>
        <v>73.447845293432522</v>
      </c>
      <c r="P110" s="529">
        <v>20710</v>
      </c>
      <c r="Q110" s="588">
        <f t="shared" si="6"/>
        <v>21.730690534400807</v>
      </c>
      <c r="R110" s="529">
        <v>4290</v>
      </c>
      <c r="S110" s="588">
        <f t="shared" si="7"/>
        <v>4.5014322739053334</v>
      </c>
      <c r="T110" s="529">
        <v>305</v>
      </c>
      <c r="U110" s="590">
        <f t="shared" si="8"/>
        <v>0.32003189826133488</v>
      </c>
    </row>
    <row r="111" spans="1:21">
      <c r="A111" s="579" t="s">
        <v>50</v>
      </c>
      <c r="B111" s="598">
        <v>33808</v>
      </c>
      <c r="C111" s="592">
        <v>26935</v>
      </c>
      <c r="D111" s="540">
        <v>5656</v>
      </c>
      <c r="E111" s="538">
        <v>4528</v>
      </c>
      <c r="F111" s="593">
        <f t="shared" si="1"/>
        <v>80.056577086280058</v>
      </c>
      <c r="G111" s="538">
        <v>951</v>
      </c>
      <c r="H111" s="593">
        <f t="shared" si="2"/>
        <v>16.814002828854314</v>
      </c>
      <c r="I111" s="538">
        <v>162</v>
      </c>
      <c r="J111" s="593">
        <f t="shared" si="3"/>
        <v>2.8642149929278644</v>
      </c>
      <c r="K111" s="538">
        <v>15</v>
      </c>
      <c r="L111" s="593">
        <f t="shared" si="4"/>
        <v>0.2652050919377652</v>
      </c>
      <c r="M111" s="540">
        <v>21279</v>
      </c>
      <c r="N111" s="538">
        <v>16442</v>
      </c>
      <c r="O111" s="593">
        <f t="shared" si="5"/>
        <v>77.268668640443622</v>
      </c>
      <c r="P111" s="538">
        <v>3961</v>
      </c>
      <c r="Q111" s="593">
        <f t="shared" si="6"/>
        <v>18.614596550589781</v>
      </c>
      <c r="R111" s="538">
        <v>827</v>
      </c>
      <c r="S111" s="593">
        <f t="shared" si="7"/>
        <v>3.8864608299262184</v>
      </c>
      <c r="T111" s="538">
        <v>49</v>
      </c>
      <c r="U111" s="595">
        <f t="shared" si="8"/>
        <v>0.23027397904036842</v>
      </c>
    </row>
    <row r="112" spans="1:21">
      <c r="A112" s="578" t="s">
        <v>51</v>
      </c>
      <c r="B112" s="602">
        <v>185250</v>
      </c>
      <c r="C112" s="603">
        <v>171516</v>
      </c>
      <c r="D112" s="548">
        <v>47223</v>
      </c>
      <c r="E112" s="529">
        <v>45292</v>
      </c>
      <c r="F112" s="588">
        <f t="shared" si="1"/>
        <v>95.910890879444338</v>
      </c>
      <c r="G112" s="529">
        <v>1835</v>
      </c>
      <c r="H112" s="588">
        <f t="shared" si="2"/>
        <v>3.8858183512271562</v>
      </c>
      <c r="I112" s="529" t="s">
        <v>188</v>
      </c>
      <c r="J112" s="618" t="s">
        <v>188</v>
      </c>
      <c r="K112" s="529" t="s">
        <v>188</v>
      </c>
      <c r="L112" s="618" t="s">
        <v>188</v>
      </c>
      <c r="M112" s="548">
        <v>124293</v>
      </c>
      <c r="N112" s="529">
        <v>119077</v>
      </c>
      <c r="O112" s="588">
        <f t="shared" si="5"/>
        <v>95.803464394615943</v>
      </c>
      <c r="P112" s="529">
        <v>4939</v>
      </c>
      <c r="Q112" s="588">
        <f t="shared" si="6"/>
        <v>3.9736751064018083</v>
      </c>
      <c r="R112" s="529" t="s">
        <v>188</v>
      </c>
      <c r="S112" s="546" t="s">
        <v>188</v>
      </c>
      <c r="T112" s="529" t="s">
        <v>188</v>
      </c>
      <c r="U112" s="619" t="s">
        <v>188</v>
      </c>
    </row>
    <row r="113" spans="1:21">
      <c r="A113" s="579" t="s">
        <v>52</v>
      </c>
      <c r="B113" s="598">
        <v>94485</v>
      </c>
      <c r="C113" s="592">
        <v>88307</v>
      </c>
      <c r="D113" s="540">
        <v>28376</v>
      </c>
      <c r="E113" s="538">
        <v>27324</v>
      </c>
      <c r="F113" s="593">
        <f t="shared" si="1"/>
        <v>96.292641669016064</v>
      </c>
      <c r="G113" s="538">
        <v>1012</v>
      </c>
      <c r="H113" s="593">
        <f t="shared" si="2"/>
        <v>3.5663941358894844</v>
      </c>
      <c r="I113" s="538" t="s">
        <v>188</v>
      </c>
      <c r="J113" s="615" t="s">
        <v>188</v>
      </c>
      <c r="K113" s="538" t="s">
        <v>188</v>
      </c>
      <c r="L113" s="615" t="s">
        <v>188</v>
      </c>
      <c r="M113" s="540">
        <v>59931</v>
      </c>
      <c r="N113" s="538">
        <v>57314</v>
      </c>
      <c r="O113" s="593">
        <f t="shared" si="5"/>
        <v>95.633311641721306</v>
      </c>
      <c r="P113" s="538">
        <v>2443</v>
      </c>
      <c r="Q113" s="593">
        <f t="shared" si="6"/>
        <v>4.0763544743121258</v>
      </c>
      <c r="R113" s="538" t="s">
        <v>188</v>
      </c>
      <c r="S113" s="620" t="s">
        <v>188</v>
      </c>
      <c r="T113" s="538" t="s">
        <v>188</v>
      </c>
      <c r="U113" s="616" t="s">
        <v>188</v>
      </c>
    </row>
    <row r="114" spans="1:21">
      <c r="A114" s="580" t="s">
        <v>53</v>
      </c>
      <c r="B114" s="604">
        <v>106172</v>
      </c>
      <c r="C114" s="605">
        <v>89414</v>
      </c>
      <c r="D114" s="548">
        <v>18231</v>
      </c>
      <c r="E114" s="529">
        <v>15996</v>
      </c>
      <c r="F114" s="588">
        <f t="shared" si="1"/>
        <v>87.740661510613791</v>
      </c>
      <c r="G114" s="529">
        <v>1929</v>
      </c>
      <c r="H114" s="588">
        <f t="shared" si="2"/>
        <v>10.580878723054138</v>
      </c>
      <c r="I114" s="529">
        <v>278</v>
      </c>
      <c r="J114" s="588">
        <f t="shared" si="3"/>
        <v>1.524875212550052</v>
      </c>
      <c r="K114" s="529">
        <v>28</v>
      </c>
      <c r="L114" s="588">
        <f t="shared" si="4"/>
        <v>0.15358455378201966</v>
      </c>
      <c r="M114" s="548">
        <v>71183</v>
      </c>
      <c r="N114" s="529">
        <v>60439</v>
      </c>
      <c r="O114" s="588">
        <f t="shared" si="5"/>
        <v>84.906508576485962</v>
      </c>
      <c r="P114" s="529">
        <v>9217</v>
      </c>
      <c r="Q114" s="588">
        <f t="shared" si="6"/>
        <v>12.948316311478864</v>
      </c>
      <c r="R114" s="529">
        <v>1386</v>
      </c>
      <c r="S114" s="588">
        <f t="shared" si="7"/>
        <v>1.947094109548628</v>
      </c>
      <c r="T114" s="529">
        <v>141</v>
      </c>
      <c r="U114" s="590">
        <f t="shared" si="8"/>
        <v>0.19808100248654875</v>
      </c>
    </row>
    <row r="115" spans="1:21" ht="15" thickBot="1">
      <c r="A115" s="579" t="s">
        <v>54</v>
      </c>
      <c r="B115" s="598">
        <v>94032</v>
      </c>
      <c r="C115" s="599">
        <v>87325</v>
      </c>
      <c r="D115" s="540">
        <v>26186</v>
      </c>
      <c r="E115" s="538">
        <v>24995</v>
      </c>
      <c r="F115" s="593">
        <f t="shared" si="1"/>
        <v>95.451768120369664</v>
      </c>
      <c r="G115" s="538">
        <v>1154</v>
      </c>
      <c r="H115" s="593">
        <f t="shared" si="2"/>
        <v>4.406935003436951</v>
      </c>
      <c r="I115" s="538" t="s">
        <v>188</v>
      </c>
      <c r="J115" s="620" t="s">
        <v>188</v>
      </c>
      <c r="K115" s="538" t="s">
        <v>188</v>
      </c>
      <c r="L115" s="615" t="s">
        <v>188</v>
      </c>
      <c r="M115" s="540">
        <v>61139</v>
      </c>
      <c r="N115" s="538">
        <v>57973</v>
      </c>
      <c r="O115" s="593">
        <f t="shared" si="5"/>
        <v>94.821635944323589</v>
      </c>
      <c r="P115" s="538">
        <v>3045</v>
      </c>
      <c r="Q115" s="593">
        <f t="shared" si="6"/>
        <v>4.9804543744582022</v>
      </c>
      <c r="R115" s="538" t="s">
        <v>188</v>
      </c>
      <c r="S115" s="620" t="s">
        <v>188</v>
      </c>
      <c r="T115" s="538" t="s">
        <v>188</v>
      </c>
      <c r="U115" s="621" t="s">
        <v>188</v>
      </c>
    </row>
    <row r="116" spans="1:21">
      <c r="A116" s="552" t="s">
        <v>55</v>
      </c>
      <c r="B116" s="606">
        <v>2519412</v>
      </c>
      <c r="C116" s="554">
        <v>1911964</v>
      </c>
      <c r="D116" s="554">
        <v>401067</v>
      </c>
      <c r="E116" s="555">
        <v>300767</v>
      </c>
      <c r="F116" s="556">
        <f>E116/D116*100</f>
        <v>74.991709614603039</v>
      </c>
      <c r="G116" s="555">
        <v>80521</v>
      </c>
      <c r="H116" s="556">
        <f t="shared" si="2"/>
        <v>20.076695414980538</v>
      </c>
      <c r="I116" s="555">
        <v>17972</v>
      </c>
      <c r="J116" s="556">
        <f t="shared" si="3"/>
        <v>4.4810468076406185</v>
      </c>
      <c r="K116" s="479">
        <v>1807</v>
      </c>
      <c r="L116" s="556">
        <f t="shared" si="4"/>
        <v>0.45054816277579557</v>
      </c>
      <c r="M116" s="478">
        <v>1510897</v>
      </c>
      <c r="N116" s="555">
        <v>1092473</v>
      </c>
      <c r="O116" s="556">
        <f t="shared" si="5"/>
        <v>72.306252510925631</v>
      </c>
      <c r="P116" s="555">
        <v>323610</v>
      </c>
      <c r="Q116" s="556">
        <f t="shared" si="6"/>
        <v>21.418402445699474</v>
      </c>
      <c r="R116" s="555">
        <v>83625</v>
      </c>
      <c r="S116" s="556">
        <f t="shared" si="7"/>
        <v>5.5347915840722433</v>
      </c>
      <c r="T116" s="479">
        <v>11189</v>
      </c>
      <c r="U116" s="622">
        <f t="shared" si="8"/>
        <v>0.74055345930265259</v>
      </c>
    </row>
    <row r="117" spans="1:21">
      <c r="A117" s="557" t="s">
        <v>56</v>
      </c>
      <c r="B117" s="608">
        <v>720236</v>
      </c>
      <c r="C117" s="559">
        <v>629154</v>
      </c>
      <c r="D117" s="559">
        <v>187618</v>
      </c>
      <c r="E117" s="483">
        <v>168388</v>
      </c>
      <c r="F117" s="560">
        <f t="shared" ref="F117:F118" si="9">E117/D117*100</f>
        <v>89.750450383225484</v>
      </c>
      <c r="G117" s="561">
        <v>14310</v>
      </c>
      <c r="H117" s="560">
        <f t="shared" si="2"/>
        <v>7.6271999488322013</v>
      </c>
      <c r="I117" s="561">
        <v>4464</v>
      </c>
      <c r="J117" s="560">
        <f t="shared" si="3"/>
        <v>2.3793026255476555</v>
      </c>
      <c r="K117" s="561">
        <v>456</v>
      </c>
      <c r="L117" s="560">
        <f t="shared" si="4"/>
        <v>0.24304704239465294</v>
      </c>
      <c r="M117" s="482">
        <v>441536</v>
      </c>
      <c r="N117" s="483">
        <v>398969</v>
      </c>
      <c r="O117" s="560">
        <f t="shared" si="5"/>
        <v>90.359336498043191</v>
      </c>
      <c r="P117" s="561">
        <v>32129</v>
      </c>
      <c r="Q117" s="560">
        <f t="shared" si="6"/>
        <v>7.2766433541092912</v>
      </c>
      <c r="R117" s="561">
        <v>9477</v>
      </c>
      <c r="S117" s="560">
        <f t="shared" si="7"/>
        <v>2.1463708508479491</v>
      </c>
      <c r="T117" s="561">
        <v>961</v>
      </c>
      <c r="U117" s="623">
        <f t="shared" si="8"/>
        <v>0.21764929699956514</v>
      </c>
    </row>
    <row r="118" spans="1:21">
      <c r="A118" s="562" t="s">
        <v>57</v>
      </c>
      <c r="B118" s="611">
        <v>3239648</v>
      </c>
      <c r="C118" s="564">
        <v>2541118</v>
      </c>
      <c r="D118" s="564">
        <v>588685</v>
      </c>
      <c r="E118" s="487">
        <v>469155</v>
      </c>
      <c r="F118" s="565">
        <f t="shared" si="9"/>
        <v>79.695422849231761</v>
      </c>
      <c r="G118" s="566">
        <v>94831</v>
      </c>
      <c r="H118" s="565">
        <f t="shared" si="2"/>
        <v>16.108954704128696</v>
      </c>
      <c r="I118" s="566">
        <v>22436</v>
      </c>
      <c r="J118" s="565">
        <f t="shared" si="3"/>
        <v>3.8112063327586059</v>
      </c>
      <c r="K118" s="566">
        <v>2263</v>
      </c>
      <c r="L118" s="565">
        <f t="shared" si="4"/>
        <v>0.38441611388093805</v>
      </c>
      <c r="M118" s="567">
        <v>1952433</v>
      </c>
      <c r="N118" s="487">
        <v>1491442</v>
      </c>
      <c r="O118" s="565">
        <f t="shared" si="5"/>
        <v>76.388895291157226</v>
      </c>
      <c r="P118" s="566">
        <v>355739</v>
      </c>
      <c r="Q118" s="565">
        <f t="shared" si="6"/>
        <v>18.220292322451016</v>
      </c>
      <c r="R118" s="566">
        <v>93102</v>
      </c>
      <c r="S118" s="565">
        <f t="shared" si="7"/>
        <v>4.7685119028412242</v>
      </c>
      <c r="T118" s="566">
        <v>12150</v>
      </c>
      <c r="U118" s="624">
        <f t="shared" si="8"/>
        <v>0.62230048355052392</v>
      </c>
    </row>
    <row r="119" spans="1:21" ht="15" customHeight="1">
      <c r="A119" s="1063" t="s">
        <v>228</v>
      </c>
      <c r="B119" s="1063"/>
      <c r="C119" s="1063"/>
      <c r="D119" s="1063"/>
      <c r="E119" s="1063"/>
      <c r="F119" s="1063"/>
      <c r="G119" s="1063"/>
      <c r="H119" s="1063"/>
      <c r="I119" s="1063"/>
      <c r="J119" s="1063"/>
      <c r="K119" s="1063"/>
      <c r="L119" s="1063"/>
      <c r="M119" s="1063"/>
      <c r="N119" s="1063"/>
      <c r="O119" s="1063"/>
      <c r="P119" s="1063"/>
      <c r="Q119" s="1063"/>
      <c r="R119" s="1063"/>
      <c r="S119" s="1063"/>
      <c r="T119" s="1063"/>
      <c r="U119" s="1063"/>
    </row>
    <row r="120" spans="1:21" ht="12" customHeight="1">
      <c r="A120" s="1064" t="s">
        <v>191</v>
      </c>
      <c r="B120" s="1064"/>
      <c r="C120" s="1064"/>
      <c r="D120" s="1064"/>
      <c r="E120" s="1064"/>
      <c r="F120" s="1064"/>
      <c r="G120" s="1064"/>
      <c r="H120" s="1064"/>
      <c r="I120" s="1064"/>
      <c r="J120" s="1064"/>
      <c r="K120" s="1064"/>
      <c r="L120" s="1064"/>
      <c r="M120" s="1064"/>
      <c r="N120" s="1064"/>
      <c r="O120" s="1064"/>
      <c r="P120" s="1064"/>
      <c r="Q120" s="1064"/>
      <c r="R120" s="1064"/>
      <c r="S120" s="1064"/>
      <c r="T120" s="1064"/>
      <c r="U120" s="1064"/>
    </row>
    <row r="121" spans="1:21" ht="15" customHeight="1">
      <c r="A121" s="1043" t="s">
        <v>198</v>
      </c>
      <c r="B121" s="1043"/>
      <c r="C121" s="1043"/>
      <c r="D121" s="1043"/>
      <c r="E121" s="1043"/>
      <c r="F121" s="1043"/>
      <c r="G121" s="1043"/>
      <c r="H121" s="1043"/>
      <c r="I121" s="1043"/>
      <c r="J121" s="1043"/>
      <c r="K121" s="1043"/>
      <c r="L121" s="1043"/>
      <c r="M121" s="1043"/>
      <c r="N121" s="1043"/>
      <c r="O121" s="1043"/>
      <c r="P121" s="1043"/>
      <c r="Q121" s="1043"/>
      <c r="R121" s="1043"/>
      <c r="S121" s="1043"/>
      <c r="T121" s="1043"/>
      <c r="U121" s="1043"/>
    </row>
    <row r="123" spans="1:21" ht="23.5">
      <c r="A123" s="1084">
        <v>2019</v>
      </c>
      <c r="B123" s="1084"/>
      <c r="C123" s="1084"/>
      <c r="D123" s="1084"/>
      <c r="E123" s="1084"/>
      <c r="F123" s="1084"/>
      <c r="G123" s="1084"/>
      <c r="H123" s="1084"/>
      <c r="I123" s="1084"/>
      <c r="J123" s="1084"/>
      <c r="K123" s="1084"/>
      <c r="L123" s="1084"/>
      <c r="M123" s="1084"/>
      <c r="N123" s="1084"/>
      <c r="O123" s="1084"/>
      <c r="P123" s="1084"/>
      <c r="Q123" s="1084"/>
      <c r="R123" s="1084"/>
      <c r="S123" s="1084"/>
      <c r="T123" s="1084"/>
      <c r="U123" s="1084"/>
    </row>
    <row r="125" spans="1:21" ht="18" customHeight="1">
      <c r="A125" s="1111" t="s">
        <v>232</v>
      </c>
      <c r="B125" s="1111"/>
      <c r="C125" s="1111"/>
      <c r="D125" s="1111"/>
      <c r="E125" s="1111"/>
      <c r="F125" s="1111"/>
      <c r="G125" s="1111"/>
      <c r="H125" s="1111"/>
      <c r="I125" s="1111"/>
      <c r="J125" s="1111"/>
      <c r="K125" s="1111"/>
      <c r="L125" s="1111"/>
      <c r="M125" s="1111"/>
      <c r="N125" s="1111"/>
      <c r="O125" s="1111"/>
      <c r="P125" s="1111"/>
      <c r="Q125" s="1111"/>
      <c r="R125" s="1111"/>
      <c r="S125" s="1111"/>
      <c r="T125" s="1111"/>
      <c r="U125" s="1111"/>
    </row>
    <row r="126" spans="1:21" ht="14.9" customHeight="1">
      <c r="A126" s="1112" t="s">
        <v>28</v>
      </c>
      <c r="B126" s="1115" t="s">
        <v>217</v>
      </c>
      <c r="C126" s="1116" t="s">
        <v>224</v>
      </c>
      <c r="D126" s="1117" t="s">
        <v>184</v>
      </c>
      <c r="E126" s="1118"/>
      <c r="F126" s="1118"/>
      <c r="G126" s="1118"/>
      <c r="H126" s="1118"/>
      <c r="I126" s="1118"/>
      <c r="J126" s="1118"/>
      <c r="K126" s="1118"/>
      <c r="L126" s="1118"/>
      <c r="M126" s="1118"/>
      <c r="N126" s="1118"/>
      <c r="O126" s="1118"/>
      <c r="P126" s="1118"/>
      <c r="Q126" s="1118"/>
      <c r="R126" s="1118"/>
      <c r="S126" s="1118"/>
      <c r="T126" s="1118"/>
      <c r="U126" s="1118"/>
    </row>
    <row r="127" spans="1:21" ht="36.65" customHeight="1">
      <c r="A127" s="1113"/>
      <c r="B127" s="1115"/>
      <c r="C127" s="1116"/>
      <c r="D127" s="1116" t="s">
        <v>225</v>
      </c>
      <c r="E127" s="1119" t="s">
        <v>226</v>
      </c>
      <c r="F127" s="1118"/>
      <c r="G127" s="1118"/>
      <c r="H127" s="1118"/>
      <c r="I127" s="1118"/>
      <c r="J127" s="1118"/>
      <c r="K127" s="1118"/>
      <c r="L127" s="1120"/>
      <c r="M127" s="1116" t="s">
        <v>227</v>
      </c>
      <c r="N127" s="1117" t="s">
        <v>226</v>
      </c>
      <c r="O127" s="1118"/>
      <c r="P127" s="1118"/>
      <c r="Q127" s="1118"/>
      <c r="R127" s="1118"/>
      <c r="S127" s="1118"/>
      <c r="T127" s="1118"/>
      <c r="U127" s="1118"/>
    </row>
    <row r="128" spans="1:21" ht="75.650000000000006" customHeight="1">
      <c r="A128" s="1113"/>
      <c r="B128" s="1115"/>
      <c r="C128" s="1116"/>
      <c r="D128" s="1116"/>
      <c r="E128" s="1106" t="s">
        <v>218</v>
      </c>
      <c r="F128" s="1107"/>
      <c r="G128" s="1108" t="s">
        <v>219</v>
      </c>
      <c r="H128" s="1109"/>
      <c r="I128" s="1108" t="s">
        <v>220</v>
      </c>
      <c r="J128" s="1109"/>
      <c r="K128" s="1108" t="s">
        <v>221</v>
      </c>
      <c r="L128" s="1109"/>
      <c r="M128" s="1116"/>
      <c r="N128" s="1110" t="s">
        <v>218</v>
      </c>
      <c r="O128" s="1107"/>
      <c r="P128" s="1108" t="s">
        <v>219</v>
      </c>
      <c r="Q128" s="1109"/>
      <c r="R128" s="1108" t="s">
        <v>220</v>
      </c>
      <c r="S128" s="1109"/>
      <c r="T128" s="1108" t="s">
        <v>221</v>
      </c>
      <c r="U128" s="1121"/>
    </row>
    <row r="129" spans="1:21" ht="15" customHeight="1" thickBot="1">
      <c r="A129" s="1114"/>
      <c r="B129" s="1122" t="s">
        <v>3</v>
      </c>
      <c r="C129" s="1123"/>
      <c r="D129" s="1123"/>
      <c r="E129" s="1123"/>
      <c r="F129" s="581" t="s">
        <v>187</v>
      </c>
      <c r="G129" s="582" t="s">
        <v>3</v>
      </c>
      <c r="H129" s="581" t="s">
        <v>187</v>
      </c>
      <c r="I129" s="582" t="s">
        <v>3</v>
      </c>
      <c r="J129" s="581" t="s">
        <v>187</v>
      </c>
      <c r="K129" s="582" t="s">
        <v>3</v>
      </c>
      <c r="L129" s="581" t="s">
        <v>187</v>
      </c>
      <c r="M129" s="584" t="s">
        <v>3</v>
      </c>
      <c r="N129" s="582" t="s">
        <v>3</v>
      </c>
      <c r="O129" s="581" t="s">
        <v>187</v>
      </c>
      <c r="P129" s="582" t="s">
        <v>3</v>
      </c>
      <c r="Q129" s="581" t="s">
        <v>187</v>
      </c>
      <c r="R129" s="582" t="s">
        <v>3</v>
      </c>
      <c r="S129" s="581" t="s">
        <v>187</v>
      </c>
      <c r="T129" s="582" t="s">
        <v>3</v>
      </c>
      <c r="U129" s="585" t="s">
        <v>187</v>
      </c>
    </row>
    <row r="130" spans="1:21" ht="14.25" customHeight="1">
      <c r="A130" s="577" t="s">
        <v>39</v>
      </c>
      <c r="B130" s="586">
        <v>418406</v>
      </c>
      <c r="C130" s="587">
        <v>306780</v>
      </c>
      <c r="D130" s="548">
        <v>65571</v>
      </c>
      <c r="E130" s="529">
        <v>47747</v>
      </c>
      <c r="F130" s="588">
        <f t="shared" ref="F130:F145" si="10">E130/D130*100</f>
        <v>72.817251528877094</v>
      </c>
      <c r="G130" s="529">
        <v>14472</v>
      </c>
      <c r="H130" s="588">
        <f>G130/D130*100</f>
        <v>22.070732488447636</v>
      </c>
      <c r="I130" s="529">
        <v>3004</v>
      </c>
      <c r="J130" s="588">
        <f>I130/D130*100</f>
        <v>4.5812935596528952</v>
      </c>
      <c r="K130" s="529">
        <v>348</v>
      </c>
      <c r="L130" s="588">
        <f>K130/D130*100</f>
        <v>0.53072242302237271</v>
      </c>
      <c r="M130" s="548">
        <v>241209</v>
      </c>
      <c r="N130" s="529">
        <v>162677</v>
      </c>
      <c r="O130" s="588">
        <f>N130/M130*100</f>
        <v>67.442342532824227</v>
      </c>
      <c r="P130" s="529">
        <v>61628</v>
      </c>
      <c r="Q130" s="588">
        <f>P130/M130*100</f>
        <v>25.549627086883159</v>
      </c>
      <c r="R130" s="529">
        <v>14908</v>
      </c>
      <c r="S130" s="588">
        <f>R130/M130*100</f>
        <v>6.1805322355301833</v>
      </c>
      <c r="T130" s="529">
        <v>1996</v>
      </c>
      <c r="U130" s="590">
        <f>T130/M130*100</f>
        <v>0.827498144762426</v>
      </c>
    </row>
    <row r="131" spans="1:21" ht="14.25" customHeight="1">
      <c r="A131" s="576" t="s">
        <v>40</v>
      </c>
      <c r="B131" s="591">
        <v>489824</v>
      </c>
      <c r="C131" s="592">
        <v>402956</v>
      </c>
      <c r="D131" s="540">
        <v>87380</v>
      </c>
      <c r="E131" s="538">
        <v>73661</v>
      </c>
      <c r="F131" s="593">
        <f t="shared" si="10"/>
        <v>84.299610894941637</v>
      </c>
      <c r="G131" s="538">
        <v>11680</v>
      </c>
      <c r="H131" s="593">
        <f t="shared" ref="H131:H148" si="11">G131/D131*100</f>
        <v>13.366903181506066</v>
      </c>
      <c r="I131" s="538">
        <v>1856</v>
      </c>
      <c r="J131" s="593">
        <f t="shared" ref="J131:J132" si="12">I131/D131*100</f>
        <v>2.1240558480201419</v>
      </c>
      <c r="K131" s="538">
        <v>183</v>
      </c>
      <c r="L131" s="593">
        <f t="shared" ref="L131:L132" si="13">K131/D131*100</f>
        <v>0.20943007553215839</v>
      </c>
      <c r="M131" s="540">
        <v>315576</v>
      </c>
      <c r="N131" s="538">
        <v>261924</v>
      </c>
      <c r="O131" s="593">
        <f t="shared" ref="O131:O148" si="14">N131/M131*100</f>
        <v>82.998707126017194</v>
      </c>
      <c r="P131" s="538">
        <v>41208</v>
      </c>
      <c r="Q131" s="593">
        <f t="shared" ref="Q131:Q148" si="15">P131/M131*100</f>
        <v>13.05802722640505</v>
      </c>
      <c r="R131" s="538">
        <v>10984</v>
      </c>
      <c r="S131" s="593">
        <f t="shared" ref="S131:S132" si="16">R131/M131*100</f>
        <v>3.4806195654929399</v>
      </c>
      <c r="T131" s="538">
        <v>1460</v>
      </c>
      <c r="U131" s="595">
        <f t="shared" ref="U131:U132" si="17">T131/M131*100</f>
        <v>0.46264608208482266</v>
      </c>
    </row>
    <row r="132" spans="1:21" ht="14.25" customHeight="1">
      <c r="A132" s="577" t="s">
        <v>41</v>
      </c>
      <c r="B132" s="586">
        <v>163487</v>
      </c>
      <c r="C132" s="587">
        <v>112110</v>
      </c>
      <c r="D132" s="526">
        <v>36072</v>
      </c>
      <c r="E132" s="527">
        <v>22752</v>
      </c>
      <c r="F132" s="596">
        <f t="shared" si="10"/>
        <v>63.073852295409182</v>
      </c>
      <c r="G132" s="527">
        <v>8931</v>
      </c>
      <c r="H132" s="596">
        <f t="shared" si="11"/>
        <v>24.758815701929475</v>
      </c>
      <c r="I132" s="527">
        <v>3891</v>
      </c>
      <c r="J132" s="588">
        <f t="shared" si="12"/>
        <v>10.786759813705922</v>
      </c>
      <c r="K132" s="529">
        <v>498</v>
      </c>
      <c r="L132" s="588">
        <f t="shared" si="13"/>
        <v>1.3805721889554226</v>
      </c>
      <c r="M132" s="526">
        <v>76038</v>
      </c>
      <c r="N132" s="527">
        <v>48839</v>
      </c>
      <c r="O132" s="596">
        <f t="shared" si="14"/>
        <v>64.229727241642337</v>
      </c>
      <c r="P132" s="527">
        <v>18344</v>
      </c>
      <c r="Q132" s="596">
        <f t="shared" si="15"/>
        <v>24.124779715405456</v>
      </c>
      <c r="R132" s="527">
        <v>7843</v>
      </c>
      <c r="S132" s="588">
        <f t="shared" si="16"/>
        <v>10.3145795523291</v>
      </c>
      <c r="T132" s="529">
        <v>1012</v>
      </c>
      <c r="U132" s="590">
        <f t="shared" si="17"/>
        <v>1.3309134906231095</v>
      </c>
    </row>
    <row r="133" spans="1:21">
      <c r="A133" s="579" t="s">
        <v>42</v>
      </c>
      <c r="B133" s="598">
        <v>107360</v>
      </c>
      <c r="C133" s="599">
        <v>100774</v>
      </c>
      <c r="D133" s="535">
        <v>31233</v>
      </c>
      <c r="E133" s="536">
        <v>30503</v>
      </c>
      <c r="F133" s="600">
        <f t="shared" si="10"/>
        <v>97.662728524317231</v>
      </c>
      <c r="G133" s="536">
        <v>716</v>
      </c>
      <c r="H133" s="600">
        <f t="shared" si="11"/>
        <v>2.292447091217622</v>
      </c>
      <c r="I133" s="536" t="s">
        <v>188</v>
      </c>
      <c r="J133" s="614" t="s">
        <v>188</v>
      </c>
      <c r="K133" s="538" t="s">
        <v>188</v>
      </c>
      <c r="L133" s="615" t="s">
        <v>188</v>
      </c>
      <c r="M133" s="535">
        <v>69541</v>
      </c>
      <c r="N133" s="536">
        <v>67836</v>
      </c>
      <c r="O133" s="600">
        <f t="shared" si="14"/>
        <v>97.548208970247757</v>
      </c>
      <c r="P133" s="536">
        <v>1587</v>
      </c>
      <c r="Q133" s="600">
        <f t="shared" si="15"/>
        <v>2.2821069584849223</v>
      </c>
      <c r="R133" s="536" t="s">
        <v>188</v>
      </c>
      <c r="S133" s="614" t="s">
        <v>188</v>
      </c>
      <c r="T133" s="538" t="s">
        <v>188</v>
      </c>
      <c r="U133" s="616" t="s">
        <v>188</v>
      </c>
    </row>
    <row r="134" spans="1:21">
      <c r="A134" s="578" t="s">
        <v>43</v>
      </c>
      <c r="B134" s="602">
        <v>24372</v>
      </c>
      <c r="C134" s="587">
        <v>15206</v>
      </c>
      <c r="D134" s="526">
        <v>3461</v>
      </c>
      <c r="E134" s="527">
        <v>2171</v>
      </c>
      <c r="F134" s="596">
        <f t="shared" si="10"/>
        <v>62.727535394394685</v>
      </c>
      <c r="G134" s="527">
        <v>784</v>
      </c>
      <c r="H134" s="596">
        <f t="shared" si="11"/>
        <v>22.65241259751517</v>
      </c>
      <c r="I134" s="527">
        <v>450</v>
      </c>
      <c r="J134" s="588">
        <f t="shared" ref="J134:J136" si="18">I134/D134*100</f>
        <v>13.002022536839064</v>
      </c>
      <c r="K134" s="529">
        <v>56</v>
      </c>
      <c r="L134" s="588">
        <f t="shared" ref="L134:L136" si="19">K134/D134*100</f>
        <v>1.6180294712510837</v>
      </c>
      <c r="M134" s="526">
        <v>11745</v>
      </c>
      <c r="N134" s="527">
        <v>6515</v>
      </c>
      <c r="O134" s="596">
        <f t="shared" si="14"/>
        <v>55.470412941677303</v>
      </c>
      <c r="P134" s="527">
        <v>2959</v>
      </c>
      <c r="Q134" s="596">
        <f t="shared" si="15"/>
        <v>25.19369944657301</v>
      </c>
      <c r="R134" s="527">
        <v>1919</v>
      </c>
      <c r="S134" s="588">
        <f t="shared" ref="S134:S136" si="20">R134/M134*100</f>
        <v>16.338867603235418</v>
      </c>
      <c r="T134" s="529">
        <v>352</v>
      </c>
      <c r="U134" s="590">
        <f t="shared" ref="U134:U136" si="21">T134/M134*100</f>
        <v>2.9970200085142613</v>
      </c>
    </row>
    <row r="135" spans="1:21">
      <c r="A135" s="579" t="s">
        <v>44</v>
      </c>
      <c r="B135" s="598">
        <v>80128</v>
      </c>
      <c r="C135" s="592">
        <v>56857</v>
      </c>
      <c r="D135" s="535">
        <v>19671</v>
      </c>
      <c r="E135" s="536">
        <v>13096</v>
      </c>
      <c r="F135" s="600">
        <f t="shared" si="10"/>
        <v>66.57516140511413</v>
      </c>
      <c r="G135" s="536">
        <v>4519</v>
      </c>
      <c r="H135" s="600">
        <f t="shared" si="11"/>
        <v>22.972904275329164</v>
      </c>
      <c r="I135" s="536">
        <v>1800</v>
      </c>
      <c r="J135" s="593">
        <f t="shared" si="18"/>
        <v>9.1505261552539263</v>
      </c>
      <c r="K135" s="538">
        <v>256</v>
      </c>
      <c r="L135" s="593">
        <f t="shared" si="19"/>
        <v>1.3014081643027806</v>
      </c>
      <c r="M135" s="535">
        <v>37186</v>
      </c>
      <c r="N135" s="536">
        <v>25862</v>
      </c>
      <c r="O135" s="600">
        <f t="shared" si="14"/>
        <v>69.547679234120366</v>
      </c>
      <c r="P135" s="536">
        <v>7530</v>
      </c>
      <c r="Q135" s="600">
        <f t="shared" si="15"/>
        <v>20.249556284623246</v>
      </c>
      <c r="R135" s="535">
        <v>3317</v>
      </c>
      <c r="S135" s="617">
        <f t="shared" si="20"/>
        <v>8.9200236648200946</v>
      </c>
      <c r="T135" s="538">
        <v>477</v>
      </c>
      <c r="U135" s="595">
        <f t="shared" si="21"/>
        <v>1.2827408164362932</v>
      </c>
    </row>
    <row r="136" spans="1:21">
      <c r="A136" s="578" t="s">
        <v>45</v>
      </c>
      <c r="B136" s="602">
        <v>242969</v>
      </c>
      <c r="C136" s="587">
        <v>162812</v>
      </c>
      <c r="D136" s="526">
        <v>36575</v>
      </c>
      <c r="E136" s="527">
        <v>20725</v>
      </c>
      <c r="F136" s="596">
        <f t="shared" si="10"/>
        <v>56.664388243335615</v>
      </c>
      <c r="G136" s="527">
        <v>12549</v>
      </c>
      <c r="H136" s="596">
        <f t="shared" si="11"/>
        <v>34.310321257689679</v>
      </c>
      <c r="I136" s="527">
        <v>2936</v>
      </c>
      <c r="J136" s="588">
        <f t="shared" si="18"/>
        <v>8.0273410799726594</v>
      </c>
      <c r="K136" s="529">
        <v>365</v>
      </c>
      <c r="L136" s="588">
        <f t="shared" si="19"/>
        <v>0.9979494190020507</v>
      </c>
      <c r="M136" s="526">
        <v>126237</v>
      </c>
      <c r="N136" s="527">
        <v>69756</v>
      </c>
      <c r="O136" s="596">
        <f t="shared" si="14"/>
        <v>55.257967157014185</v>
      </c>
      <c r="P136" s="527">
        <v>43007</v>
      </c>
      <c r="Q136" s="596">
        <f t="shared" si="15"/>
        <v>34.068458534344131</v>
      </c>
      <c r="R136" s="527">
        <v>11354</v>
      </c>
      <c r="S136" s="588">
        <f t="shared" si="20"/>
        <v>8.9941934615049473</v>
      </c>
      <c r="T136" s="529">
        <v>2120</v>
      </c>
      <c r="U136" s="590">
        <f t="shared" si="21"/>
        <v>1.6793808471367349</v>
      </c>
    </row>
    <row r="137" spans="1:21">
      <c r="A137" s="579" t="s">
        <v>46</v>
      </c>
      <c r="B137" s="598">
        <v>67993</v>
      </c>
      <c r="C137" s="592">
        <v>64275</v>
      </c>
      <c r="D137" s="535">
        <v>18504</v>
      </c>
      <c r="E137" s="536">
        <v>18157</v>
      </c>
      <c r="F137" s="600">
        <f t="shared" si="10"/>
        <v>98.124729788153914</v>
      </c>
      <c r="G137" s="536">
        <v>345</v>
      </c>
      <c r="H137" s="600">
        <f t="shared" si="11"/>
        <v>1.8644617380025941</v>
      </c>
      <c r="I137" s="536" t="s">
        <v>188</v>
      </c>
      <c r="J137" s="614" t="s">
        <v>188</v>
      </c>
      <c r="K137" s="538" t="s">
        <v>188</v>
      </c>
      <c r="L137" s="615" t="s">
        <v>188</v>
      </c>
      <c r="M137" s="535">
        <v>45771</v>
      </c>
      <c r="N137" s="536">
        <v>44784</v>
      </c>
      <c r="O137" s="600">
        <f t="shared" si="14"/>
        <v>97.843612767909818</v>
      </c>
      <c r="P137" s="536">
        <v>970</v>
      </c>
      <c r="Q137" s="600">
        <f t="shared" si="15"/>
        <v>2.1192458106661425</v>
      </c>
      <c r="R137" s="536" t="s">
        <v>188</v>
      </c>
      <c r="S137" s="614" t="s">
        <v>188</v>
      </c>
      <c r="T137" s="538" t="s">
        <v>188</v>
      </c>
      <c r="U137" s="616" t="s">
        <v>188</v>
      </c>
    </row>
    <row r="138" spans="1:21">
      <c r="A138" s="578" t="s">
        <v>47</v>
      </c>
      <c r="B138" s="602">
        <v>286162</v>
      </c>
      <c r="C138" s="587">
        <v>234401</v>
      </c>
      <c r="D138" s="526">
        <v>49308</v>
      </c>
      <c r="E138" s="527">
        <v>41065</v>
      </c>
      <c r="F138" s="596">
        <f t="shared" si="10"/>
        <v>83.282631621643546</v>
      </c>
      <c r="G138" s="527">
        <v>7189</v>
      </c>
      <c r="H138" s="596">
        <f t="shared" si="11"/>
        <v>14.579784213515049</v>
      </c>
      <c r="I138" s="527">
        <v>931</v>
      </c>
      <c r="J138" s="588">
        <f t="shared" ref="J138:J140" si="22">I138/D138*100</f>
        <v>1.8881317433276548</v>
      </c>
      <c r="K138" s="529">
        <v>123</v>
      </c>
      <c r="L138" s="588">
        <f t="shared" ref="L138:L140" si="23">K138/D138*100</f>
        <v>0.2494524215137503</v>
      </c>
      <c r="M138" s="526">
        <v>185093</v>
      </c>
      <c r="N138" s="527">
        <v>150138</v>
      </c>
      <c r="O138" s="596">
        <f t="shared" si="14"/>
        <v>81.114898996720569</v>
      </c>
      <c r="P138" s="527">
        <v>29635</v>
      </c>
      <c r="Q138" s="596">
        <f t="shared" si="15"/>
        <v>16.010870211191129</v>
      </c>
      <c r="R138" s="527">
        <v>4745</v>
      </c>
      <c r="S138" s="588">
        <f t="shared" ref="S138:S140" si="24">R138/M138*100</f>
        <v>2.5635761482065771</v>
      </c>
      <c r="T138" s="529">
        <v>575</v>
      </c>
      <c r="U138" s="590">
        <f t="shared" ref="U138:U140" si="25">T138/M138*100</f>
        <v>0.31065464388172431</v>
      </c>
    </row>
    <row r="139" spans="1:21">
      <c r="A139" s="579" t="s">
        <v>48</v>
      </c>
      <c r="B139" s="598">
        <v>611944</v>
      </c>
      <c r="C139" s="592">
        <v>444109</v>
      </c>
      <c r="D139" s="540">
        <v>79159</v>
      </c>
      <c r="E139" s="538">
        <v>55086</v>
      </c>
      <c r="F139" s="593">
        <f t="shared" si="10"/>
        <v>69.589054940057352</v>
      </c>
      <c r="G139" s="538">
        <v>18645</v>
      </c>
      <c r="H139" s="593">
        <f t="shared" si="11"/>
        <v>23.553859952753321</v>
      </c>
      <c r="I139" s="538">
        <v>4936</v>
      </c>
      <c r="J139" s="593">
        <f t="shared" si="22"/>
        <v>6.2355512323298674</v>
      </c>
      <c r="K139" s="538">
        <v>492</v>
      </c>
      <c r="L139" s="593">
        <f t="shared" si="23"/>
        <v>0.62153387485945999</v>
      </c>
      <c r="M139" s="535">
        <v>364950</v>
      </c>
      <c r="N139" s="536">
        <v>246868</v>
      </c>
      <c r="O139" s="600">
        <f t="shared" si="14"/>
        <v>67.644334840389092</v>
      </c>
      <c r="P139" s="536">
        <v>88132</v>
      </c>
      <c r="Q139" s="600">
        <f t="shared" si="15"/>
        <v>24.149061515276067</v>
      </c>
      <c r="R139" s="536">
        <v>26454</v>
      </c>
      <c r="S139" s="593">
        <f t="shared" si="24"/>
        <v>7.2486642005754209</v>
      </c>
      <c r="T139" s="538">
        <v>3496</v>
      </c>
      <c r="U139" s="595">
        <f t="shared" si="25"/>
        <v>0.9579394437594192</v>
      </c>
    </row>
    <row r="140" spans="1:21">
      <c r="A140" s="578" t="s">
        <v>49</v>
      </c>
      <c r="B140" s="602">
        <v>155374</v>
      </c>
      <c r="C140" s="587">
        <v>120250</v>
      </c>
      <c r="D140" s="548">
        <v>27141</v>
      </c>
      <c r="E140" s="529">
        <v>20742</v>
      </c>
      <c r="F140" s="588">
        <f t="shared" si="10"/>
        <v>76.423123687410182</v>
      </c>
      <c r="G140" s="529">
        <v>5417</v>
      </c>
      <c r="H140" s="588">
        <f t="shared" si="11"/>
        <v>19.95873401864338</v>
      </c>
      <c r="I140" s="529">
        <v>944</v>
      </c>
      <c r="J140" s="588">
        <f t="shared" si="22"/>
        <v>3.4781327143436132</v>
      </c>
      <c r="K140" s="529">
        <v>38</v>
      </c>
      <c r="L140" s="588">
        <f t="shared" si="23"/>
        <v>0.14000957960281493</v>
      </c>
      <c r="M140" s="546">
        <v>93109</v>
      </c>
      <c r="N140" s="529">
        <v>69403</v>
      </c>
      <c r="O140" s="588">
        <f t="shared" si="14"/>
        <v>74.539518199099973</v>
      </c>
      <c r="P140" s="529">
        <v>19342</v>
      </c>
      <c r="Q140" s="588">
        <f t="shared" si="15"/>
        <v>20.773502024508907</v>
      </c>
      <c r="R140" s="529">
        <v>4084</v>
      </c>
      <c r="S140" s="588">
        <f t="shared" si="24"/>
        <v>4.3862569676400778</v>
      </c>
      <c r="T140" s="529">
        <v>280</v>
      </c>
      <c r="U140" s="590">
        <f t="shared" si="25"/>
        <v>0.30072280875103374</v>
      </c>
    </row>
    <row r="141" spans="1:21">
      <c r="A141" s="579" t="s">
        <v>50</v>
      </c>
      <c r="B141" s="598">
        <v>33450</v>
      </c>
      <c r="C141" s="592">
        <v>26727</v>
      </c>
      <c r="D141" s="540">
        <v>5925</v>
      </c>
      <c r="E141" s="538">
        <v>4773</v>
      </c>
      <c r="F141" s="593">
        <f t="shared" si="10"/>
        <v>80.556962025316466</v>
      </c>
      <c r="G141" s="538">
        <v>929</v>
      </c>
      <c r="H141" s="593">
        <f t="shared" si="11"/>
        <v>15.679324894514767</v>
      </c>
      <c r="I141" s="538" t="s">
        <v>188</v>
      </c>
      <c r="J141" s="593" t="s">
        <v>188</v>
      </c>
      <c r="K141" s="538" t="s">
        <v>188</v>
      </c>
      <c r="L141" s="593" t="s">
        <v>188</v>
      </c>
      <c r="M141" s="540">
        <v>20802</v>
      </c>
      <c r="N141" s="538">
        <v>16242</v>
      </c>
      <c r="O141" s="593">
        <f t="shared" si="14"/>
        <v>78.079030862417071</v>
      </c>
      <c r="P141" s="538">
        <v>3677</v>
      </c>
      <c r="Q141" s="593">
        <f t="shared" si="15"/>
        <v>17.67618498221325</v>
      </c>
      <c r="R141" s="538" t="s">
        <v>188</v>
      </c>
      <c r="S141" s="593" t="s">
        <v>188</v>
      </c>
      <c r="T141" s="538" t="s">
        <v>188</v>
      </c>
      <c r="U141" s="595" t="s">
        <v>188</v>
      </c>
    </row>
    <row r="142" spans="1:21">
      <c r="A142" s="578" t="s">
        <v>51</v>
      </c>
      <c r="B142" s="602">
        <v>184032</v>
      </c>
      <c r="C142" s="603">
        <v>171724</v>
      </c>
      <c r="D142" s="548">
        <v>48448</v>
      </c>
      <c r="E142" s="529">
        <v>46907</v>
      </c>
      <c r="F142" s="588">
        <f t="shared" si="10"/>
        <v>96.819270145310426</v>
      </c>
      <c r="G142" s="529">
        <v>1406</v>
      </c>
      <c r="H142" s="588">
        <f t="shared" si="11"/>
        <v>2.9020805812417434</v>
      </c>
      <c r="I142" s="529" t="s">
        <v>188</v>
      </c>
      <c r="J142" s="618" t="s">
        <v>188</v>
      </c>
      <c r="K142" s="529" t="s">
        <v>188</v>
      </c>
      <c r="L142" s="618" t="s">
        <v>188</v>
      </c>
      <c r="M142" s="548">
        <v>123276</v>
      </c>
      <c r="N142" s="529">
        <v>118768</v>
      </c>
      <c r="O142" s="588">
        <f t="shared" si="14"/>
        <v>96.343164930724555</v>
      </c>
      <c r="P142" s="529">
        <v>4212</v>
      </c>
      <c r="Q142" s="588">
        <f t="shared" si="15"/>
        <v>3.4167234498199162</v>
      </c>
      <c r="R142" s="529" t="s">
        <v>188</v>
      </c>
      <c r="S142" s="546" t="s">
        <v>188</v>
      </c>
      <c r="T142" s="529" t="s">
        <v>188</v>
      </c>
      <c r="U142" s="619" t="s">
        <v>188</v>
      </c>
    </row>
    <row r="143" spans="1:21">
      <c r="A143" s="579" t="s">
        <v>52</v>
      </c>
      <c r="B143" s="598">
        <v>94423</v>
      </c>
      <c r="C143" s="592">
        <v>88776</v>
      </c>
      <c r="D143" s="540">
        <v>29284</v>
      </c>
      <c r="E143" s="538">
        <v>28437</v>
      </c>
      <c r="F143" s="593">
        <f t="shared" si="10"/>
        <v>97.107635568911348</v>
      </c>
      <c r="G143" s="538">
        <v>817</v>
      </c>
      <c r="H143" s="593">
        <f t="shared" si="11"/>
        <v>2.7899194099166782</v>
      </c>
      <c r="I143" s="538" t="s">
        <v>188</v>
      </c>
      <c r="J143" s="615" t="s">
        <v>188</v>
      </c>
      <c r="K143" s="538" t="s">
        <v>188</v>
      </c>
      <c r="L143" s="615" t="s">
        <v>188</v>
      </c>
      <c r="M143" s="540">
        <v>59492</v>
      </c>
      <c r="N143" s="538">
        <v>57467</v>
      </c>
      <c r="O143" s="593">
        <f t="shared" si="14"/>
        <v>96.596180999125934</v>
      </c>
      <c r="P143" s="538">
        <v>1891</v>
      </c>
      <c r="Q143" s="593">
        <f t="shared" si="15"/>
        <v>3.178578632421166</v>
      </c>
      <c r="R143" s="538" t="s">
        <v>188</v>
      </c>
      <c r="S143" s="620" t="s">
        <v>188</v>
      </c>
      <c r="T143" s="538" t="s">
        <v>188</v>
      </c>
      <c r="U143" s="616" t="s">
        <v>188</v>
      </c>
    </row>
    <row r="144" spans="1:21">
      <c r="A144" s="580" t="s">
        <v>53</v>
      </c>
      <c r="B144" s="604">
        <v>104450</v>
      </c>
      <c r="C144" s="605">
        <v>87976</v>
      </c>
      <c r="D144" s="548">
        <v>18089</v>
      </c>
      <c r="E144" s="529">
        <v>15957</v>
      </c>
      <c r="F144" s="588">
        <f t="shared" si="10"/>
        <v>88.213831610370946</v>
      </c>
      <c r="G144" s="529">
        <v>1826</v>
      </c>
      <c r="H144" s="588">
        <f t="shared" si="11"/>
        <v>10.094532588866162</v>
      </c>
      <c r="I144" s="529" t="s">
        <v>188</v>
      </c>
      <c r="J144" s="588" t="s">
        <v>188</v>
      </c>
      <c r="K144" s="529" t="s">
        <v>188</v>
      </c>
      <c r="L144" s="588" t="s">
        <v>188</v>
      </c>
      <c r="M144" s="548">
        <v>69887</v>
      </c>
      <c r="N144" s="529">
        <v>59432</v>
      </c>
      <c r="O144" s="588">
        <f t="shared" si="14"/>
        <v>85.040136219897832</v>
      </c>
      <c r="P144" s="529">
        <v>9027</v>
      </c>
      <c r="Q144" s="588">
        <f t="shared" si="15"/>
        <v>12.916565312576015</v>
      </c>
      <c r="R144" s="529" t="s">
        <v>188</v>
      </c>
      <c r="S144" s="588" t="s">
        <v>188</v>
      </c>
      <c r="T144" s="529" t="s">
        <v>188</v>
      </c>
      <c r="U144" s="590" t="s">
        <v>188</v>
      </c>
    </row>
    <row r="145" spans="1:21" ht="15" thickBot="1">
      <c r="A145" s="579" t="s">
        <v>54</v>
      </c>
      <c r="B145" s="598">
        <v>94245</v>
      </c>
      <c r="C145" s="599">
        <v>88149</v>
      </c>
      <c r="D145" s="540">
        <v>27207</v>
      </c>
      <c r="E145" s="538">
        <v>26249</v>
      </c>
      <c r="F145" s="593">
        <f t="shared" si="10"/>
        <v>96.47884735545999</v>
      </c>
      <c r="G145" s="538">
        <v>930</v>
      </c>
      <c r="H145" s="593">
        <f t="shared" si="11"/>
        <v>3.418237953467858</v>
      </c>
      <c r="I145" s="538" t="s">
        <v>188</v>
      </c>
      <c r="J145" s="620" t="s">
        <v>188</v>
      </c>
      <c r="K145" s="538" t="s">
        <v>188</v>
      </c>
      <c r="L145" s="615" t="s">
        <v>188</v>
      </c>
      <c r="M145" s="540">
        <v>60942</v>
      </c>
      <c r="N145" s="538">
        <v>58474</v>
      </c>
      <c r="O145" s="593">
        <f t="shared" si="14"/>
        <v>95.950247776574443</v>
      </c>
      <c r="P145" s="538">
        <v>2378</v>
      </c>
      <c r="Q145" s="593">
        <f t="shared" si="15"/>
        <v>3.9020708214367761</v>
      </c>
      <c r="R145" s="538" t="s">
        <v>188</v>
      </c>
      <c r="S145" s="620" t="s">
        <v>188</v>
      </c>
      <c r="T145" s="538" t="s">
        <v>188</v>
      </c>
      <c r="U145" s="621" t="s">
        <v>188</v>
      </c>
    </row>
    <row r="146" spans="1:21">
      <c r="A146" s="552" t="s">
        <v>55</v>
      </c>
      <c r="B146" s="606">
        <v>2447079</v>
      </c>
      <c r="C146" s="554">
        <v>1858074</v>
      </c>
      <c r="D146" s="554">
        <v>392280</v>
      </c>
      <c r="E146" s="555">
        <v>295023</v>
      </c>
      <c r="F146" s="556">
        <f>E146/D146*100</f>
        <v>75.207249923524017</v>
      </c>
      <c r="G146" s="555">
        <v>78010</v>
      </c>
      <c r="H146" s="556">
        <f t="shared" si="11"/>
        <v>19.886305700010194</v>
      </c>
      <c r="I146" s="555">
        <v>17339</v>
      </c>
      <c r="J146" s="556">
        <f t="shared" ref="J146:J148" si="26">I146/D146*100</f>
        <v>4.4200571020699497</v>
      </c>
      <c r="K146" s="479">
        <v>1908</v>
      </c>
      <c r="L146" s="556">
        <f t="shared" ref="L146:L148" si="27">K146/D146*100</f>
        <v>0.48638727439583973</v>
      </c>
      <c r="M146" s="478">
        <v>1465794</v>
      </c>
      <c r="N146" s="555">
        <v>1068817</v>
      </c>
      <c r="O146" s="556">
        <f t="shared" si="14"/>
        <v>72.917272140560002</v>
      </c>
      <c r="P146" s="555">
        <v>306145</v>
      </c>
      <c r="Q146" s="556">
        <f t="shared" si="15"/>
        <v>20.885949867443856</v>
      </c>
      <c r="R146" s="555">
        <v>79822</v>
      </c>
      <c r="S146" s="556">
        <f t="shared" ref="S146:S148" si="28">R146/M146*100</f>
        <v>5.4456492522141584</v>
      </c>
      <c r="T146" s="479">
        <v>11010</v>
      </c>
      <c r="U146" s="622">
        <f t="shared" ref="U146:U148" si="29">T146/M146*100</f>
        <v>0.75112873978198846</v>
      </c>
    </row>
    <row r="147" spans="1:21">
      <c r="A147" s="557" t="s">
        <v>56</v>
      </c>
      <c r="B147" s="608">
        <v>711540</v>
      </c>
      <c r="C147" s="559">
        <v>625808</v>
      </c>
      <c r="D147" s="559">
        <v>190748</v>
      </c>
      <c r="E147" s="483">
        <v>173005</v>
      </c>
      <c r="F147" s="560">
        <f t="shared" ref="F147:F148" si="30">E147/D147*100</f>
        <v>90.698198670497192</v>
      </c>
      <c r="G147" s="561">
        <v>13145</v>
      </c>
      <c r="H147" s="560">
        <f t="shared" si="11"/>
        <v>6.8912911275609705</v>
      </c>
      <c r="I147" s="561">
        <v>4092</v>
      </c>
      <c r="J147" s="560">
        <f t="shared" si="26"/>
        <v>2.1452387443118672</v>
      </c>
      <c r="K147" s="561">
        <v>506</v>
      </c>
      <c r="L147" s="560">
        <f t="shared" si="27"/>
        <v>0.26527145762996207</v>
      </c>
      <c r="M147" s="482">
        <v>435060</v>
      </c>
      <c r="N147" s="483">
        <v>396168</v>
      </c>
      <c r="O147" s="560">
        <f t="shared" si="14"/>
        <v>91.060543373327818</v>
      </c>
      <c r="P147" s="561">
        <v>29382</v>
      </c>
      <c r="Q147" s="560">
        <f t="shared" si="15"/>
        <v>6.7535512343125088</v>
      </c>
      <c r="R147" s="561">
        <v>8488</v>
      </c>
      <c r="S147" s="560">
        <f t="shared" si="28"/>
        <v>1.9509952650209166</v>
      </c>
      <c r="T147" s="561">
        <v>1022</v>
      </c>
      <c r="U147" s="623">
        <f t="shared" si="29"/>
        <v>0.23491012733875788</v>
      </c>
    </row>
    <row r="148" spans="1:21">
      <c r="A148" s="562" t="s">
        <v>57</v>
      </c>
      <c r="B148" s="611">
        <v>3158619</v>
      </c>
      <c r="C148" s="564">
        <v>2483882</v>
      </c>
      <c r="D148" s="564">
        <v>583028</v>
      </c>
      <c r="E148" s="487">
        <v>468028</v>
      </c>
      <c r="F148" s="565">
        <f t="shared" si="30"/>
        <v>80.275389861207344</v>
      </c>
      <c r="G148" s="566">
        <v>91155</v>
      </c>
      <c r="H148" s="565">
        <f t="shared" si="11"/>
        <v>15.634755106101251</v>
      </c>
      <c r="I148" s="566">
        <v>21431</v>
      </c>
      <c r="J148" s="565">
        <f t="shared" si="26"/>
        <v>3.6758097381257846</v>
      </c>
      <c r="K148" s="566">
        <v>2414</v>
      </c>
      <c r="L148" s="565">
        <f t="shared" si="27"/>
        <v>0.41404529456561268</v>
      </c>
      <c r="M148" s="567">
        <v>1900854</v>
      </c>
      <c r="N148" s="487">
        <v>1464985</v>
      </c>
      <c r="O148" s="565">
        <f t="shared" si="14"/>
        <v>77.069832822510293</v>
      </c>
      <c r="P148" s="566">
        <v>335527</v>
      </c>
      <c r="Q148" s="565">
        <f t="shared" si="15"/>
        <v>17.651381957793706</v>
      </c>
      <c r="R148" s="566">
        <v>88310</v>
      </c>
      <c r="S148" s="565">
        <f t="shared" si="28"/>
        <v>4.6458065690473855</v>
      </c>
      <c r="T148" s="566">
        <v>12032</v>
      </c>
      <c r="U148" s="624">
        <f t="shared" si="29"/>
        <v>0.63297865064860326</v>
      </c>
    </row>
    <row r="149" spans="1:21" ht="15" customHeight="1">
      <c r="A149" s="1063" t="s">
        <v>228</v>
      </c>
      <c r="B149" s="1063"/>
      <c r="C149" s="1063"/>
      <c r="D149" s="1063"/>
      <c r="E149" s="1063"/>
      <c r="F149" s="1063"/>
      <c r="G149" s="1063"/>
      <c r="H149" s="1063"/>
      <c r="I149" s="1063"/>
      <c r="J149" s="1063"/>
      <c r="K149" s="1063"/>
      <c r="L149" s="1063"/>
      <c r="M149" s="1063"/>
      <c r="N149" s="1063"/>
      <c r="O149" s="1063"/>
      <c r="P149" s="1063"/>
      <c r="Q149" s="1063"/>
      <c r="R149" s="1063"/>
      <c r="S149" s="1063"/>
      <c r="T149" s="1063"/>
      <c r="U149" s="1063"/>
    </row>
    <row r="150" spans="1:21" ht="12" customHeight="1">
      <c r="A150" s="1064" t="s">
        <v>191</v>
      </c>
      <c r="B150" s="1064"/>
      <c r="C150" s="1064"/>
      <c r="D150" s="1064"/>
      <c r="E150" s="1064"/>
      <c r="F150" s="1064"/>
      <c r="G150" s="1064"/>
      <c r="H150" s="1064"/>
      <c r="I150" s="1064"/>
      <c r="J150" s="1064"/>
      <c r="K150" s="1064"/>
      <c r="L150" s="1064"/>
      <c r="M150" s="1064"/>
      <c r="N150" s="1064"/>
      <c r="O150" s="1064"/>
      <c r="P150" s="1064"/>
      <c r="Q150" s="1064"/>
      <c r="R150" s="1064"/>
      <c r="S150" s="1064"/>
      <c r="T150" s="1064"/>
      <c r="U150" s="1064"/>
    </row>
    <row r="151" spans="1:21" ht="13.5" customHeight="1">
      <c r="A151" s="1043" t="s">
        <v>200</v>
      </c>
      <c r="B151" s="1043"/>
      <c r="C151" s="1043"/>
      <c r="D151" s="1043"/>
      <c r="E151" s="1043"/>
      <c r="F151" s="1043"/>
      <c r="G151" s="1043"/>
      <c r="H151" s="1043"/>
      <c r="I151" s="1043"/>
      <c r="J151" s="1043"/>
      <c r="K151" s="1043"/>
      <c r="L151" s="1043"/>
      <c r="M151" s="1043"/>
      <c r="N151" s="1043"/>
      <c r="O151" s="1043"/>
      <c r="P151" s="1043"/>
      <c r="Q151" s="1043"/>
      <c r="R151" s="1043"/>
      <c r="S151" s="1043"/>
      <c r="T151" s="1043"/>
      <c r="U151" s="1043"/>
    </row>
    <row r="153" spans="1:21" ht="23.5">
      <c r="A153" s="1084">
        <v>2018</v>
      </c>
      <c r="B153" s="1084"/>
      <c r="C153" s="1084"/>
      <c r="D153" s="1084"/>
      <c r="E153" s="1084"/>
      <c r="F153" s="1084"/>
      <c r="G153" s="1084"/>
      <c r="H153" s="1084"/>
      <c r="I153" s="1084"/>
      <c r="J153" s="1084"/>
      <c r="K153" s="1084"/>
      <c r="L153" s="1084"/>
      <c r="M153" s="1084"/>
      <c r="N153" s="1084"/>
      <c r="O153" s="1084"/>
      <c r="P153" s="1084"/>
      <c r="Q153" s="1084"/>
      <c r="R153" s="1084"/>
      <c r="S153" s="1084"/>
      <c r="T153" s="1084"/>
      <c r="U153" s="1084"/>
    </row>
    <row r="155" spans="1:21" ht="14.25" customHeight="1">
      <c r="A155" s="1111" t="s">
        <v>233</v>
      </c>
      <c r="B155" s="1111"/>
      <c r="C155" s="1111"/>
      <c r="D155" s="1111"/>
      <c r="E155" s="1111"/>
      <c r="F155" s="1111"/>
      <c r="G155" s="1111"/>
      <c r="H155" s="1111"/>
      <c r="I155" s="1111"/>
      <c r="J155" s="1111"/>
      <c r="K155" s="1111"/>
      <c r="L155" s="1111"/>
      <c r="M155" s="1111"/>
      <c r="N155" s="1111"/>
      <c r="O155" s="1111"/>
      <c r="P155" s="1111"/>
      <c r="Q155" s="1111"/>
      <c r="R155" s="1111"/>
      <c r="S155" s="1111"/>
      <c r="T155" s="1111"/>
      <c r="U155" s="1111"/>
    </row>
    <row r="156" spans="1:21" ht="14.9" customHeight="1">
      <c r="A156" s="1112" t="s">
        <v>28</v>
      </c>
      <c r="B156" s="1115" t="s">
        <v>217</v>
      </c>
      <c r="C156" s="1116" t="s">
        <v>224</v>
      </c>
      <c r="D156" s="1117" t="s">
        <v>184</v>
      </c>
      <c r="E156" s="1118"/>
      <c r="F156" s="1118"/>
      <c r="G156" s="1118"/>
      <c r="H156" s="1118"/>
      <c r="I156" s="1118"/>
      <c r="J156" s="1118"/>
      <c r="K156" s="1118"/>
      <c r="L156" s="1118"/>
      <c r="M156" s="1118"/>
      <c r="N156" s="1118"/>
      <c r="O156" s="1118"/>
      <c r="P156" s="1118"/>
      <c r="Q156" s="1118"/>
      <c r="R156" s="1118"/>
      <c r="S156" s="1118"/>
      <c r="T156" s="1118"/>
      <c r="U156" s="1118"/>
    </row>
    <row r="157" spans="1:21" ht="31.5" customHeight="1">
      <c r="A157" s="1113"/>
      <c r="B157" s="1115"/>
      <c r="C157" s="1116"/>
      <c r="D157" s="1116" t="s">
        <v>225</v>
      </c>
      <c r="E157" s="1119" t="s">
        <v>226</v>
      </c>
      <c r="F157" s="1118"/>
      <c r="G157" s="1118"/>
      <c r="H157" s="1118"/>
      <c r="I157" s="1118"/>
      <c r="J157" s="1118"/>
      <c r="K157" s="1118"/>
      <c r="L157" s="1120"/>
      <c r="M157" s="1116" t="s">
        <v>227</v>
      </c>
      <c r="N157" s="1117" t="s">
        <v>226</v>
      </c>
      <c r="O157" s="1118"/>
      <c r="P157" s="1118"/>
      <c r="Q157" s="1118"/>
      <c r="R157" s="1118"/>
      <c r="S157" s="1118"/>
      <c r="T157" s="1118"/>
      <c r="U157" s="1118"/>
    </row>
    <row r="158" spans="1:21" ht="78" customHeight="1">
      <c r="A158" s="1113"/>
      <c r="B158" s="1115"/>
      <c r="C158" s="1116"/>
      <c r="D158" s="1116"/>
      <c r="E158" s="1106" t="s">
        <v>218</v>
      </c>
      <c r="F158" s="1107"/>
      <c r="G158" s="1108" t="s">
        <v>219</v>
      </c>
      <c r="H158" s="1109"/>
      <c r="I158" s="1108" t="s">
        <v>220</v>
      </c>
      <c r="J158" s="1109"/>
      <c r="K158" s="1108" t="s">
        <v>221</v>
      </c>
      <c r="L158" s="1109"/>
      <c r="M158" s="1116"/>
      <c r="N158" s="1110" t="s">
        <v>218</v>
      </c>
      <c r="O158" s="1107"/>
      <c r="P158" s="1108" t="s">
        <v>219</v>
      </c>
      <c r="Q158" s="1109"/>
      <c r="R158" s="1108" t="s">
        <v>220</v>
      </c>
      <c r="S158" s="1109"/>
      <c r="T158" s="1108" t="s">
        <v>221</v>
      </c>
      <c r="U158" s="1121"/>
    </row>
    <row r="159" spans="1:21" ht="15" customHeight="1" thickBot="1">
      <c r="A159" s="1114"/>
      <c r="B159" s="1122" t="s">
        <v>3</v>
      </c>
      <c r="C159" s="1123"/>
      <c r="D159" s="1123"/>
      <c r="E159" s="1123"/>
      <c r="F159" s="581" t="s">
        <v>187</v>
      </c>
      <c r="G159" s="582" t="s">
        <v>3</v>
      </c>
      <c r="H159" s="581" t="s">
        <v>187</v>
      </c>
      <c r="I159" s="582" t="s">
        <v>3</v>
      </c>
      <c r="J159" s="581" t="s">
        <v>187</v>
      </c>
      <c r="K159" s="582" t="s">
        <v>3</v>
      </c>
      <c r="L159" s="581" t="s">
        <v>187</v>
      </c>
      <c r="M159" s="584" t="s">
        <v>3</v>
      </c>
      <c r="N159" s="582" t="s">
        <v>3</v>
      </c>
      <c r="O159" s="581" t="s">
        <v>187</v>
      </c>
      <c r="P159" s="582" t="s">
        <v>3</v>
      </c>
      <c r="Q159" s="581" t="s">
        <v>187</v>
      </c>
      <c r="R159" s="582" t="s">
        <v>3</v>
      </c>
      <c r="S159" s="581" t="s">
        <v>187</v>
      </c>
      <c r="T159" s="582" t="s">
        <v>3</v>
      </c>
      <c r="U159" s="585" t="s">
        <v>187</v>
      </c>
    </row>
    <row r="160" spans="1:21" ht="14.25" customHeight="1">
      <c r="A160" s="577" t="s">
        <v>39</v>
      </c>
      <c r="B160" s="586">
        <v>406760</v>
      </c>
      <c r="C160" s="587">
        <v>304308</v>
      </c>
      <c r="D160" s="548">
        <v>65370</v>
      </c>
      <c r="E160" s="529">
        <v>48657</v>
      </c>
      <c r="F160" s="588">
        <f t="shared" ref="F160:F175" si="31">E160/D160*100</f>
        <v>74.433226250573654</v>
      </c>
      <c r="G160" s="529">
        <v>13528</v>
      </c>
      <c r="H160" s="588">
        <f>G160/D160*100</f>
        <v>20.694508184182347</v>
      </c>
      <c r="I160" s="529">
        <v>2938</v>
      </c>
      <c r="J160" s="588">
        <f>I160/D160*100</f>
        <v>4.4944163989597676</v>
      </c>
      <c r="K160" s="529">
        <v>247</v>
      </c>
      <c r="L160" s="588">
        <f>K160/D160*100</f>
        <v>0.37784916628422827</v>
      </c>
      <c r="M160" s="548">
        <v>238938</v>
      </c>
      <c r="N160" s="529">
        <v>165376</v>
      </c>
      <c r="O160" s="588">
        <f>N160/M160*100</f>
        <v>69.212933899170494</v>
      </c>
      <c r="P160" s="529">
        <v>58041</v>
      </c>
      <c r="Q160" s="588">
        <f>P160/M160*100</f>
        <v>24.291238731386386</v>
      </c>
      <c r="R160" s="529">
        <v>13783</v>
      </c>
      <c r="S160" s="588">
        <f>R160/M160*100</f>
        <v>5.7684420226167461</v>
      </c>
      <c r="T160" s="529">
        <v>1738</v>
      </c>
      <c r="U160" s="590">
        <f>T160/M160*100</f>
        <v>0.72738534682637335</v>
      </c>
    </row>
    <row r="161" spans="1:21" ht="14.25" customHeight="1">
      <c r="A161" s="576" t="s">
        <v>40</v>
      </c>
      <c r="B161" s="591">
        <v>473571</v>
      </c>
      <c r="C161" s="592">
        <v>390450</v>
      </c>
      <c r="D161" s="540">
        <v>82557</v>
      </c>
      <c r="E161" s="538">
        <v>69408</v>
      </c>
      <c r="F161" s="593">
        <f t="shared" si="31"/>
        <v>84.072822413605138</v>
      </c>
      <c r="G161" s="538">
        <v>11320</v>
      </c>
      <c r="H161" s="593">
        <f t="shared" ref="H161:H178" si="32">G161/D161*100</f>
        <v>13.711738556391342</v>
      </c>
      <c r="I161" s="538">
        <v>1699</v>
      </c>
      <c r="J161" s="593">
        <f t="shared" ref="J161:J162" si="33">I161/D161*100</f>
        <v>2.0579720677834707</v>
      </c>
      <c r="K161" s="538">
        <v>130</v>
      </c>
      <c r="L161" s="593">
        <f t="shared" ref="L161:L162" si="34">K161/D161*100</f>
        <v>0.15746696222004192</v>
      </c>
      <c r="M161" s="540">
        <v>307893</v>
      </c>
      <c r="N161" s="538">
        <v>254927</v>
      </c>
      <c r="O161" s="593">
        <f t="shared" ref="O161:O178" si="35">N161/M161*100</f>
        <v>82.797270480329217</v>
      </c>
      <c r="P161" s="538">
        <v>41538</v>
      </c>
      <c r="Q161" s="593">
        <f t="shared" ref="Q161:Q178" si="36">P161/M161*100</f>
        <v>13.491050462335942</v>
      </c>
      <c r="R161" s="538">
        <v>10018</v>
      </c>
      <c r="S161" s="593">
        <f t="shared" ref="S161:S162" si="37">R161/M161*100</f>
        <v>3.2537277560711031</v>
      </c>
      <c r="T161" s="538">
        <v>1410</v>
      </c>
      <c r="U161" s="595">
        <f t="shared" ref="U161:U162" si="38">T161/M161*100</f>
        <v>0.45795130126375067</v>
      </c>
    </row>
    <row r="162" spans="1:21" ht="14.25" customHeight="1">
      <c r="A162" s="577" t="s">
        <v>41</v>
      </c>
      <c r="B162" s="586">
        <v>160527</v>
      </c>
      <c r="C162" s="587">
        <v>110597</v>
      </c>
      <c r="D162" s="526">
        <v>35889</v>
      </c>
      <c r="E162" s="527">
        <v>23389</v>
      </c>
      <c r="F162" s="596">
        <f t="shared" si="31"/>
        <v>65.170386469391744</v>
      </c>
      <c r="G162" s="527">
        <v>8096</v>
      </c>
      <c r="H162" s="596">
        <f t="shared" si="32"/>
        <v>22.558444091504359</v>
      </c>
      <c r="I162" s="527">
        <v>3862</v>
      </c>
      <c r="J162" s="588">
        <f t="shared" si="33"/>
        <v>10.760957396416728</v>
      </c>
      <c r="K162" s="529">
        <v>542</v>
      </c>
      <c r="L162" s="588">
        <f t="shared" si="34"/>
        <v>1.5102120426871743</v>
      </c>
      <c r="M162" s="526">
        <v>74708</v>
      </c>
      <c r="N162" s="527">
        <v>50387</v>
      </c>
      <c r="O162" s="596">
        <f t="shared" si="35"/>
        <v>67.445253520372646</v>
      </c>
      <c r="P162" s="527">
        <v>15706</v>
      </c>
      <c r="Q162" s="596">
        <f t="shared" si="36"/>
        <v>21.023183594795739</v>
      </c>
      <c r="R162" s="527">
        <v>7483</v>
      </c>
      <c r="S162" s="588">
        <f t="shared" si="37"/>
        <v>10.016330245756814</v>
      </c>
      <c r="T162" s="529">
        <v>1132</v>
      </c>
      <c r="U162" s="590">
        <f t="shared" si="38"/>
        <v>1.5152326390747979</v>
      </c>
    </row>
    <row r="163" spans="1:21" ht="14.25" customHeight="1">
      <c r="A163" s="579" t="s">
        <v>42</v>
      </c>
      <c r="B163" s="598">
        <v>105091</v>
      </c>
      <c r="C163" s="599">
        <v>99155</v>
      </c>
      <c r="D163" s="535">
        <v>30911</v>
      </c>
      <c r="E163" s="536">
        <v>30353</v>
      </c>
      <c r="F163" s="600">
        <f t="shared" si="31"/>
        <v>98.194817378926587</v>
      </c>
      <c r="G163" s="536">
        <v>539</v>
      </c>
      <c r="H163" s="600">
        <f t="shared" si="32"/>
        <v>1.7437158293164243</v>
      </c>
      <c r="I163" s="536" t="s">
        <v>188</v>
      </c>
      <c r="J163" s="614" t="s">
        <v>188</v>
      </c>
      <c r="K163" s="538" t="s">
        <v>188</v>
      </c>
      <c r="L163" s="615" t="s">
        <v>188</v>
      </c>
      <c r="M163" s="535">
        <v>68244</v>
      </c>
      <c r="N163" s="536">
        <v>66961</v>
      </c>
      <c r="O163" s="600">
        <f t="shared" si="35"/>
        <v>98.119981243772344</v>
      </c>
      <c r="P163" s="536">
        <v>1188</v>
      </c>
      <c r="Q163" s="600">
        <f t="shared" si="36"/>
        <v>1.7408123791102514</v>
      </c>
      <c r="R163" s="536" t="s">
        <v>188</v>
      </c>
      <c r="S163" s="614" t="s">
        <v>188</v>
      </c>
      <c r="T163" s="538" t="s">
        <v>188</v>
      </c>
      <c r="U163" s="616" t="s">
        <v>188</v>
      </c>
    </row>
    <row r="164" spans="1:21">
      <c r="A164" s="578" t="s">
        <v>43</v>
      </c>
      <c r="B164" s="602">
        <v>23838</v>
      </c>
      <c r="C164" s="587">
        <v>15070</v>
      </c>
      <c r="D164" s="526">
        <v>3488</v>
      </c>
      <c r="E164" s="527">
        <v>2167</v>
      </c>
      <c r="F164" s="596">
        <f t="shared" si="31"/>
        <v>62.127293577981646</v>
      </c>
      <c r="G164" s="527">
        <v>860</v>
      </c>
      <c r="H164" s="596">
        <f t="shared" si="32"/>
        <v>24.655963302752294</v>
      </c>
      <c r="I164" s="527">
        <v>419</v>
      </c>
      <c r="J164" s="588">
        <f t="shared" ref="J164:J166" si="39">I164/D164*100</f>
        <v>12.012614678899082</v>
      </c>
      <c r="K164" s="529">
        <v>42</v>
      </c>
      <c r="L164" s="588">
        <f t="shared" ref="L164:L166" si="40">K164/D164*100</f>
        <v>1.2041284403669725</v>
      </c>
      <c r="M164" s="526">
        <v>11582</v>
      </c>
      <c r="N164" s="527">
        <v>6267</v>
      </c>
      <c r="O164" s="596">
        <f t="shared" si="35"/>
        <v>54.109825591434991</v>
      </c>
      <c r="P164" s="527">
        <v>3142</v>
      </c>
      <c r="Q164" s="596">
        <f t="shared" si="36"/>
        <v>27.128302538421689</v>
      </c>
      <c r="R164" s="527">
        <v>1861</v>
      </c>
      <c r="S164" s="588">
        <f t="shared" ref="S164:S166" si="41">R164/M164*100</f>
        <v>16.068036608530477</v>
      </c>
      <c r="T164" s="529">
        <v>312</v>
      </c>
      <c r="U164" s="590">
        <f t="shared" ref="U164:U166" si="42">T164/M164*100</f>
        <v>2.6938352616128478</v>
      </c>
    </row>
    <row r="165" spans="1:21">
      <c r="A165" s="579" t="s">
        <v>44</v>
      </c>
      <c r="B165" s="598">
        <v>77116</v>
      </c>
      <c r="C165" s="592">
        <v>55778</v>
      </c>
      <c r="D165" s="535">
        <v>18615</v>
      </c>
      <c r="E165" s="536">
        <v>12682</v>
      </c>
      <c r="F165" s="600">
        <f t="shared" si="31"/>
        <v>68.12785388127854</v>
      </c>
      <c r="G165" s="536">
        <v>4091</v>
      </c>
      <c r="H165" s="600">
        <f t="shared" si="32"/>
        <v>21.976900349180767</v>
      </c>
      <c r="I165" s="536">
        <v>1613</v>
      </c>
      <c r="J165" s="593">
        <f t="shared" si="39"/>
        <v>8.6650550631211392</v>
      </c>
      <c r="K165" s="538">
        <v>229</v>
      </c>
      <c r="L165" s="593">
        <f t="shared" si="40"/>
        <v>1.2301907064195543</v>
      </c>
      <c r="M165" s="535">
        <v>37163</v>
      </c>
      <c r="N165" s="536">
        <v>26599</v>
      </c>
      <c r="O165" s="600">
        <f t="shared" si="35"/>
        <v>71.573877243494877</v>
      </c>
      <c r="P165" s="536">
        <v>7049</v>
      </c>
      <c r="Q165" s="600">
        <f t="shared" si="36"/>
        <v>18.967790544358635</v>
      </c>
      <c r="R165" s="535">
        <v>3050</v>
      </c>
      <c r="S165" s="617">
        <f t="shared" si="41"/>
        <v>8.2070876947501556</v>
      </c>
      <c r="T165" s="538">
        <v>465</v>
      </c>
      <c r="U165" s="595">
        <f t="shared" si="42"/>
        <v>1.2512445173963351</v>
      </c>
    </row>
    <row r="166" spans="1:21">
      <c r="A166" s="578" t="s">
        <v>45</v>
      </c>
      <c r="B166" s="602">
        <v>235730</v>
      </c>
      <c r="C166" s="587">
        <v>160455</v>
      </c>
      <c r="D166" s="526">
        <v>35599</v>
      </c>
      <c r="E166" s="527">
        <v>21284</v>
      </c>
      <c r="F166" s="596">
        <f t="shared" si="31"/>
        <v>59.78819629764881</v>
      </c>
      <c r="G166" s="527">
        <v>11129</v>
      </c>
      <c r="H166" s="596">
        <f t="shared" si="32"/>
        <v>31.262114104328774</v>
      </c>
      <c r="I166" s="527">
        <v>2800</v>
      </c>
      <c r="J166" s="588">
        <f t="shared" si="39"/>
        <v>7.8653894772325064</v>
      </c>
      <c r="K166" s="529">
        <v>386</v>
      </c>
      <c r="L166" s="588">
        <f t="shared" si="40"/>
        <v>1.0843001207899099</v>
      </c>
      <c r="M166" s="526">
        <v>124856</v>
      </c>
      <c r="N166" s="527">
        <v>72336</v>
      </c>
      <c r="O166" s="596">
        <f t="shared" si="35"/>
        <v>57.935541744089193</v>
      </c>
      <c r="P166" s="527">
        <v>39429</v>
      </c>
      <c r="Q166" s="596">
        <f t="shared" si="36"/>
        <v>31.579579675786505</v>
      </c>
      <c r="R166" s="527">
        <v>11091</v>
      </c>
      <c r="S166" s="588">
        <f t="shared" si="41"/>
        <v>8.8830332543089643</v>
      </c>
      <c r="T166" s="529">
        <v>2000</v>
      </c>
      <c r="U166" s="590">
        <f t="shared" si="42"/>
        <v>1.6018453258153393</v>
      </c>
    </row>
    <row r="167" spans="1:21">
      <c r="A167" s="579" t="s">
        <v>46</v>
      </c>
      <c r="B167" s="598">
        <v>67216</v>
      </c>
      <c r="C167" s="592">
        <v>63948</v>
      </c>
      <c r="D167" s="535">
        <v>18471</v>
      </c>
      <c r="E167" s="536">
        <v>18216</v>
      </c>
      <c r="F167" s="600">
        <f t="shared" si="31"/>
        <v>98.619457528016895</v>
      </c>
      <c r="G167" s="536">
        <v>252</v>
      </c>
      <c r="H167" s="600">
        <f t="shared" si="32"/>
        <v>1.3643007958421309</v>
      </c>
      <c r="I167" s="536" t="s">
        <v>188</v>
      </c>
      <c r="J167" s="614" t="s">
        <v>188</v>
      </c>
      <c r="K167" s="538" t="s">
        <v>188</v>
      </c>
      <c r="L167" s="615" t="s">
        <v>188</v>
      </c>
      <c r="M167" s="535">
        <v>45477</v>
      </c>
      <c r="N167" s="536">
        <v>44850</v>
      </c>
      <c r="O167" s="600">
        <f t="shared" si="35"/>
        <v>98.621281087142947</v>
      </c>
      <c r="P167" s="536">
        <v>621</v>
      </c>
      <c r="Q167" s="600">
        <f t="shared" si="36"/>
        <v>1.3655254304373639</v>
      </c>
      <c r="R167" s="536" t="s">
        <v>188</v>
      </c>
      <c r="S167" s="614" t="s">
        <v>188</v>
      </c>
      <c r="T167" s="538" t="s">
        <v>188</v>
      </c>
      <c r="U167" s="616" t="s">
        <v>188</v>
      </c>
    </row>
    <row r="168" spans="1:21">
      <c r="A168" s="578" t="s">
        <v>47</v>
      </c>
      <c r="B168" s="602">
        <v>274858</v>
      </c>
      <c r="C168" s="587">
        <v>229929</v>
      </c>
      <c r="D168" s="526">
        <v>47324</v>
      </c>
      <c r="E168" s="527">
        <v>40600</v>
      </c>
      <c r="F168" s="596">
        <f t="shared" si="31"/>
        <v>85.791564533851755</v>
      </c>
      <c r="G168" s="527">
        <v>5789</v>
      </c>
      <c r="H168" s="596">
        <f t="shared" si="32"/>
        <v>12.232693770602655</v>
      </c>
      <c r="I168" s="527">
        <v>858</v>
      </c>
      <c r="J168" s="588">
        <f t="shared" ref="J168:J170" si="43">I168/D168*100</f>
        <v>1.8130335559124335</v>
      </c>
      <c r="K168" s="529">
        <v>77</v>
      </c>
      <c r="L168" s="588">
        <f t="shared" ref="L168:L170" si="44">K168/D168*100</f>
        <v>0.1627081396331671</v>
      </c>
      <c r="M168" s="526">
        <v>182605</v>
      </c>
      <c r="N168" s="527">
        <v>153210</v>
      </c>
      <c r="O168" s="596">
        <f t="shared" si="35"/>
        <v>83.902412310725339</v>
      </c>
      <c r="P168" s="527">
        <v>24540</v>
      </c>
      <c r="Q168" s="596">
        <f t="shared" si="36"/>
        <v>13.438843405164153</v>
      </c>
      <c r="R168" s="527">
        <v>4445</v>
      </c>
      <c r="S168" s="588">
        <f t="shared" ref="S168:S170" si="45">R168/M168*100</f>
        <v>2.4342159305604993</v>
      </c>
      <c r="T168" s="529">
        <v>410</v>
      </c>
      <c r="U168" s="590">
        <f t="shared" ref="U168:U170" si="46">T168/M168*100</f>
        <v>0.22452835355001233</v>
      </c>
    </row>
    <row r="169" spans="1:21">
      <c r="A169" s="579" t="s">
        <v>48</v>
      </c>
      <c r="B169" s="598">
        <v>595383</v>
      </c>
      <c r="C169" s="592">
        <v>433684</v>
      </c>
      <c r="D169" s="540">
        <v>76436</v>
      </c>
      <c r="E169" s="538">
        <v>53716</v>
      </c>
      <c r="F169" s="593">
        <f t="shared" si="31"/>
        <v>70.275786278716836</v>
      </c>
      <c r="G169" s="538">
        <v>17617</v>
      </c>
      <c r="H169" s="593">
        <f t="shared" si="32"/>
        <v>23.048040190486159</v>
      </c>
      <c r="I169" s="538">
        <v>4528</v>
      </c>
      <c r="J169" s="593">
        <f t="shared" si="43"/>
        <v>5.9239101993824903</v>
      </c>
      <c r="K169" s="538">
        <v>575</v>
      </c>
      <c r="L169" s="593">
        <f t="shared" si="44"/>
        <v>0.75226333141451673</v>
      </c>
      <c r="M169" s="535">
        <v>357248</v>
      </c>
      <c r="N169" s="536">
        <v>243065</v>
      </c>
      <c r="O169" s="600">
        <f t="shared" si="35"/>
        <v>68.038169562880697</v>
      </c>
      <c r="P169" s="536">
        <v>86166</v>
      </c>
      <c r="Q169" s="600">
        <f t="shared" si="36"/>
        <v>24.119379254747404</v>
      </c>
      <c r="R169" s="536">
        <v>24440</v>
      </c>
      <c r="S169" s="593">
        <f t="shared" si="45"/>
        <v>6.8411859548548906</v>
      </c>
      <c r="T169" s="538">
        <v>3577</v>
      </c>
      <c r="U169" s="595">
        <f t="shared" si="46"/>
        <v>1.0012652275170189</v>
      </c>
    </row>
    <row r="170" spans="1:21">
      <c r="A170" s="578" t="s">
        <v>49</v>
      </c>
      <c r="B170" s="602">
        <v>151438</v>
      </c>
      <c r="C170" s="587">
        <v>117537</v>
      </c>
      <c r="D170" s="548">
        <v>26765</v>
      </c>
      <c r="E170" s="529">
        <v>20637</v>
      </c>
      <c r="F170" s="588">
        <f t="shared" si="31"/>
        <v>77.104427423874469</v>
      </c>
      <c r="G170" s="529">
        <v>5262</v>
      </c>
      <c r="H170" s="588">
        <f t="shared" si="32"/>
        <v>19.660003736222677</v>
      </c>
      <c r="I170" s="529">
        <v>796</v>
      </c>
      <c r="J170" s="588">
        <f t="shared" si="43"/>
        <v>2.974033252381842</v>
      </c>
      <c r="K170" s="529">
        <v>70</v>
      </c>
      <c r="L170" s="588">
        <f t="shared" si="44"/>
        <v>0.26153558752101624</v>
      </c>
      <c r="M170" s="546">
        <v>90772</v>
      </c>
      <c r="N170" s="529">
        <v>68024</v>
      </c>
      <c r="O170" s="588">
        <f t="shared" si="35"/>
        <v>74.939408628211339</v>
      </c>
      <c r="P170" s="529">
        <v>18819</v>
      </c>
      <c r="Q170" s="588">
        <f t="shared" si="36"/>
        <v>20.73216410346803</v>
      </c>
      <c r="R170" s="529">
        <v>3560</v>
      </c>
      <c r="S170" s="588">
        <f t="shared" si="45"/>
        <v>3.9219142466839996</v>
      </c>
      <c r="T170" s="529">
        <v>369</v>
      </c>
      <c r="U170" s="590">
        <f t="shared" si="46"/>
        <v>0.406513021636628</v>
      </c>
    </row>
    <row r="171" spans="1:21">
      <c r="A171" s="579" t="s">
        <v>50</v>
      </c>
      <c r="B171" s="598">
        <v>32706</v>
      </c>
      <c r="C171" s="592">
        <v>26095</v>
      </c>
      <c r="D171" s="540">
        <v>5582</v>
      </c>
      <c r="E171" s="538">
        <v>4519</v>
      </c>
      <c r="F171" s="593">
        <f t="shared" si="31"/>
        <v>80.956646363310639</v>
      </c>
      <c r="G171" s="538">
        <v>936</v>
      </c>
      <c r="H171" s="593">
        <f t="shared" si="32"/>
        <v>16.768183446793262</v>
      </c>
      <c r="I171" s="538" t="s">
        <v>188</v>
      </c>
      <c r="J171" s="593" t="s">
        <v>188</v>
      </c>
      <c r="K171" s="538" t="s">
        <v>188</v>
      </c>
      <c r="L171" s="593" t="s">
        <v>188</v>
      </c>
      <c r="M171" s="540">
        <v>20513</v>
      </c>
      <c r="N171" s="538">
        <v>15986</v>
      </c>
      <c r="O171" s="593">
        <f t="shared" si="35"/>
        <v>77.931068103154104</v>
      </c>
      <c r="P171" s="538">
        <v>3825</v>
      </c>
      <c r="Q171" s="593">
        <f t="shared" si="36"/>
        <v>18.646711841271387</v>
      </c>
      <c r="R171" s="538" t="s">
        <v>188</v>
      </c>
      <c r="S171" s="593" t="s">
        <v>188</v>
      </c>
      <c r="T171" s="538" t="s">
        <v>188</v>
      </c>
      <c r="U171" s="595" t="s">
        <v>188</v>
      </c>
    </row>
    <row r="172" spans="1:21">
      <c r="A172" s="578" t="s">
        <v>51</v>
      </c>
      <c r="B172" s="602">
        <v>182256</v>
      </c>
      <c r="C172" s="603">
        <v>171214</v>
      </c>
      <c r="D172" s="548">
        <v>48110</v>
      </c>
      <c r="E172" s="529">
        <v>46781</v>
      </c>
      <c r="F172" s="588">
        <f t="shared" si="31"/>
        <v>97.237580544585327</v>
      </c>
      <c r="G172" s="529">
        <v>1207</v>
      </c>
      <c r="H172" s="588">
        <f t="shared" si="32"/>
        <v>2.5088339222614842</v>
      </c>
      <c r="I172" s="529" t="s">
        <v>188</v>
      </c>
      <c r="J172" s="618" t="s">
        <v>188</v>
      </c>
      <c r="K172" s="529" t="s">
        <v>188</v>
      </c>
      <c r="L172" s="618" t="s">
        <v>188</v>
      </c>
      <c r="M172" s="548">
        <v>123104</v>
      </c>
      <c r="N172" s="529">
        <v>119407</v>
      </c>
      <c r="O172" s="588">
        <f t="shared" si="35"/>
        <v>96.996848193397454</v>
      </c>
      <c r="P172" s="529">
        <v>3398</v>
      </c>
      <c r="Q172" s="588">
        <f t="shared" si="36"/>
        <v>2.7602677410969587</v>
      </c>
      <c r="R172" s="529" t="s">
        <v>188</v>
      </c>
      <c r="S172" s="546" t="s">
        <v>188</v>
      </c>
      <c r="T172" s="529" t="s">
        <v>188</v>
      </c>
      <c r="U172" s="619" t="s">
        <v>188</v>
      </c>
    </row>
    <row r="173" spans="1:21">
      <c r="A173" s="579" t="s">
        <v>52</v>
      </c>
      <c r="B173" s="598">
        <v>93402</v>
      </c>
      <c r="C173" s="592">
        <v>88455</v>
      </c>
      <c r="D173" s="540">
        <v>29381</v>
      </c>
      <c r="E173" s="538">
        <v>28641</v>
      </c>
      <c r="F173" s="593">
        <f t="shared" si="31"/>
        <v>97.481365508321701</v>
      </c>
      <c r="G173" s="538">
        <v>727</v>
      </c>
      <c r="H173" s="593">
        <f t="shared" si="32"/>
        <v>2.474388210067731</v>
      </c>
      <c r="I173" s="538" t="s">
        <v>188</v>
      </c>
      <c r="J173" s="615" t="s">
        <v>188</v>
      </c>
      <c r="K173" s="538" t="s">
        <v>188</v>
      </c>
      <c r="L173" s="615" t="s">
        <v>188</v>
      </c>
      <c r="M173" s="540">
        <v>59074</v>
      </c>
      <c r="N173" s="538">
        <v>57212</v>
      </c>
      <c r="O173" s="593">
        <f t="shared" si="35"/>
        <v>96.848021126045296</v>
      </c>
      <c r="P173" s="538">
        <v>1798</v>
      </c>
      <c r="Q173" s="593">
        <f t="shared" si="36"/>
        <v>3.0436401801130786</v>
      </c>
      <c r="R173" s="538" t="s">
        <v>188</v>
      </c>
      <c r="S173" s="620" t="s">
        <v>188</v>
      </c>
      <c r="T173" s="538" t="s">
        <v>188</v>
      </c>
      <c r="U173" s="616" t="s">
        <v>188</v>
      </c>
    </row>
    <row r="174" spans="1:21">
      <c r="A174" s="580" t="s">
        <v>53</v>
      </c>
      <c r="B174" s="604">
        <v>101917</v>
      </c>
      <c r="C174" s="605">
        <v>86377</v>
      </c>
      <c r="D174" s="548">
        <v>17463</v>
      </c>
      <c r="E174" s="529">
        <v>15544</v>
      </c>
      <c r="F174" s="588">
        <f t="shared" si="31"/>
        <v>89.011051938384014</v>
      </c>
      <c r="G174" s="529">
        <v>1677</v>
      </c>
      <c r="H174" s="588">
        <f t="shared" si="32"/>
        <v>9.6031609689056854</v>
      </c>
      <c r="I174" s="529" t="s">
        <v>188</v>
      </c>
      <c r="J174" s="588" t="s">
        <v>188</v>
      </c>
      <c r="K174" s="529" t="s">
        <v>188</v>
      </c>
      <c r="L174" s="588" t="s">
        <v>188</v>
      </c>
      <c r="M174" s="548">
        <v>68914</v>
      </c>
      <c r="N174" s="529">
        <v>59635</v>
      </c>
      <c r="O174" s="588">
        <f t="shared" si="35"/>
        <v>86.535391937777518</v>
      </c>
      <c r="P174" s="529">
        <v>7925</v>
      </c>
      <c r="Q174" s="588">
        <f t="shared" si="36"/>
        <v>11.49984038076443</v>
      </c>
      <c r="R174" s="529" t="s">
        <v>188</v>
      </c>
      <c r="S174" s="588" t="s">
        <v>188</v>
      </c>
      <c r="T174" s="529" t="s">
        <v>188</v>
      </c>
      <c r="U174" s="590" t="s">
        <v>188</v>
      </c>
    </row>
    <row r="175" spans="1:21" ht="15" thickBot="1">
      <c r="A175" s="579" t="s">
        <v>54</v>
      </c>
      <c r="B175" s="598">
        <v>93581</v>
      </c>
      <c r="C175" s="599">
        <v>88241</v>
      </c>
      <c r="D175" s="540">
        <v>27473</v>
      </c>
      <c r="E175" s="538">
        <v>26815</v>
      </c>
      <c r="F175" s="593">
        <f t="shared" si="31"/>
        <v>97.604921195355445</v>
      </c>
      <c r="G175" s="538">
        <v>654</v>
      </c>
      <c r="H175" s="593">
        <f t="shared" si="32"/>
        <v>2.3805190550722526</v>
      </c>
      <c r="I175" s="538" t="s">
        <v>188</v>
      </c>
      <c r="J175" s="620" t="s">
        <v>188</v>
      </c>
      <c r="K175" s="538" t="s">
        <v>188</v>
      </c>
      <c r="L175" s="615" t="s">
        <v>188</v>
      </c>
      <c r="M175" s="540">
        <v>60768</v>
      </c>
      <c r="N175" s="538">
        <v>59178</v>
      </c>
      <c r="O175" s="593">
        <f t="shared" si="35"/>
        <v>97.383491311216432</v>
      </c>
      <c r="P175" s="538">
        <v>1574</v>
      </c>
      <c r="Q175" s="593">
        <f t="shared" si="36"/>
        <v>2.5901790416008428</v>
      </c>
      <c r="R175" s="538" t="s">
        <v>188</v>
      </c>
      <c r="S175" s="620" t="s">
        <v>188</v>
      </c>
      <c r="T175" s="538" t="s">
        <v>188</v>
      </c>
      <c r="U175" s="621" t="s">
        <v>188</v>
      </c>
    </row>
    <row r="176" spans="1:21">
      <c r="A176" s="552" t="s">
        <v>55</v>
      </c>
      <c r="B176" s="606">
        <v>2373317</v>
      </c>
      <c r="C176" s="554">
        <v>1819683</v>
      </c>
      <c r="D176" s="554">
        <v>379199</v>
      </c>
      <c r="E176" s="555">
        <v>289214</v>
      </c>
      <c r="F176" s="556">
        <f>E176/D176*100</f>
        <v>76.269715901149524</v>
      </c>
      <c r="G176" s="555">
        <v>72209</v>
      </c>
      <c r="H176" s="556">
        <f t="shared" si="32"/>
        <v>19.042508023491621</v>
      </c>
      <c r="I176" s="555">
        <v>15978</v>
      </c>
      <c r="J176" s="556">
        <f t="shared" ref="J176:J178" si="47">I176/D176*100</f>
        <v>4.2136187068003874</v>
      </c>
      <c r="K176" s="479">
        <v>1798</v>
      </c>
      <c r="L176" s="556">
        <f t="shared" ref="L176:L178" si="48">K176/D176*100</f>
        <v>0.47415736855846141</v>
      </c>
      <c r="M176" s="478">
        <v>1440484</v>
      </c>
      <c r="N176" s="555">
        <v>1065425</v>
      </c>
      <c r="O176" s="556">
        <f t="shared" si="35"/>
        <v>73.962987440332554</v>
      </c>
      <c r="P176" s="555">
        <v>290474</v>
      </c>
      <c r="Q176" s="556">
        <f t="shared" si="36"/>
        <v>20.165027865634048</v>
      </c>
      <c r="R176" s="555">
        <v>74078</v>
      </c>
      <c r="S176" s="556">
        <f t="shared" ref="S176:S178" si="49">R176/M176*100</f>
        <v>5.1425770782598068</v>
      </c>
      <c r="T176" s="479">
        <v>10507</v>
      </c>
      <c r="U176" s="622">
        <f t="shared" ref="U176:U178" si="50">T176/M176*100</f>
        <v>0.72940761577358726</v>
      </c>
    </row>
    <row r="177" spans="1:21">
      <c r="A177" s="557" t="s">
        <v>56</v>
      </c>
      <c r="B177" s="608">
        <v>702073</v>
      </c>
      <c r="C177" s="559">
        <v>621610</v>
      </c>
      <c r="D177" s="559">
        <v>190235</v>
      </c>
      <c r="E177" s="483">
        <v>174195</v>
      </c>
      <c r="F177" s="560">
        <f t="shared" ref="F177:F178" si="51">E177/D177*100</f>
        <v>91.568323389491951</v>
      </c>
      <c r="G177" s="561">
        <v>11475</v>
      </c>
      <c r="H177" s="560">
        <f t="shared" si="32"/>
        <v>6.0320130365074771</v>
      </c>
      <c r="I177" s="561">
        <v>4013</v>
      </c>
      <c r="J177" s="560">
        <f t="shared" si="47"/>
        <v>2.1094961494993036</v>
      </c>
      <c r="K177" s="561">
        <v>552</v>
      </c>
      <c r="L177" s="560">
        <f t="shared" si="48"/>
        <v>0.29016742450127475</v>
      </c>
      <c r="M177" s="482">
        <v>431375</v>
      </c>
      <c r="N177" s="483">
        <v>397995</v>
      </c>
      <c r="O177" s="560">
        <f t="shared" si="35"/>
        <v>92.261953057084895</v>
      </c>
      <c r="P177" s="561">
        <v>24285</v>
      </c>
      <c r="Q177" s="560">
        <f t="shared" si="36"/>
        <v>5.629672558678644</v>
      </c>
      <c r="R177" s="561">
        <v>7933</v>
      </c>
      <c r="S177" s="560">
        <f t="shared" si="49"/>
        <v>1.8390031874818893</v>
      </c>
      <c r="T177" s="561">
        <v>1162</v>
      </c>
      <c r="U177" s="623">
        <f t="shared" si="50"/>
        <v>0.26937119675456389</v>
      </c>
    </row>
    <row r="178" spans="1:21">
      <c r="A178" s="562" t="s">
        <v>57</v>
      </c>
      <c r="B178" s="611">
        <v>3075390</v>
      </c>
      <c r="C178" s="564">
        <v>2441293</v>
      </c>
      <c r="D178" s="564">
        <v>569434</v>
      </c>
      <c r="E178" s="487">
        <v>463409</v>
      </c>
      <c r="F178" s="565">
        <f t="shared" si="51"/>
        <v>81.380634103337698</v>
      </c>
      <c r="G178" s="566">
        <v>83684</v>
      </c>
      <c r="H178" s="565">
        <f t="shared" si="32"/>
        <v>14.695996375348152</v>
      </c>
      <c r="I178" s="566">
        <v>19991</v>
      </c>
      <c r="J178" s="565">
        <f t="shared" si="47"/>
        <v>3.5106790251372413</v>
      </c>
      <c r="K178" s="566">
        <v>2350</v>
      </c>
      <c r="L178" s="565">
        <f t="shared" si="48"/>
        <v>0.41269049617690551</v>
      </c>
      <c r="M178" s="567">
        <v>1871859</v>
      </c>
      <c r="N178" s="487">
        <v>1463420</v>
      </c>
      <c r="O178" s="565">
        <f t="shared" si="35"/>
        <v>78.180033859387905</v>
      </c>
      <c r="P178" s="566">
        <v>314759</v>
      </c>
      <c r="Q178" s="565">
        <f t="shared" si="36"/>
        <v>16.815315683499666</v>
      </c>
      <c r="R178" s="566">
        <v>82011</v>
      </c>
      <c r="S178" s="565">
        <f t="shared" si="49"/>
        <v>4.3812594858907641</v>
      </c>
      <c r="T178" s="566">
        <v>11669</v>
      </c>
      <c r="U178" s="624">
        <f t="shared" si="50"/>
        <v>0.6233909712216571</v>
      </c>
    </row>
    <row r="179" spans="1:21">
      <c r="A179" s="1063" t="s">
        <v>228</v>
      </c>
      <c r="B179" s="1063"/>
      <c r="C179" s="1063"/>
      <c r="D179" s="1063"/>
      <c r="E179" s="1063"/>
      <c r="F179" s="1063"/>
      <c r="G179" s="1063"/>
      <c r="H179" s="1063"/>
      <c r="I179" s="1063"/>
      <c r="J179" s="1063"/>
      <c r="K179" s="1063"/>
      <c r="L179" s="1063"/>
      <c r="M179" s="1063"/>
      <c r="N179" s="1063"/>
      <c r="O179" s="1063"/>
      <c r="P179" s="1063"/>
      <c r="Q179" s="1063"/>
      <c r="R179" s="1063"/>
      <c r="S179" s="1063"/>
      <c r="T179" s="1063"/>
      <c r="U179" s="1063"/>
    </row>
    <row r="180" spans="1:21" ht="15" customHeight="1">
      <c r="A180" s="1064" t="s">
        <v>191</v>
      </c>
      <c r="B180" s="1064"/>
      <c r="C180" s="1064"/>
      <c r="D180" s="1064"/>
      <c r="E180" s="1064"/>
      <c r="F180" s="1064"/>
      <c r="G180" s="1064"/>
      <c r="H180" s="1064"/>
      <c r="I180" s="1064"/>
      <c r="J180" s="1064"/>
      <c r="K180" s="1064"/>
      <c r="L180" s="1064"/>
      <c r="M180" s="1064"/>
      <c r="N180" s="1064"/>
      <c r="O180" s="1064"/>
      <c r="P180" s="1064"/>
      <c r="Q180" s="1064"/>
      <c r="R180" s="1064"/>
      <c r="S180" s="1064"/>
      <c r="T180" s="1064"/>
      <c r="U180" s="1064"/>
    </row>
    <row r="181" spans="1:21" ht="14.15" customHeight="1">
      <c r="A181" s="1043" t="s">
        <v>202</v>
      </c>
      <c r="B181" s="1043"/>
      <c r="C181" s="1043"/>
      <c r="D181" s="1043"/>
      <c r="E181" s="1043"/>
      <c r="F181" s="1043"/>
      <c r="G181" s="1043"/>
      <c r="H181" s="1043"/>
      <c r="I181" s="1043"/>
      <c r="J181" s="1043"/>
      <c r="K181" s="1043"/>
      <c r="L181" s="1043"/>
      <c r="M181" s="1043"/>
      <c r="N181" s="1043"/>
      <c r="O181" s="1043"/>
      <c r="P181" s="1043"/>
      <c r="Q181" s="1043"/>
      <c r="R181" s="1043"/>
      <c r="S181" s="1043"/>
      <c r="T181" s="1043"/>
      <c r="U181" s="1043"/>
    </row>
  </sheetData>
  <mergeCells count="132">
    <mergeCell ref="A3:U3"/>
    <mergeCell ref="A5:U5"/>
    <mergeCell ref="A6:A9"/>
    <mergeCell ref="B6:B8"/>
    <mergeCell ref="C6:C8"/>
    <mergeCell ref="D6:U6"/>
    <mergeCell ref="D7:D8"/>
    <mergeCell ref="E7:L7"/>
    <mergeCell ref="M7:M8"/>
    <mergeCell ref="N7:U7"/>
    <mergeCell ref="R8:S8"/>
    <mergeCell ref="T8:U8"/>
    <mergeCell ref="B9:D9"/>
    <mergeCell ref="A29:U29"/>
    <mergeCell ref="A30:U30"/>
    <mergeCell ref="A31:U31"/>
    <mergeCell ref="E8:F8"/>
    <mergeCell ref="G8:H8"/>
    <mergeCell ref="I8:J8"/>
    <mergeCell ref="K8:L8"/>
    <mergeCell ref="N8:O8"/>
    <mergeCell ref="P8:Q8"/>
    <mergeCell ref="A33:U33"/>
    <mergeCell ref="A35:U35"/>
    <mergeCell ref="A36:A39"/>
    <mergeCell ref="B36:B38"/>
    <mergeCell ref="C36:C38"/>
    <mergeCell ref="D36:U36"/>
    <mergeCell ref="D37:D38"/>
    <mergeCell ref="E37:L37"/>
    <mergeCell ref="M37:M38"/>
    <mergeCell ref="N37:U37"/>
    <mergeCell ref="R38:S38"/>
    <mergeCell ref="T38:U38"/>
    <mergeCell ref="B39:E39"/>
    <mergeCell ref="A59:U59"/>
    <mergeCell ref="A60:U60"/>
    <mergeCell ref="A61:U61"/>
    <mergeCell ref="E38:F38"/>
    <mergeCell ref="G38:H38"/>
    <mergeCell ref="I38:J38"/>
    <mergeCell ref="K38:L38"/>
    <mergeCell ref="N38:O38"/>
    <mergeCell ref="P38:Q38"/>
    <mergeCell ref="A63:U63"/>
    <mergeCell ref="A65:U65"/>
    <mergeCell ref="A66:A69"/>
    <mergeCell ref="B66:B68"/>
    <mergeCell ref="C66:C68"/>
    <mergeCell ref="D66:U66"/>
    <mergeCell ref="D67:D68"/>
    <mergeCell ref="E67:L67"/>
    <mergeCell ref="M67:M68"/>
    <mergeCell ref="N67:U67"/>
    <mergeCell ref="R68:S68"/>
    <mergeCell ref="T68:U68"/>
    <mergeCell ref="B69:E69"/>
    <mergeCell ref="A89:U89"/>
    <mergeCell ref="A90:U90"/>
    <mergeCell ref="A91:U91"/>
    <mergeCell ref="E68:F68"/>
    <mergeCell ref="G68:H68"/>
    <mergeCell ref="I68:J68"/>
    <mergeCell ref="K68:L68"/>
    <mergeCell ref="N68:O68"/>
    <mergeCell ref="P68:Q68"/>
    <mergeCell ref="A93:U93"/>
    <mergeCell ref="A95:U95"/>
    <mergeCell ref="A96:A99"/>
    <mergeCell ref="B96:B98"/>
    <mergeCell ref="C96:C98"/>
    <mergeCell ref="D96:U96"/>
    <mergeCell ref="D97:D98"/>
    <mergeCell ref="E97:L97"/>
    <mergeCell ref="M97:M98"/>
    <mergeCell ref="N97:U97"/>
    <mergeCell ref="R98:S98"/>
    <mergeCell ref="T98:U98"/>
    <mergeCell ref="B99:E99"/>
    <mergeCell ref="A119:U119"/>
    <mergeCell ref="A120:U120"/>
    <mergeCell ref="A121:U121"/>
    <mergeCell ref="E98:F98"/>
    <mergeCell ref="G98:H98"/>
    <mergeCell ref="I98:J98"/>
    <mergeCell ref="K98:L98"/>
    <mergeCell ref="N98:O98"/>
    <mergeCell ref="P98:Q98"/>
    <mergeCell ref="A123:U123"/>
    <mergeCell ref="A125:U125"/>
    <mergeCell ref="A126:A129"/>
    <mergeCell ref="B126:B128"/>
    <mergeCell ref="C126:C128"/>
    <mergeCell ref="D126:U126"/>
    <mergeCell ref="D127:D128"/>
    <mergeCell ref="E127:L127"/>
    <mergeCell ref="M127:M128"/>
    <mergeCell ref="N127:U127"/>
    <mergeCell ref="R128:S128"/>
    <mergeCell ref="T128:U128"/>
    <mergeCell ref="B129:E129"/>
    <mergeCell ref="A149:U149"/>
    <mergeCell ref="A150:U150"/>
    <mergeCell ref="A151:U151"/>
    <mergeCell ref="E128:F128"/>
    <mergeCell ref="G128:H128"/>
    <mergeCell ref="I128:J128"/>
    <mergeCell ref="K128:L128"/>
    <mergeCell ref="N128:O128"/>
    <mergeCell ref="P128:Q128"/>
    <mergeCell ref="A153:U153"/>
    <mergeCell ref="A155:U155"/>
    <mergeCell ref="A156:A159"/>
    <mergeCell ref="B156:B158"/>
    <mergeCell ref="C156:C158"/>
    <mergeCell ref="D156:U156"/>
    <mergeCell ref="D157:D158"/>
    <mergeCell ref="E157:L157"/>
    <mergeCell ref="M157:M158"/>
    <mergeCell ref="N157:U157"/>
    <mergeCell ref="R158:S158"/>
    <mergeCell ref="T158:U158"/>
    <mergeCell ref="B159:E159"/>
    <mergeCell ref="A179:U179"/>
    <mergeCell ref="A180:U180"/>
    <mergeCell ref="A181:U181"/>
    <mergeCell ref="E158:F158"/>
    <mergeCell ref="G158:H158"/>
    <mergeCell ref="I158:J158"/>
    <mergeCell ref="K158:L158"/>
    <mergeCell ref="N158:O158"/>
    <mergeCell ref="P158:Q158"/>
  </mergeCells>
  <hyperlinks>
    <hyperlink ref="A1" location="Inhalt!A9" display="Zurück zum Inhalt" xr:uid="{00000000-0004-0000-0500-000000000000}"/>
  </hyperlinks>
  <pageMargins left="0.7" right="0.7" top="0.78740157499999996" bottom="0.78740157499999996" header="0.3" footer="0.3"/>
  <pageSetup paperSize="9" orientation="portrait"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75"/>
  <sheetViews>
    <sheetView zoomScale="80" zoomScaleNormal="80" workbookViewId="0"/>
  </sheetViews>
  <sheetFormatPr baseColWidth="10" defaultColWidth="10.58203125" defaultRowHeight="14.5"/>
  <cols>
    <col min="1" max="1" width="23.5" style="307" customWidth="1"/>
    <col min="2" max="2" width="12.08203125" style="307" customWidth="1"/>
    <col min="3" max="8" width="11.08203125" style="307" customWidth="1"/>
    <col min="9" max="16384" width="10.58203125" style="307"/>
  </cols>
  <sheetData>
    <row r="1" spans="1:8">
      <c r="A1" s="165" t="s">
        <v>143</v>
      </c>
      <c r="B1" s="625"/>
      <c r="C1" s="495"/>
      <c r="D1" s="495"/>
      <c r="E1" s="495"/>
      <c r="F1" s="495"/>
      <c r="G1" s="495"/>
      <c r="H1" s="495"/>
    </row>
    <row r="2" spans="1:8">
      <c r="A2" s="165"/>
      <c r="B2" s="625"/>
      <c r="C2" s="495"/>
      <c r="D2" s="495"/>
      <c r="E2" s="495"/>
      <c r="F2" s="495"/>
      <c r="G2" s="495"/>
      <c r="H2" s="495"/>
    </row>
    <row r="3" spans="1:8" customFormat="1" ht="23.5">
      <c r="A3" s="1031">
        <v>2023</v>
      </c>
      <c r="B3" s="1031"/>
      <c r="C3" s="1031"/>
      <c r="D3" s="1031"/>
      <c r="E3" s="1031"/>
      <c r="F3" s="1031"/>
      <c r="G3" s="1031"/>
      <c r="H3" s="1031"/>
    </row>
    <row r="4" spans="1:8" customFormat="1">
      <c r="A4" s="626"/>
      <c r="B4" s="627"/>
      <c r="C4" s="627"/>
      <c r="D4" s="627"/>
      <c r="E4" s="627"/>
      <c r="F4" s="627"/>
      <c r="G4" s="627"/>
      <c r="H4" s="627"/>
    </row>
    <row r="5" spans="1:8" customFormat="1" ht="28.5" customHeight="1">
      <c r="A5" s="1163" t="s">
        <v>234</v>
      </c>
      <c r="B5" s="1163"/>
      <c r="C5" s="1163"/>
      <c r="D5" s="1163"/>
      <c r="E5" s="1163"/>
      <c r="F5" s="1163"/>
      <c r="G5" s="1163"/>
      <c r="H5" s="1163"/>
    </row>
    <row r="6" spans="1:8" customFormat="1">
      <c r="A6" s="1164" t="s">
        <v>216</v>
      </c>
      <c r="B6" s="1167" t="s">
        <v>235</v>
      </c>
      <c r="C6" s="1168" t="s">
        <v>184</v>
      </c>
      <c r="D6" s="1169"/>
      <c r="E6" s="1169"/>
      <c r="F6" s="1169"/>
      <c r="G6" s="1169"/>
      <c r="H6" s="1159"/>
    </row>
    <row r="7" spans="1:8" customFormat="1" ht="48.75" customHeight="1">
      <c r="A7" s="1165"/>
      <c r="B7" s="1049"/>
      <c r="C7" s="1170" t="s">
        <v>236</v>
      </c>
      <c r="D7" s="1171"/>
      <c r="E7" s="1170" t="s">
        <v>237</v>
      </c>
      <c r="F7" s="1171"/>
      <c r="G7" s="1172" t="s">
        <v>238</v>
      </c>
      <c r="H7" s="1036"/>
    </row>
    <row r="8" spans="1:8" customFormat="1" ht="15" thickBot="1">
      <c r="A8" s="1166"/>
      <c r="B8" s="1173" t="s">
        <v>3</v>
      </c>
      <c r="C8" s="1174"/>
      <c r="D8" s="628" t="s">
        <v>187</v>
      </c>
      <c r="E8" s="629" t="s">
        <v>3</v>
      </c>
      <c r="F8" s="630" t="s">
        <v>187</v>
      </c>
      <c r="G8" s="631" t="s">
        <v>3</v>
      </c>
      <c r="H8" s="632" t="s">
        <v>187</v>
      </c>
    </row>
    <row r="9" spans="1:8" customFormat="1" ht="14">
      <c r="A9" s="633" t="s">
        <v>39</v>
      </c>
      <c r="B9" s="645">
        <v>9414</v>
      </c>
      <c r="C9" s="646">
        <v>5912</v>
      </c>
      <c r="D9" s="647">
        <f>C9/B9*100</f>
        <v>62.800084979817292</v>
      </c>
      <c r="E9" s="648" t="s">
        <v>188</v>
      </c>
      <c r="F9" s="975"/>
      <c r="G9" s="648" t="s">
        <v>188</v>
      </c>
      <c r="H9" s="976"/>
    </row>
    <row r="10" spans="1:8" customFormat="1" ht="14">
      <c r="A10" s="634" t="s">
        <v>40</v>
      </c>
      <c r="B10" s="650">
        <v>9343</v>
      </c>
      <c r="C10" s="651">
        <v>5814</v>
      </c>
      <c r="D10" s="652">
        <f t="shared" ref="D10:D27" si="0">C10/B10*100</f>
        <v>62.228406293481754</v>
      </c>
      <c r="E10" s="651">
        <v>3529</v>
      </c>
      <c r="F10" s="652">
        <f>E10/B10*100</f>
        <v>37.771593706518246</v>
      </c>
      <c r="G10" s="467">
        <v>0</v>
      </c>
      <c r="H10" s="653">
        <f>G10/B10*100</f>
        <v>0</v>
      </c>
    </row>
    <row r="11" spans="1:8" customFormat="1" ht="14">
      <c r="A11" s="633" t="s">
        <v>41</v>
      </c>
      <c r="B11" s="654">
        <v>2832</v>
      </c>
      <c r="C11" s="655">
        <v>1113</v>
      </c>
      <c r="D11" s="656">
        <f t="shared" si="0"/>
        <v>39.300847457627121</v>
      </c>
      <c r="E11" s="655">
        <v>1716</v>
      </c>
      <c r="F11" s="656">
        <f t="shared" ref="F11:F27" si="1">E11/B11*100</f>
        <v>60.593220338983059</v>
      </c>
      <c r="G11" s="458">
        <v>3</v>
      </c>
      <c r="H11" s="657">
        <f t="shared" ref="H11:H27" si="2">G11/B11*100</f>
        <v>0.1059322033898305</v>
      </c>
    </row>
    <row r="12" spans="1:8" customFormat="1" ht="14">
      <c r="A12" s="634" t="s">
        <v>42</v>
      </c>
      <c r="B12" s="650">
        <v>1627</v>
      </c>
      <c r="C12" s="651">
        <v>1269</v>
      </c>
      <c r="D12" s="652">
        <f t="shared" si="0"/>
        <v>77.996312231100191</v>
      </c>
      <c r="E12" s="651">
        <v>358</v>
      </c>
      <c r="F12" s="652">
        <f t="shared" si="1"/>
        <v>22.003687768899816</v>
      </c>
      <c r="G12" s="467">
        <v>0</v>
      </c>
      <c r="H12" s="653">
        <f t="shared" si="2"/>
        <v>0</v>
      </c>
    </row>
    <row r="13" spans="1:8" customFormat="1" ht="14">
      <c r="A13" s="633" t="s">
        <v>43</v>
      </c>
      <c r="B13" s="654">
        <v>462</v>
      </c>
      <c r="C13" s="655">
        <v>253</v>
      </c>
      <c r="D13" s="656">
        <f t="shared" si="0"/>
        <v>54.761904761904766</v>
      </c>
      <c r="E13" s="458" t="s">
        <v>188</v>
      </c>
      <c r="F13" s="977" t="s">
        <v>188</v>
      </c>
      <c r="G13" s="458" t="s">
        <v>188</v>
      </c>
      <c r="H13" s="978" t="s">
        <v>188</v>
      </c>
    </row>
    <row r="14" spans="1:8" customFormat="1" ht="14">
      <c r="A14" s="634" t="s">
        <v>44</v>
      </c>
      <c r="B14" s="650">
        <v>1165</v>
      </c>
      <c r="C14" s="651">
        <v>757</v>
      </c>
      <c r="D14" s="652">
        <f t="shared" si="0"/>
        <v>64.978540772532185</v>
      </c>
      <c r="E14" s="467" t="s">
        <v>188</v>
      </c>
      <c r="F14" s="979" t="s">
        <v>188</v>
      </c>
      <c r="G14" s="467" t="s">
        <v>188</v>
      </c>
      <c r="H14" s="980" t="s">
        <v>188</v>
      </c>
    </row>
    <row r="15" spans="1:8" customFormat="1" ht="14">
      <c r="A15" s="633" t="s">
        <v>45</v>
      </c>
      <c r="B15" s="654">
        <v>4308</v>
      </c>
      <c r="C15" s="655">
        <v>1957</v>
      </c>
      <c r="D15" s="656">
        <f t="shared" si="0"/>
        <v>45.42711234911792</v>
      </c>
      <c r="E15" s="655">
        <v>2351</v>
      </c>
      <c r="F15" s="656">
        <f t="shared" si="1"/>
        <v>54.572887650882087</v>
      </c>
      <c r="G15" s="458">
        <v>0</v>
      </c>
      <c r="H15" s="657">
        <f t="shared" si="2"/>
        <v>0</v>
      </c>
    </row>
    <row r="16" spans="1:8" customFormat="1" ht="14">
      <c r="A16" s="634" t="s">
        <v>46</v>
      </c>
      <c r="B16" s="650">
        <v>965</v>
      </c>
      <c r="C16" s="651">
        <v>694</v>
      </c>
      <c r="D16" s="652">
        <f t="shared" si="0"/>
        <v>71.917098445595855</v>
      </c>
      <c r="E16" s="651">
        <v>264</v>
      </c>
      <c r="F16" s="652">
        <f t="shared" si="1"/>
        <v>27.357512953367873</v>
      </c>
      <c r="G16" s="467">
        <v>7</v>
      </c>
      <c r="H16" s="653">
        <f t="shared" si="2"/>
        <v>0.72538860103626945</v>
      </c>
    </row>
    <row r="17" spans="1:8" customFormat="1" ht="14">
      <c r="A17" s="633" t="s">
        <v>47</v>
      </c>
      <c r="B17" s="654">
        <v>5379</v>
      </c>
      <c r="C17" s="655">
        <v>3767</v>
      </c>
      <c r="D17" s="656">
        <f t="shared" si="0"/>
        <v>70.031604387432608</v>
      </c>
      <c r="E17" s="655">
        <v>1467</v>
      </c>
      <c r="F17" s="656">
        <f t="shared" si="1"/>
        <v>27.27272727272727</v>
      </c>
      <c r="G17" s="458">
        <v>145</v>
      </c>
      <c r="H17" s="657">
        <f t="shared" si="2"/>
        <v>2.6956683398401191</v>
      </c>
    </row>
    <row r="18" spans="1:8" customFormat="1" ht="14">
      <c r="A18" s="634" t="s">
        <v>48</v>
      </c>
      <c r="B18" s="650">
        <v>10668</v>
      </c>
      <c r="C18" s="651">
        <v>4199</v>
      </c>
      <c r="D18" s="652">
        <f t="shared" si="0"/>
        <v>39.36070491188601</v>
      </c>
      <c r="E18" s="651">
        <v>6450</v>
      </c>
      <c r="F18" s="652">
        <f t="shared" si="1"/>
        <v>60.461192350956125</v>
      </c>
      <c r="G18" s="467">
        <v>19</v>
      </c>
      <c r="H18" s="653">
        <f t="shared" si="2"/>
        <v>0.17810273715785527</v>
      </c>
    </row>
    <row r="19" spans="1:8" customFormat="1" ht="14">
      <c r="A19" s="635" t="s">
        <v>49</v>
      </c>
      <c r="B19" s="654">
        <v>2508</v>
      </c>
      <c r="C19" s="655">
        <v>1872</v>
      </c>
      <c r="D19" s="656">
        <f t="shared" si="0"/>
        <v>74.641148325358856</v>
      </c>
      <c r="E19" s="655">
        <v>628</v>
      </c>
      <c r="F19" s="656">
        <f t="shared" si="1"/>
        <v>25.039872408293462</v>
      </c>
      <c r="G19" s="458">
        <v>8</v>
      </c>
      <c r="H19" s="657">
        <f t="shared" si="2"/>
        <v>0.31897926634768742</v>
      </c>
    </row>
    <row r="20" spans="1:8" customFormat="1" ht="14">
      <c r="A20" s="636" t="s">
        <v>50</v>
      </c>
      <c r="B20" s="650">
        <v>474</v>
      </c>
      <c r="C20" s="651">
        <v>253</v>
      </c>
      <c r="D20" s="652">
        <f t="shared" si="0"/>
        <v>53.375527426160339</v>
      </c>
      <c r="E20" s="467" t="s">
        <v>188</v>
      </c>
      <c r="F20" s="979" t="s">
        <v>188</v>
      </c>
      <c r="G20" s="467" t="s">
        <v>188</v>
      </c>
      <c r="H20" s="980" t="s">
        <v>188</v>
      </c>
    </row>
    <row r="21" spans="1:8" customFormat="1" ht="14">
      <c r="A21" s="635" t="s">
        <v>51</v>
      </c>
      <c r="B21" s="654">
        <v>2348</v>
      </c>
      <c r="C21" s="655">
        <v>1238</v>
      </c>
      <c r="D21" s="656">
        <f t="shared" si="0"/>
        <v>52.725724020442932</v>
      </c>
      <c r="E21" s="655">
        <v>1102</v>
      </c>
      <c r="F21" s="656">
        <f t="shared" si="1"/>
        <v>46.933560477001699</v>
      </c>
      <c r="G21" s="458">
        <v>8</v>
      </c>
      <c r="H21" s="657">
        <f t="shared" si="2"/>
        <v>0.34071550255536626</v>
      </c>
    </row>
    <row r="22" spans="1:8" customFormat="1" ht="14">
      <c r="A22" s="636" t="s">
        <v>52</v>
      </c>
      <c r="B22" s="650">
        <v>1419</v>
      </c>
      <c r="C22" s="651">
        <v>1065</v>
      </c>
      <c r="D22" s="652">
        <f t="shared" si="0"/>
        <v>75.052854122621554</v>
      </c>
      <c r="E22" s="651">
        <v>354</v>
      </c>
      <c r="F22" s="652">
        <f t="shared" si="1"/>
        <v>24.947145877378436</v>
      </c>
      <c r="G22" s="467">
        <v>0</v>
      </c>
      <c r="H22" s="653">
        <f t="shared" si="2"/>
        <v>0</v>
      </c>
    </row>
    <row r="23" spans="1:8" customFormat="1" ht="14">
      <c r="A23" s="637" t="s">
        <v>53</v>
      </c>
      <c r="B23" s="654">
        <v>1818</v>
      </c>
      <c r="C23" s="655">
        <v>1072</v>
      </c>
      <c r="D23" s="656">
        <f t="shared" si="0"/>
        <v>58.965896589658961</v>
      </c>
      <c r="E23" s="655">
        <v>741</v>
      </c>
      <c r="F23" s="656">
        <f t="shared" si="1"/>
        <v>40.759075907590756</v>
      </c>
      <c r="G23" s="458">
        <v>5</v>
      </c>
      <c r="H23" s="657">
        <f t="shared" si="2"/>
        <v>0.27502750275027504</v>
      </c>
    </row>
    <row r="24" spans="1:8" customFormat="1" thickBot="1">
      <c r="A24" s="638" t="s">
        <v>54</v>
      </c>
      <c r="B24" s="650">
        <v>1347</v>
      </c>
      <c r="C24" s="651">
        <v>993</v>
      </c>
      <c r="D24" s="652">
        <f t="shared" si="0"/>
        <v>73.719376391982181</v>
      </c>
      <c r="E24" s="651">
        <v>354</v>
      </c>
      <c r="F24" s="652">
        <f t="shared" si="1"/>
        <v>26.280623608017816</v>
      </c>
      <c r="G24" s="467">
        <v>0</v>
      </c>
      <c r="H24" s="662">
        <f t="shared" si="2"/>
        <v>0</v>
      </c>
    </row>
    <row r="25" spans="1:8" customFormat="1" ht="14">
      <c r="A25" s="639" t="s">
        <v>55</v>
      </c>
      <c r="B25" s="664">
        <v>45539</v>
      </c>
      <c r="C25" s="665">
        <v>25856</v>
      </c>
      <c r="D25" s="666">
        <f t="shared" si="0"/>
        <v>56.777707020356182</v>
      </c>
      <c r="E25" s="665">
        <v>19503</v>
      </c>
      <c r="F25" s="666">
        <f t="shared" si="1"/>
        <v>42.827027383122157</v>
      </c>
      <c r="G25" s="665">
        <v>180</v>
      </c>
      <c r="H25" s="667">
        <f t="shared" si="2"/>
        <v>0.39526559652166271</v>
      </c>
    </row>
    <row r="26" spans="1:8" customFormat="1" ht="14">
      <c r="A26" s="639" t="s">
        <v>56</v>
      </c>
      <c r="B26" s="668">
        <v>10538</v>
      </c>
      <c r="C26" s="669">
        <v>6372</v>
      </c>
      <c r="D26" s="670">
        <f t="shared" si="0"/>
        <v>60.46688176124502</v>
      </c>
      <c r="E26" s="669">
        <v>4148</v>
      </c>
      <c r="F26" s="670">
        <f t="shared" si="1"/>
        <v>39.362307838299486</v>
      </c>
      <c r="G26" s="669">
        <v>18</v>
      </c>
      <c r="H26" s="671">
        <f t="shared" si="2"/>
        <v>0.17081040045549442</v>
      </c>
    </row>
    <row r="27" spans="1:8" customFormat="1" ht="14">
      <c r="A27" s="640" t="s">
        <v>57</v>
      </c>
      <c r="B27" s="673">
        <v>56077</v>
      </c>
      <c r="C27" s="674">
        <v>32228</v>
      </c>
      <c r="D27" s="675">
        <f t="shared" si="0"/>
        <v>57.470977406066659</v>
      </c>
      <c r="E27" s="674">
        <v>23651</v>
      </c>
      <c r="F27" s="675">
        <f t="shared" si="1"/>
        <v>42.175936658523099</v>
      </c>
      <c r="G27" s="674">
        <v>198</v>
      </c>
      <c r="H27" s="676">
        <f t="shared" si="2"/>
        <v>0.35308593541023947</v>
      </c>
    </row>
    <row r="28" spans="1:8" customFormat="1" ht="14">
      <c r="A28" s="1161" t="s">
        <v>191</v>
      </c>
      <c r="B28" s="1161"/>
      <c r="C28" s="1161"/>
      <c r="D28" s="1161"/>
      <c r="E28" s="1161"/>
      <c r="F28" s="1161"/>
      <c r="G28" s="1161"/>
      <c r="H28" s="1161"/>
    </row>
    <row r="29" spans="1:8" customFormat="1" ht="24.75" customHeight="1">
      <c r="A29" s="1152" t="s">
        <v>192</v>
      </c>
      <c r="B29" s="1152"/>
      <c r="C29" s="1152"/>
      <c r="D29" s="1152"/>
      <c r="E29" s="1152"/>
      <c r="F29" s="1152"/>
      <c r="G29" s="1152"/>
      <c r="H29" s="1152"/>
    </row>
    <row r="30" spans="1:8">
      <c r="A30" s="165"/>
      <c r="B30" s="625"/>
      <c r="C30" s="495"/>
      <c r="D30" s="495"/>
      <c r="E30" s="495"/>
      <c r="F30" s="495"/>
      <c r="G30" s="495"/>
      <c r="H30" s="495"/>
    </row>
    <row r="32" spans="1:8" ht="23.5">
      <c r="A32" s="1031">
        <v>2022</v>
      </c>
      <c r="B32" s="1154"/>
      <c r="C32" s="1154"/>
      <c r="D32" s="1154"/>
      <c r="E32" s="1154"/>
      <c r="F32" s="1154"/>
      <c r="G32" s="1154"/>
      <c r="H32" s="1154"/>
    </row>
    <row r="33" spans="1:8">
      <c r="A33" s="641"/>
    </row>
    <row r="34" spans="1:8" ht="28.5" customHeight="1">
      <c r="A34" s="1162" t="s">
        <v>239</v>
      </c>
      <c r="B34" s="1162"/>
      <c r="C34" s="1162"/>
      <c r="D34" s="1162"/>
      <c r="E34" s="1162"/>
      <c r="F34" s="1162"/>
      <c r="G34" s="1162"/>
      <c r="H34" s="1162"/>
    </row>
    <row r="35" spans="1:8" ht="15" customHeight="1">
      <c r="A35" s="1157" t="s">
        <v>28</v>
      </c>
      <c r="B35" s="1035" t="s">
        <v>235</v>
      </c>
      <c r="C35" s="1159" t="s">
        <v>184</v>
      </c>
      <c r="D35" s="1160"/>
      <c r="E35" s="1160"/>
      <c r="F35" s="1160"/>
      <c r="G35" s="1160"/>
      <c r="H35" s="1160"/>
    </row>
    <row r="36" spans="1:8" ht="37.5" customHeight="1">
      <c r="A36" s="1157"/>
      <c r="B36" s="1035"/>
      <c r="C36" s="1036" t="s">
        <v>240</v>
      </c>
      <c r="D36" s="1061"/>
      <c r="E36" s="1036" t="s">
        <v>237</v>
      </c>
      <c r="F36" s="1061"/>
      <c r="G36" s="1036" t="s">
        <v>238</v>
      </c>
      <c r="H36" s="1037"/>
    </row>
    <row r="37" spans="1:8" ht="14.25" customHeight="1">
      <c r="A37" s="1157"/>
      <c r="B37" s="1035"/>
      <c r="C37" s="1036"/>
      <c r="D37" s="1061"/>
      <c r="E37" s="1036"/>
      <c r="F37" s="1061"/>
      <c r="G37" s="1036"/>
      <c r="H37" s="1037"/>
    </row>
    <row r="38" spans="1:8" ht="14.25" customHeight="1" thickBot="1">
      <c r="A38" s="1158"/>
      <c r="B38" s="1040" t="s">
        <v>3</v>
      </c>
      <c r="C38" s="1151"/>
      <c r="D38" s="630" t="s">
        <v>187</v>
      </c>
      <c r="E38" s="642" t="s">
        <v>3</v>
      </c>
      <c r="F38" s="630" t="s">
        <v>187</v>
      </c>
      <c r="G38" s="642" t="s">
        <v>3</v>
      </c>
      <c r="H38" s="643" t="s">
        <v>187</v>
      </c>
    </row>
    <row r="39" spans="1:8">
      <c r="A39" s="644" t="s">
        <v>39</v>
      </c>
      <c r="B39" s="645">
        <v>9245</v>
      </c>
      <c r="C39" s="646">
        <v>5941</v>
      </c>
      <c r="D39" s="647">
        <f>C39/B39*100</f>
        <v>64.261763115197397</v>
      </c>
      <c r="E39" s="646">
        <v>3303</v>
      </c>
      <c r="F39" s="647">
        <f>E39/$B39*100</f>
        <v>35.727420227149807</v>
      </c>
      <c r="G39" s="648">
        <v>1</v>
      </c>
      <c r="H39" s="649">
        <f>G39/$B39*100</f>
        <v>1.081665765278529E-2</v>
      </c>
    </row>
    <row r="40" spans="1:8">
      <c r="A40" s="634" t="s">
        <v>40</v>
      </c>
      <c r="B40" s="650">
        <v>9193</v>
      </c>
      <c r="C40" s="651">
        <v>5851</v>
      </c>
      <c r="D40" s="652">
        <f>C40/$B40*100</f>
        <v>63.646252583487438</v>
      </c>
      <c r="E40" s="651">
        <v>3342</v>
      </c>
      <c r="F40" s="652">
        <f>E40/$B40*100</f>
        <v>36.353747416512569</v>
      </c>
      <c r="G40" s="467">
        <v>0</v>
      </c>
      <c r="H40" s="653">
        <f>G40/$B40*100</f>
        <v>0</v>
      </c>
    </row>
    <row r="41" spans="1:8">
      <c r="A41" s="633" t="s">
        <v>41</v>
      </c>
      <c r="B41" s="654">
        <v>2787</v>
      </c>
      <c r="C41" s="655">
        <v>1104</v>
      </c>
      <c r="D41" s="656">
        <f t="shared" ref="D41:D57" si="3">C41/$B41*100</f>
        <v>39.61248654467169</v>
      </c>
      <c r="E41" s="655">
        <v>1678</v>
      </c>
      <c r="F41" s="656">
        <f t="shared" ref="F41:F57" si="4">E41/$B41*100</f>
        <v>60.208109077861508</v>
      </c>
      <c r="G41" s="458">
        <v>5</v>
      </c>
      <c r="H41" s="657">
        <f t="shared" ref="H41:H57" si="5">G41/$B41*100</f>
        <v>0.17940437746681021</v>
      </c>
    </row>
    <row r="42" spans="1:8">
      <c r="A42" s="634" t="s">
        <v>42</v>
      </c>
      <c r="B42" s="650">
        <v>1598</v>
      </c>
      <c r="C42" s="651">
        <v>1266</v>
      </c>
      <c r="D42" s="652">
        <f t="shared" si="3"/>
        <v>79.224030037546939</v>
      </c>
      <c r="E42" s="651">
        <v>332</v>
      </c>
      <c r="F42" s="652">
        <f t="shared" si="4"/>
        <v>20.775969962453068</v>
      </c>
      <c r="G42" s="467">
        <v>0</v>
      </c>
      <c r="H42" s="653">
        <f t="shared" si="5"/>
        <v>0</v>
      </c>
    </row>
    <row r="43" spans="1:8">
      <c r="A43" s="633" t="s">
        <v>43</v>
      </c>
      <c r="B43" s="654">
        <v>456</v>
      </c>
      <c r="C43" s="655">
        <v>235</v>
      </c>
      <c r="D43" s="656">
        <f t="shared" si="3"/>
        <v>51.535087719298247</v>
      </c>
      <c r="E43" s="655">
        <v>220</v>
      </c>
      <c r="F43" s="656">
        <f t="shared" si="4"/>
        <v>48.245614035087719</v>
      </c>
      <c r="G43" s="458">
        <v>1</v>
      </c>
      <c r="H43" s="657">
        <f t="shared" si="5"/>
        <v>0.21929824561403508</v>
      </c>
    </row>
    <row r="44" spans="1:8">
      <c r="A44" s="634" t="s">
        <v>44</v>
      </c>
      <c r="B44" s="650">
        <v>1157</v>
      </c>
      <c r="C44" s="651">
        <v>773</v>
      </c>
      <c r="D44" s="652">
        <f t="shared" si="3"/>
        <v>66.810717372515128</v>
      </c>
      <c r="E44" s="651">
        <v>384</v>
      </c>
      <c r="F44" s="652">
        <f t="shared" si="4"/>
        <v>33.189282627484872</v>
      </c>
      <c r="G44" s="467">
        <v>0</v>
      </c>
      <c r="H44" s="653">
        <f t="shared" si="5"/>
        <v>0</v>
      </c>
    </row>
    <row r="45" spans="1:8">
      <c r="A45" s="633" t="s">
        <v>45</v>
      </c>
      <c r="B45" s="654">
        <v>4270</v>
      </c>
      <c r="C45" s="655">
        <v>2024</v>
      </c>
      <c r="D45" s="656">
        <f t="shared" si="3"/>
        <v>47.400468384074941</v>
      </c>
      <c r="E45" s="655">
        <v>2246</v>
      </c>
      <c r="F45" s="656">
        <f t="shared" si="4"/>
        <v>52.599531615925052</v>
      </c>
      <c r="G45" s="458">
        <v>0</v>
      </c>
      <c r="H45" s="657">
        <f t="shared" si="5"/>
        <v>0</v>
      </c>
    </row>
    <row r="46" spans="1:8">
      <c r="A46" s="634" t="s">
        <v>46</v>
      </c>
      <c r="B46" s="650">
        <v>964</v>
      </c>
      <c r="C46" s="651">
        <v>706</v>
      </c>
      <c r="D46" s="652">
        <f t="shared" si="3"/>
        <v>73.236514522821565</v>
      </c>
      <c r="E46" s="651">
        <v>251</v>
      </c>
      <c r="F46" s="652">
        <f t="shared" si="4"/>
        <v>26.037344398340252</v>
      </c>
      <c r="G46" s="467">
        <v>7</v>
      </c>
      <c r="H46" s="653">
        <f t="shared" si="5"/>
        <v>0.72614107883817425</v>
      </c>
    </row>
    <row r="47" spans="1:8">
      <c r="A47" s="633" t="s">
        <v>47</v>
      </c>
      <c r="B47" s="654">
        <v>5258</v>
      </c>
      <c r="C47" s="655">
        <v>3661</v>
      </c>
      <c r="D47" s="656">
        <f t="shared" si="3"/>
        <v>69.6272346899962</v>
      </c>
      <c r="E47" s="655">
        <v>1455</v>
      </c>
      <c r="F47" s="656">
        <f t="shared" si="4"/>
        <v>27.672118676302777</v>
      </c>
      <c r="G47" s="458">
        <v>142</v>
      </c>
      <c r="H47" s="657">
        <f t="shared" si="5"/>
        <v>2.7006466337010271</v>
      </c>
    </row>
    <row r="48" spans="1:8">
      <c r="A48" s="634" t="s">
        <v>48</v>
      </c>
      <c r="B48" s="650">
        <v>10600</v>
      </c>
      <c r="C48" s="651">
        <v>4364</v>
      </c>
      <c r="D48" s="652">
        <f t="shared" si="3"/>
        <v>41.169811320754718</v>
      </c>
      <c r="E48" s="651">
        <v>6212</v>
      </c>
      <c r="F48" s="652">
        <f t="shared" si="4"/>
        <v>58.60377358490566</v>
      </c>
      <c r="G48" s="467">
        <v>24</v>
      </c>
      <c r="H48" s="653">
        <f t="shared" si="5"/>
        <v>0.22641509433962265</v>
      </c>
    </row>
    <row r="49" spans="1:8">
      <c r="A49" s="658" t="s">
        <v>49</v>
      </c>
      <c r="B49" s="654">
        <v>2499</v>
      </c>
      <c r="C49" s="655">
        <v>1896</v>
      </c>
      <c r="D49" s="656">
        <f t="shared" si="3"/>
        <v>75.870348139255711</v>
      </c>
      <c r="E49" s="655">
        <v>595</v>
      </c>
      <c r="F49" s="656">
        <f t="shared" si="4"/>
        <v>23.809523809523807</v>
      </c>
      <c r="G49" s="458">
        <v>8</v>
      </c>
      <c r="H49" s="657">
        <f t="shared" si="5"/>
        <v>0.32012805122048821</v>
      </c>
    </row>
    <row r="50" spans="1:8">
      <c r="A50" s="659" t="s">
        <v>50</v>
      </c>
      <c r="B50" s="650">
        <v>472</v>
      </c>
      <c r="C50" s="651">
        <v>266</v>
      </c>
      <c r="D50" s="652">
        <f t="shared" si="3"/>
        <v>56.355932203389834</v>
      </c>
      <c r="E50" s="651">
        <v>205</v>
      </c>
      <c r="F50" s="652">
        <f t="shared" si="4"/>
        <v>43.432203389830512</v>
      </c>
      <c r="G50" s="467">
        <v>1</v>
      </c>
      <c r="H50" s="653">
        <f t="shared" si="5"/>
        <v>0.21186440677966101</v>
      </c>
    </row>
    <row r="51" spans="1:8">
      <c r="A51" s="658" t="s">
        <v>51</v>
      </c>
      <c r="B51" s="654">
        <v>2371</v>
      </c>
      <c r="C51" s="655">
        <v>1273</v>
      </c>
      <c r="D51" s="656">
        <f t="shared" si="3"/>
        <v>53.690425980598903</v>
      </c>
      <c r="E51" s="655">
        <v>1090</v>
      </c>
      <c r="F51" s="656">
        <f t="shared" si="4"/>
        <v>45.972163644032058</v>
      </c>
      <c r="G51" s="458">
        <v>8</v>
      </c>
      <c r="H51" s="657">
        <f t="shared" si="5"/>
        <v>0.33741037536904261</v>
      </c>
    </row>
    <row r="52" spans="1:8">
      <c r="A52" s="659" t="s">
        <v>52</v>
      </c>
      <c r="B52" s="650">
        <v>1418</v>
      </c>
      <c r="C52" s="651">
        <v>1090</v>
      </c>
      <c r="D52" s="652">
        <f t="shared" si="3"/>
        <v>76.868829337094496</v>
      </c>
      <c r="E52" s="651">
        <v>328</v>
      </c>
      <c r="F52" s="652">
        <f t="shared" si="4"/>
        <v>23.1311706629055</v>
      </c>
      <c r="G52" s="467">
        <v>0</v>
      </c>
      <c r="H52" s="653">
        <f t="shared" si="5"/>
        <v>0</v>
      </c>
    </row>
    <row r="53" spans="1:8">
      <c r="A53" s="660" t="s">
        <v>53</v>
      </c>
      <c r="B53" s="654">
        <v>1792</v>
      </c>
      <c r="C53" s="655">
        <v>1021</v>
      </c>
      <c r="D53" s="656">
        <f t="shared" si="3"/>
        <v>56.975446428571431</v>
      </c>
      <c r="E53" s="655">
        <v>766</v>
      </c>
      <c r="F53" s="656">
        <f t="shared" si="4"/>
        <v>42.745535714285715</v>
      </c>
      <c r="G53" s="458">
        <v>5</v>
      </c>
      <c r="H53" s="657">
        <f t="shared" si="5"/>
        <v>0.27901785714285715</v>
      </c>
    </row>
    <row r="54" spans="1:8" ht="15" thickBot="1">
      <c r="A54" s="661" t="s">
        <v>54</v>
      </c>
      <c r="B54" s="650">
        <v>1342</v>
      </c>
      <c r="C54" s="651">
        <v>1009</v>
      </c>
      <c r="D54" s="652">
        <f t="shared" si="3"/>
        <v>75.186289120715358</v>
      </c>
      <c r="E54" s="651">
        <v>333</v>
      </c>
      <c r="F54" s="652">
        <f t="shared" si="4"/>
        <v>24.813710879284649</v>
      </c>
      <c r="G54" s="467">
        <v>0</v>
      </c>
      <c r="H54" s="662">
        <f t="shared" si="5"/>
        <v>0</v>
      </c>
    </row>
    <row r="55" spans="1:8">
      <c r="A55" s="663" t="s">
        <v>55</v>
      </c>
      <c r="B55" s="664">
        <v>44942</v>
      </c>
      <c r="C55" s="665">
        <v>26032</v>
      </c>
      <c r="D55" s="666">
        <f t="shared" si="3"/>
        <v>57.923545903609096</v>
      </c>
      <c r="E55" s="665">
        <v>18728</v>
      </c>
      <c r="F55" s="666">
        <f t="shared" si="4"/>
        <v>41.671487695251656</v>
      </c>
      <c r="G55" s="665">
        <v>182</v>
      </c>
      <c r="H55" s="667">
        <f t="shared" si="5"/>
        <v>0.40496640113924615</v>
      </c>
    </row>
    <row r="56" spans="1:8">
      <c r="A56" s="663" t="s">
        <v>56</v>
      </c>
      <c r="B56" s="668">
        <v>10480</v>
      </c>
      <c r="C56" s="669">
        <v>6448</v>
      </c>
      <c r="D56" s="670">
        <f t="shared" si="3"/>
        <v>61.526717557251906</v>
      </c>
      <c r="E56" s="669">
        <v>4012</v>
      </c>
      <c r="F56" s="670">
        <f t="shared" si="4"/>
        <v>38.282442748091604</v>
      </c>
      <c r="G56" s="669">
        <v>20</v>
      </c>
      <c r="H56" s="671">
        <f t="shared" si="5"/>
        <v>0.19083969465648853</v>
      </c>
    </row>
    <row r="57" spans="1:8">
      <c r="A57" s="672" t="s">
        <v>57</v>
      </c>
      <c r="B57" s="673">
        <v>55422</v>
      </c>
      <c r="C57" s="674">
        <v>32480</v>
      </c>
      <c r="D57" s="675">
        <f t="shared" si="3"/>
        <v>58.604886146295698</v>
      </c>
      <c r="E57" s="674">
        <v>22740</v>
      </c>
      <c r="F57" s="675">
        <f t="shared" si="4"/>
        <v>41.030637652917612</v>
      </c>
      <c r="G57" s="674">
        <v>202</v>
      </c>
      <c r="H57" s="676">
        <f t="shared" si="5"/>
        <v>0.36447620078669124</v>
      </c>
    </row>
    <row r="58" spans="1:8" ht="14.25" customHeight="1">
      <c r="A58" s="1152" t="s">
        <v>194</v>
      </c>
      <c r="B58" s="1152"/>
      <c r="C58" s="1152"/>
      <c r="D58" s="1152"/>
      <c r="E58" s="1152"/>
      <c r="F58" s="1152"/>
      <c r="G58" s="1152"/>
      <c r="H58" s="1152"/>
    </row>
    <row r="59" spans="1:8" ht="14.25" customHeight="1">
      <c r="A59" s="1152"/>
      <c r="B59" s="1152"/>
      <c r="C59" s="1152"/>
      <c r="D59" s="1152"/>
      <c r="E59" s="1152"/>
      <c r="F59" s="1152"/>
      <c r="G59" s="1152"/>
      <c r="H59" s="1152"/>
    </row>
    <row r="61" spans="1:8" ht="23.5">
      <c r="A61" s="1031">
        <v>2021</v>
      </c>
      <c r="B61" s="1154"/>
      <c r="C61" s="1154"/>
      <c r="D61" s="1154"/>
      <c r="E61" s="1154"/>
      <c r="F61" s="1154"/>
      <c r="G61" s="1154"/>
      <c r="H61" s="1154"/>
    </row>
    <row r="62" spans="1:8">
      <c r="A62" s="169"/>
    </row>
    <row r="63" spans="1:8" ht="28.4" customHeight="1">
      <c r="A63" s="1155" t="s">
        <v>241</v>
      </c>
      <c r="B63" s="1156"/>
      <c r="C63" s="1156"/>
      <c r="D63" s="1156"/>
      <c r="E63" s="1156"/>
      <c r="F63" s="1156"/>
      <c r="G63" s="1156"/>
      <c r="H63" s="1156"/>
    </row>
    <row r="64" spans="1:8" ht="15" customHeight="1">
      <c r="A64" s="1157" t="s">
        <v>28</v>
      </c>
      <c r="B64" s="1035" t="s">
        <v>235</v>
      </c>
      <c r="C64" s="1159" t="s">
        <v>184</v>
      </c>
      <c r="D64" s="1160"/>
      <c r="E64" s="1160"/>
      <c r="F64" s="1160"/>
      <c r="G64" s="1160"/>
      <c r="H64" s="1160"/>
    </row>
    <row r="65" spans="1:10" ht="15" customHeight="1">
      <c r="A65" s="1157"/>
      <c r="B65" s="1035"/>
      <c r="C65" s="1036" t="s">
        <v>240</v>
      </c>
      <c r="D65" s="1061"/>
      <c r="E65" s="1036" t="s">
        <v>237</v>
      </c>
      <c r="F65" s="1061"/>
      <c r="G65" s="1036" t="s">
        <v>238</v>
      </c>
      <c r="H65" s="1037"/>
    </row>
    <row r="66" spans="1:10" ht="28.5" customHeight="1">
      <c r="A66" s="1157"/>
      <c r="B66" s="1035"/>
      <c r="C66" s="1036"/>
      <c r="D66" s="1061"/>
      <c r="E66" s="1036"/>
      <c r="F66" s="1061"/>
      <c r="G66" s="1036"/>
      <c r="H66" s="1037"/>
    </row>
    <row r="67" spans="1:10" ht="14.25" customHeight="1" thickBot="1">
      <c r="A67" s="1158"/>
      <c r="B67" s="1040" t="s">
        <v>3</v>
      </c>
      <c r="C67" s="1151"/>
      <c r="D67" s="630" t="s">
        <v>187</v>
      </c>
      <c r="E67" s="642" t="s">
        <v>3</v>
      </c>
      <c r="F67" s="630" t="s">
        <v>187</v>
      </c>
      <c r="G67" s="642" t="s">
        <v>3</v>
      </c>
      <c r="H67" s="643" t="s">
        <v>187</v>
      </c>
    </row>
    <row r="68" spans="1:10">
      <c r="A68" s="677" t="s">
        <v>39</v>
      </c>
      <c r="B68" s="678">
        <v>9081</v>
      </c>
      <c r="C68" s="679">
        <v>5914</v>
      </c>
      <c r="D68" s="656">
        <f>C68/B68*100</f>
        <v>65.124986234996143</v>
      </c>
      <c r="E68" s="655">
        <v>3166</v>
      </c>
      <c r="F68" s="656">
        <f>E68/B68*100</f>
        <v>34.864001761920491</v>
      </c>
      <c r="G68" s="655">
        <v>1</v>
      </c>
      <c r="H68" s="657">
        <f>G68/B68*100</f>
        <v>1.1012003083360864E-2</v>
      </c>
      <c r="J68" s="680"/>
    </row>
    <row r="69" spans="1:10">
      <c r="A69" s="681" t="s">
        <v>40</v>
      </c>
      <c r="B69" s="650">
        <v>8960</v>
      </c>
      <c r="C69" s="651">
        <v>5837</v>
      </c>
      <c r="D69" s="652">
        <f t="shared" ref="D69:D86" si="6">C69/B69*100</f>
        <v>65.145089285714292</v>
      </c>
      <c r="E69" s="651">
        <v>3123</v>
      </c>
      <c r="F69" s="652">
        <f t="shared" ref="F69:F86" si="7">E69/B69*100</f>
        <v>34.854910714285715</v>
      </c>
      <c r="G69" s="651">
        <v>0</v>
      </c>
      <c r="H69" s="653">
        <f t="shared" ref="H69:H86" si="8">G69/B69*100</f>
        <v>0</v>
      </c>
      <c r="J69" s="680"/>
    </row>
    <row r="70" spans="1:10">
      <c r="A70" s="677" t="s">
        <v>41</v>
      </c>
      <c r="B70" s="654">
        <v>2718</v>
      </c>
      <c r="C70" s="655">
        <v>1091</v>
      </c>
      <c r="D70" s="656">
        <f t="shared" si="6"/>
        <v>40.13980868285504</v>
      </c>
      <c r="E70" s="655">
        <v>1623</v>
      </c>
      <c r="F70" s="656">
        <f t="shared" si="7"/>
        <v>59.71302428256071</v>
      </c>
      <c r="G70" s="655">
        <v>4</v>
      </c>
      <c r="H70" s="657">
        <f t="shared" si="8"/>
        <v>0.14716703458425312</v>
      </c>
      <c r="J70" s="680"/>
    </row>
    <row r="71" spans="1:10">
      <c r="A71" s="681" t="s">
        <v>42</v>
      </c>
      <c r="B71" s="650">
        <v>1578</v>
      </c>
      <c r="C71" s="651">
        <v>1251</v>
      </c>
      <c r="D71" s="652">
        <f t="shared" si="6"/>
        <v>79.277566539923953</v>
      </c>
      <c r="E71" s="651">
        <v>327</v>
      </c>
      <c r="F71" s="652">
        <f t="shared" si="7"/>
        <v>20.722433460076044</v>
      </c>
      <c r="G71" s="651">
        <v>0</v>
      </c>
      <c r="H71" s="653">
        <f t="shared" si="8"/>
        <v>0</v>
      </c>
      <c r="J71" s="680"/>
    </row>
    <row r="72" spans="1:10">
      <c r="A72" s="677" t="s">
        <v>43</v>
      </c>
      <c r="B72" s="654">
        <v>448</v>
      </c>
      <c r="C72" s="655">
        <v>237</v>
      </c>
      <c r="D72" s="656">
        <f t="shared" si="6"/>
        <v>52.901785714285708</v>
      </c>
      <c r="E72" s="655">
        <v>211</v>
      </c>
      <c r="F72" s="656">
        <f t="shared" si="7"/>
        <v>47.098214285714285</v>
      </c>
      <c r="G72" s="655">
        <v>0</v>
      </c>
      <c r="H72" s="657">
        <f t="shared" si="8"/>
        <v>0</v>
      </c>
      <c r="J72" s="680"/>
    </row>
    <row r="73" spans="1:10">
      <c r="A73" s="681" t="s">
        <v>44</v>
      </c>
      <c r="B73" s="650">
        <v>1143</v>
      </c>
      <c r="C73" s="651">
        <v>775</v>
      </c>
      <c r="D73" s="652">
        <f t="shared" si="6"/>
        <v>67.804024496937885</v>
      </c>
      <c r="E73" s="651">
        <v>368</v>
      </c>
      <c r="F73" s="652">
        <f t="shared" si="7"/>
        <v>32.195975503062115</v>
      </c>
      <c r="G73" s="651">
        <v>0</v>
      </c>
      <c r="H73" s="653">
        <f t="shared" si="8"/>
        <v>0</v>
      </c>
      <c r="J73" s="680"/>
    </row>
    <row r="74" spans="1:10">
      <c r="A74" s="677" t="s">
        <v>45</v>
      </c>
      <c r="B74" s="654">
        <v>4210</v>
      </c>
      <c r="C74" s="655">
        <v>1996</v>
      </c>
      <c r="D74" s="656">
        <f t="shared" si="6"/>
        <v>47.410926365795724</v>
      </c>
      <c r="E74" s="655">
        <v>2214</v>
      </c>
      <c r="F74" s="656">
        <f t="shared" si="7"/>
        <v>52.589073634204276</v>
      </c>
      <c r="G74" s="655">
        <v>0</v>
      </c>
      <c r="H74" s="657">
        <f t="shared" si="8"/>
        <v>0</v>
      </c>
      <c r="J74" s="680"/>
    </row>
    <row r="75" spans="1:10">
      <c r="A75" s="681" t="s">
        <v>46</v>
      </c>
      <c r="B75" s="650">
        <v>956</v>
      </c>
      <c r="C75" s="651">
        <v>685</v>
      </c>
      <c r="D75" s="652">
        <f t="shared" si="6"/>
        <v>71.652719665271974</v>
      </c>
      <c r="E75" s="651">
        <v>265</v>
      </c>
      <c r="F75" s="652">
        <f t="shared" si="7"/>
        <v>27.719665271966527</v>
      </c>
      <c r="G75" s="651">
        <v>6</v>
      </c>
      <c r="H75" s="653">
        <f t="shared" si="8"/>
        <v>0.62761506276150625</v>
      </c>
      <c r="J75" s="680"/>
    </row>
    <row r="76" spans="1:10">
      <c r="A76" s="677" t="s">
        <v>47</v>
      </c>
      <c r="B76" s="654">
        <v>5139</v>
      </c>
      <c r="C76" s="655">
        <v>3613</v>
      </c>
      <c r="D76" s="656">
        <f t="shared" si="6"/>
        <v>70.305506907958744</v>
      </c>
      <c r="E76" s="655">
        <v>1390</v>
      </c>
      <c r="F76" s="656">
        <f t="shared" si="7"/>
        <v>27.048063825647013</v>
      </c>
      <c r="G76" s="655">
        <v>136</v>
      </c>
      <c r="H76" s="657">
        <f t="shared" si="8"/>
        <v>2.6464292663942404</v>
      </c>
      <c r="J76" s="680"/>
    </row>
    <row r="77" spans="1:10">
      <c r="A77" s="681" t="s">
        <v>48</v>
      </c>
      <c r="B77" s="650">
        <v>10538</v>
      </c>
      <c r="C77" s="651">
        <v>4709</v>
      </c>
      <c r="D77" s="652">
        <f t="shared" si="6"/>
        <v>44.68589865249573</v>
      </c>
      <c r="E77" s="651">
        <v>5805</v>
      </c>
      <c r="F77" s="652">
        <f t="shared" si="7"/>
        <v>55.086354146896944</v>
      </c>
      <c r="G77" s="651">
        <v>24</v>
      </c>
      <c r="H77" s="653">
        <f t="shared" si="8"/>
        <v>0.22774720060732587</v>
      </c>
      <c r="J77" s="680"/>
    </row>
    <row r="78" spans="1:10">
      <c r="A78" s="677" t="s">
        <v>49</v>
      </c>
      <c r="B78" s="654">
        <v>2492</v>
      </c>
      <c r="C78" s="655">
        <v>1897</v>
      </c>
      <c r="D78" s="656">
        <f t="shared" si="6"/>
        <v>76.123595505617985</v>
      </c>
      <c r="E78" s="655">
        <v>587</v>
      </c>
      <c r="F78" s="656">
        <f t="shared" si="7"/>
        <v>23.555377207062598</v>
      </c>
      <c r="G78" s="655">
        <v>8</v>
      </c>
      <c r="H78" s="657">
        <f t="shared" si="8"/>
        <v>0.32102728731942215</v>
      </c>
      <c r="J78" s="680"/>
    </row>
    <row r="79" spans="1:10">
      <c r="A79" s="681" t="s">
        <v>50</v>
      </c>
      <c r="B79" s="650">
        <v>471</v>
      </c>
      <c r="C79" s="651">
        <v>232</v>
      </c>
      <c r="D79" s="652">
        <f t="shared" si="6"/>
        <v>49.256900212314228</v>
      </c>
      <c r="E79" s="651">
        <v>238</v>
      </c>
      <c r="F79" s="652">
        <f t="shared" si="7"/>
        <v>50.530785562632694</v>
      </c>
      <c r="G79" s="651">
        <v>1</v>
      </c>
      <c r="H79" s="653">
        <f t="shared" si="8"/>
        <v>0.21231422505307856</v>
      </c>
      <c r="J79" s="680"/>
    </row>
    <row r="80" spans="1:10">
      <c r="A80" s="677" t="s">
        <v>51</v>
      </c>
      <c r="B80" s="654">
        <v>2358</v>
      </c>
      <c r="C80" s="655">
        <v>1292</v>
      </c>
      <c r="D80" s="656">
        <f t="shared" si="6"/>
        <v>54.7921967769296</v>
      </c>
      <c r="E80" s="655">
        <v>1058</v>
      </c>
      <c r="F80" s="656">
        <f t="shared" si="7"/>
        <v>44.868532654792197</v>
      </c>
      <c r="G80" s="655">
        <v>8</v>
      </c>
      <c r="H80" s="657">
        <f t="shared" si="8"/>
        <v>0.33927056827820185</v>
      </c>
      <c r="J80" s="680"/>
    </row>
    <row r="81" spans="1:10">
      <c r="A81" s="681" t="s">
        <v>52</v>
      </c>
      <c r="B81" s="650">
        <v>1411</v>
      </c>
      <c r="C81" s="651">
        <v>1092</v>
      </c>
      <c r="D81" s="652">
        <f t="shared" si="6"/>
        <v>77.391920623671155</v>
      </c>
      <c r="E81" s="651">
        <v>319</v>
      </c>
      <c r="F81" s="652">
        <f t="shared" si="7"/>
        <v>22.608079376328842</v>
      </c>
      <c r="G81" s="651">
        <v>0</v>
      </c>
      <c r="H81" s="653">
        <f t="shared" si="8"/>
        <v>0</v>
      </c>
      <c r="J81" s="680"/>
    </row>
    <row r="82" spans="1:10">
      <c r="A82" s="677" t="s">
        <v>53</v>
      </c>
      <c r="B82" s="654">
        <v>1789</v>
      </c>
      <c r="C82" s="655">
        <v>1016</v>
      </c>
      <c r="D82" s="656">
        <f t="shared" si="6"/>
        <v>56.791503633314697</v>
      </c>
      <c r="E82" s="655">
        <v>769</v>
      </c>
      <c r="F82" s="656">
        <f t="shared" si="7"/>
        <v>42.984907769703746</v>
      </c>
      <c r="G82" s="655">
        <v>4</v>
      </c>
      <c r="H82" s="657">
        <f t="shared" si="8"/>
        <v>0.22358859698155395</v>
      </c>
      <c r="J82" s="680"/>
    </row>
    <row r="83" spans="1:10" ht="15" thickBot="1">
      <c r="A83" s="682" t="s">
        <v>54</v>
      </c>
      <c r="B83" s="650">
        <v>1335</v>
      </c>
      <c r="C83" s="651">
        <v>991</v>
      </c>
      <c r="D83" s="652">
        <f t="shared" si="6"/>
        <v>74.232209737827716</v>
      </c>
      <c r="E83" s="651">
        <v>344</v>
      </c>
      <c r="F83" s="652">
        <f t="shared" si="7"/>
        <v>25.767790262172284</v>
      </c>
      <c r="G83" s="651">
        <v>0</v>
      </c>
      <c r="H83" s="653">
        <f t="shared" si="8"/>
        <v>0</v>
      </c>
      <c r="J83" s="680"/>
    </row>
    <row r="84" spans="1:10">
      <c r="A84" s="683" t="s">
        <v>55</v>
      </c>
      <c r="B84" s="664">
        <v>44271</v>
      </c>
      <c r="C84" s="665">
        <v>26226</v>
      </c>
      <c r="D84" s="666">
        <f t="shared" si="6"/>
        <v>59.239682862370401</v>
      </c>
      <c r="E84" s="665">
        <v>17871</v>
      </c>
      <c r="F84" s="666">
        <f t="shared" si="7"/>
        <v>40.367283323168671</v>
      </c>
      <c r="G84" s="665">
        <v>174</v>
      </c>
      <c r="H84" s="667">
        <f t="shared" si="8"/>
        <v>0.39303381446093377</v>
      </c>
      <c r="J84" s="680"/>
    </row>
    <row r="85" spans="1:10">
      <c r="A85" s="684" t="s">
        <v>56</v>
      </c>
      <c r="B85" s="668">
        <v>10356</v>
      </c>
      <c r="C85" s="669">
        <v>6402</v>
      </c>
      <c r="D85" s="670">
        <f t="shared" si="6"/>
        <v>61.819235225955971</v>
      </c>
      <c r="E85" s="669">
        <v>3936</v>
      </c>
      <c r="F85" s="670">
        <f t="shared" si="7"/>
        <v>38.006952491309384</v>
      </c>
      <c r="G85" s="669">
        <v>18</v>
      </c>
      <c r="H85" s="671">
        <f t="shared" si="8"/>
        <v>0.17381228273464658</v>
      </c>
      <c r="J85" s="680"/>
    </row>
    <row r="86" spans="1:10">
      <c r="A86" s="685" t="s">
        <v>57</v>
      </c>
      <c r="B86" s="673">
        <v>54627</v>
      </c>
      <c r="C86" s="674">
        <v>32628</v>
      </c>
      <c r="D86" s="675">
        <f t="shared" si="6"/>
        <v>59.728705585150202</v>
      </c>
      <c r="E86" s="674">
        <v>21807</v>
      </c>
      <c r="F86" s="675">
        <f t="shared" si="7"/>
        <v>39.919819869295402</v>
      </c>
      <c r="G86" s="674">
        <v>192</v>
      </c>
      <c r="H86" s="676">
        <f t="shared" si="8"/>
        <v>0.35147454555439617</v>
      </c>
      <c r="J86" s="680"/>
    </row>
    <row r="87" spans="1:10" ht="14.25" customHeight="1">
      <c r="A87" s="1152" t="s">
        <v>196</v>
      </c>
      <c r="B87" s="1153"/>
      <c r="C87" s="1153"/>
      <c r="D87" s="1153"/>
      <c r="E87" s="1153"/>
      <c r="F87" s="1153"/>
      <c r="G87" s="1153"/>
      <c r="H87" s="1153"/>
    </row>
    <row r="88" spans="1:10" ht="13.5" customHeight="1">
      <c r="A88" s="1153"/>
      <c r="B88" s="1153"/>
      <c r="C88" s="1153"/>
      <c r="D88" s="1153"/>
      <c r="E88" s="1153"/>
      <c r="F88" s="1153"/>
      <c r="G88" s="1153"/>
      <c r="H88" s="1153"/>
    </row>
    <row r="89" spans="1:10" ht="14.25" customHeight="1">
      <c r="A89" s="686"/>
      <c r="B89" s="686"/>
      <c r="C89" s="686"/>
      <c r="D89" s="686"/>
      <c r="E89" s="686"/>
      <c r="F89" s="686"/>
      <c r="G89" s="686"/>
      <c r="H89" s="686"/>
    </row>
    <row r="90" spans="1:10" ht="23.5">
      <c r="A90" s="1031">
        <v>2020</v>
      </c>
      <c r="B90" s="1154"/>
      <c r="C90" s="1154"/>
      <c r="D90" s="1154"/>
      <c r="E90" s="1154"/>
      <c r="F90" s="1154"/>
      <c r="G90" s="1154"/>
      <c r="H90" s="1154"/>
    </row>
    <row r="91" spans="1:10" ht="14.25" customHeight="1">
      <c r="A91" s="169"/>
    </row>
    <row r="92" spans="1:10" ht="30" customHeight="1">
      <c r="A92" s="1155" t="s">
        <v>242</v>
      </c>
      <c r="B92" s="1156"/>
      <c r="C92" s="1156"/>
      <c r="D92" s="1156"/>
      <c r="E92" s="1156"/>
      <c r="F92" s="1156"/>
      <c r="G92" s="1156"/>
      <c r="H92" s="1156"/>
    </row>
    <row r="93" spans="1:10" ht="14.9" customHeight="1">
      <c r="A93" s="1157" t="s">
        <v>28</v>
      </c>
      <c r="B93" s="1035" t="s">
        <v>235</v>
      </c>
      <c r="C93" s="1159" t="s">
        <v>184</v>
      </c>
      <c r="D93" s="1160"/>
      <c r="E93" s="1160"/>
      <c r="F93" s="1160"/>
      <c r="G93" s="1160"/>
      <c r="H93" s="1160"/>
    </row>
    <row r="94" spans="1:10" ht="20.149999999999999" customHeight="1">
      <c r="A94" s="1157"/>
      <c r="B94" s="1035"/>
      <c r="C94" s="1036" t="s">
        <v>240</v>
      </c>
      <c r="D94" s="1061"/>
      <c r="E94" s="1036" t="s">
        <v>237</v>
      </c>
      <c r="F94" s="1061"/>
      <c r="G94" s="1036" t="s">
        <v>238</v>
      </c>
      <c r="H94" s="1037"/>
    </row>
    <row r="95" spans="1:10" ht="20.149999999999999" customHeight="1">
      <c r="A95" s="1157"/>
      <c r="B95" s="1035"/>
      <c r="C95" s="1036"/>
      <c r="D95" s="1061"/>
      <c r="E95" s="1036"/>
      <c r="F95" s="1061"/>
      <c r="G95" s="1036"/>
      <c r="H95" s="1037"/>
    </row>
    <row r="96" spans="1:10" ht="14.9" customHeight="1" thickBot="1">
      <c r="A96" s="1158"/>
      <c r="B96" s="1040" t="s">
        <v>3</v>
      </c>
      <c r="C96" s="1151"/>
      <c r="D96" s="630" t="s">
        <v>187</v>
      </c>
      <c r="E96" s="642" t="s">
        <v>3</v>
      </c>
      <c r="F96" s="630" t="s">
        <v>187</v>
      </c>
      <c r="G96" s="642" t="s">
        <v>3</v>
      </c>
      <c r="H96" s="643" t="s">
        <v>187</v>
      </c>
    </row>
    <row r="97" spans="1:8" ht="14.9" customHeight="1">
      <c r="A97" s="677" t="s">
        <v>39</v>
      </c>
      <c r="B97" s="678">
        <v>8878</v>
      </c>
      <c r="C97" s="679">
        <v>5653</v>
      </c>
      <c r="D97" s="656">
        <f>C97/B97*100</f>
        <v>63.674250957422842</v>
      </c>
      <c r="E97" s="655">
        <v>3224</v>
      </c>
      <c r="F97" s="656">
        <f>E97/B97*100</f>
        <v>36.314485244424418</v>
      </c>
      <c r="G97" s="655">
        <v>1</v>
      </c>
      <c r="H97" s="657">
        <f>G97/B97*100</f>
        <v>1.1263798152737103E-2</v>
      </c>
    </row>
    <row r="98" spans="1:8" ht="14.9" customHeight="1">
      <c r="A98" s="681" t="s">
        <v>40</v>
      </c>
      <c r="B98" s="650">
        <v>8766</v>
      </c>
      <c r="C98" s="651">
        <v>5784</v>
      </c>
      <c r="D98" s="652">
        <f t="shared" ref="D98:D115" si="9">C98/B98*100</f>
        <v>65.982203969883642</v>
      </c>
      <c r="E98" s="651">
        <v>2982</v>
      </c>
      <c r="F98" s="652">
        <f t="shared" ref="F98:F115" si="10">E98/B98*100</f>
        <v>34.017796030116358</v>
      </c>
      <c r="G98" s="651">
        <v>0</v>
      </c>
      <c r="H98" s="653">
        <f t="shared" ref="H98:H115" si="11">G98/B98*100</f>
        <v>0</v>
      </c>
    </row>
    <row r="99" spans="1:8" ht="14.9" customHeight="1">
      <c r="A99" s="677" t="s">
        <v>41</v>
      </c>
      <c r="B99" s="654">
        <v>2663</v>
      </c>
      <c r="C99" s="655">
        <v>988</v>
      </c>
      <c r="D99" s="656">
        <f t="shared" si="9"/>
        <v>37.101013894104398</v>
      </c>
      <c r="E99" s="655">
        <v>1672</v>
      </c>
      <c r="F99" s="656">
        <f t="shared" si="10"/>
        <v>62.786331205407429</v>
      </c>
      <c r="G99" s="655">
        <v>3</v>
      </c>
      <c r="H99" s="657">
        <f t="shared" si="11"/>
        <v>0.11265490048817123</v>
      </c>
    </row>
    <row r="100" spans="1:8" ht="14.9" customHeight="1">
      <c r="A100" s="681" t="s">
        <v>42</v>
      </c>
      <c r="B100" s="650">
        <v>1565</v>
      </c>
      <c r="C100" s="651">
        <v>1230</v>
      </c>
      <c r="D100" s="652">
        <f t="shared" si="9"/>
        <v>78.594249201277961</v>
      </c>
      <c r="E100" s="651">
        <v>335</v>
      </c>
      <c r="F100" s="652">
        <f t="shared" si="10"/>
        <v>21.405750798722046</v>
      </c>
      <c r="G100" s="651">
        <v>0</v>
      </c>
      <c r="H100" s="653">
        <f t="shared" si="11"/>
        <v>0</v>
      </c>
    </row>
    <row r="101" spans="1:8" ht="14.9" customHeight="1">
      <c r="A101" s="677" t="s">
        <v>43</v>
      </c>
      <c r="B101" s="654">
        <v>437</v>
      </c>
      <c r="C101" s="655">
        <v>238</v>
      </c>
      <c r="D101" s="656">
        <f t="shared" si="9"/>
        <v>54.462242562929063</v>
      </c>
      <c r="E101" s="655">
        <v>199</v>
      </c>
      <c r="F101" s="656">
        <f t="shared" si="10"/>
        <v>45.537757437070937</v>
      </c>
      <c r="G101" s="655">
        <v>0</v>
      </c>
      <c r="H101" s="657">
        <f t="shared" si="11"/>
        <v>0</v>
      </c>
    </row>
    <row r="102" spans="1:8" ht="14.9" customHeight="1">
      <c r="A102" s="681" t="s">
        <v>44</v>
      </c>
      <c r="B102" s="650">
        <v>1126</v>
      </c>
      <c r="C102" s="651">
        <v>768</v>
      </c>
      <c r="D102" s="652">
        <f t="shared" si="9"/>
        <v>68.206039076376555</v>
      </c>
      <c r="E102" s="651">
        <v>357</v>
      </c>
      <c r="F102" s="652">
        <f t="shared" si="10"/>
        <v>31.705150976909412</v>
      </c>
      <c r="G102" s="651">
        <v>1</v>
      </c>
      <c r="H102" s="653">
        <f t="shared" si="11"/>
        <v>8.8809946714031973E-2</v>
      </c>
    </row>
    <row r="103" spans="1:8" ht="14.9" customHeight="1">
      <c r="A103" s="677" t="s">
        <v>45</v>
      </c>
      <c r="B103" s="654">
        <v>4157</v>
      </c>
      <c r="C103" s="655">
        <v>1971</v>
      </c>
      <c r="D103" s="656">
        <f t="shared" si="9"/>
        <v>47.41400048111619</v>
      </c>
      <c r="E103" s="655">
        <v>2186</v>
      </c>
      <c r="F103" s="656">
        <f t="shared" si="10"/>
        <v>52.58599951888381</v>
      </c>
      <c r="G103" s="655">
        <v>0</v>
      </c>
      <c r="H103" s="657">
        <f t="shared" si="11"/>
        <v>0</v>
      </c>
    </row>
    <row r="104" spans="1:8" ht="14.9" customHeight="1">
      <c r="A104" s="681" t="s">
        <v>46</v>
      </c>
      <c r="B104" s="650">
        <v>952</v>
      </c>
      <c r="C104" s="651">
        <v>682</v>
      </c>
      <c r="D104" s="652">
        <f t="shared" si="9"/>
        <v>71.638655462184872</v>
      </c>
      <c r="E104" s="651">
        <v>264</v>
      </c>
      <c r="F104" s="652">
        <f t="shared" si="10"/>
        <v>27.731092436974791</v>
      </c>
      <c r="G104" s="651">
        <v>6</v>
      </c>
      <c r="H104" s="653">
        <f t="shared" si="11"/>
        <v>0.63025210084033612</v>
      </c>
    </row>
    <row r="105" spans="1:8" ht="14.9" customHeight="1">
      <c r="A105" s="677" t="s">
        <v>47</v>
      </c>
      <c r="B105" s="654">
        <v>5045</v>
      </c>
      <c r="C105" s="655">
        <v>3547</v>
      </c>
      <c r="D105" s="656">
        <f t="shared" si="9"/>
        <v>70.307234886025768</v>
      </c>
      <c r="E105" s="655">
        <v>1359</v>
      </c>
      <c r="F105" s="656">
        <f t="shared" si="10"/>
        <v>26.937561942517345</v>
      </c>
      <c r="G105" s="655">
        <v>139</v>
      </c>
      <c r="H105" s="657">
        <f t="shared" si="11"/>
        <v>2.7552031714568881</v>
      </c>
    </row>
    <row r="106" spans="1:8" ht="14.9" customHeight="1">
      <c r="A106" s="681" t="s">
        <v>48</v>
      </c>
      <c r="B106" s="650">
        <v>10347</v>
      </c>
      <c r="C106" s="651">
        <v>4863</v>
      </c>
      <c r="D106" s="652">
        <f t="shared" si="9"/>
        <v>46.999130182661645</v>
      </c>
      <c r="E106" s="651">
        <v>5458</v>
      </c>
      <c r="F106" s="652">
        <f t="shared" si="10"/>
        <v>52.749589252923556</v>
      </c>
      <c r="G106" s="651">
        <v>26</v>
      </c>
      <c r="H106" s="653">
        <f t="shared" si="11"/>
        <v>0.25128056441480623</v>
      </c>
    </row>
    <row r="107" spans="1:8" ht="14.9" customHeight="1">
      <c r="A107" s="677" t="s">
        <v>49</v>
      </c>
      <c r="B107" s="654">
        <v>2470</v>
      </c>
      <c r="C107" s="655">
        <v>1881</v>
      </c>
      <c r="D107" s="656">
        <f t="shared" si="9"/>
        <v>76.153846153846146</v>
      </c>
      <c r="E107" s="655">
        <v>580</v>
      </c>
      <c r="F107" s="656">
        <f t="shared" si="10"/>
        <v>23.481781376518217</v>
      </c>
      <c r="G107" s="655">
        <v>9</v>
      </c>
      <c r="H107" s="657">
        <f t="shared" si="11"/>
        <v>0.36437246963562753</v>
      </c>
    </row>
    <row r="108" spans="1:8" ht="14.9" customHeight="1">
      <c r="A108" s="681" t="s">
        <v>50</v>
      </c>
      <c r="B108" s="650">
        <v>470</v>
      </c>
      <c r="C108" s="651">
        <v>237</v>
      </c>
      <c r="D108" s="652">
        <f t="shared" si="9"/>
        <v>50.425531914893618</v>
      </c>
      <c r="E108" s="651">
        <v>233</v>
      </c>
      <c r="F108" s="652">
        <f t="shared" si="10"/>
        <v>49.574468085106382</v>
      </c>
      <c r="G108" s="651">
        <v>0</v>
      </c>
      <c r="H108" s="653">
        <f t="shared" si="11"/>
        <v>0</v>
      </c>
    </row>
    <row r="109" spans="1:8" ht="14.9" customHeight="1">
      <c r="A109" s="677" t="s">
        <v>51</v>
      </c>
      <c r="B109" s="654">
        <v>2348</v>
      </c>
      <c r="C109" s="655">
        <v>1306</v>
      </c>
      <c r="D109" s="656">
        <f t="shared" si="9"/>
        <v>55.621805792163549</v>
      </c>
      <c r="E109" s="655">
        <v>1033</v>
      </c>
      <c r="F109" s="656">
        <f t="shared" si="10"/>
        <v>43.994889267461666</v>
      </c>
      <c r="G109" s="655">
        <v>9</v>
      </c>
      <c r="H109" s="657">
        <f t="shared" si="11"/>
        <v>0.38330494037478707</v>
      </c>
    </row>
    <row r="110" spans="1:8" ht="14.9" customHeight="1">
      <c r="A110" s="681" t="s">
        <v>52</v>
      </c>
      <c r="B110" s="650">
        <v>1414</v>
      </c>
      <c r="C110" s="651">
        <v>1083</v>
      </c>
      <c r="D110" s="652">
        <f t="shared" si="9"/>
        <v>76.591230551626595</v>
      </c>
      <c r="E110" s="651">
        <v>331</v>
      </c>
      <c r="F110" s="652">
        <f t="shared" si="10"/>
        <v>23.408769448373409</v>
      </c>
      <c r="G110" s="651">
        <v>0</v>
      </c>
      <c r="H110" s="653">
        <f t="shared" si="11"/>
        <v>0</v>
      </c>
    </row>
    <row r="111" spans="1:8" ht="14.9" customHeight="1">
      <c r="A111" s="677" t="s">
        <v>53</v>
      </c>
      <c r="B111" s="654">
        <v>1774</v>
      </c>
      <c r="C111" s="655">
        <v>981</v>
      </c>
      <c r="D111" s="656">
        <f t="shared" si="9"/>
        <v>55.298759864712508</v>
      </c>
      <c r="E111" s="655">
        <v>789</v>
      </c>
      <c r="F111" s="656">
        <f t="shared" si="10"/>
        <v>44.475760992108235</v>
      </c>
      <c r="G111" s="655">
        <v>4</v>
      </c>
      <c r="H111" s="657">
        <f t="shared" si="11"/>
        <v>0.22547914317925591</v>
      </c>
    </row>
    <row r="112" spans="1:8" ht="14.9" customHeight="1" thickBot="1">
      <c r="A112" s="682" t="s">
        <v>54</v>
      </c>
      <c r="B112" s="650">
        <v>1330</v>
      </c>
      <c r="C112" s="651">
        <v>949</v>
      </c>
      <c r="D112" s="652">
        <f t="shared" si="9"/>
        <v>71.353383458646618</v>
      </c>
      <c r="E112" s="651">
        <v>381</v>
      </c>
      <c r="F112" s="652">
        <f t="shared" si="10"/>
        <v>28.646616541353382</v>
      </c>
      <c r="G112" s="651">
        <v>0</v>
      </c>
      <c r="H112" s="653">
        <f t="shared" si="11"/>
        <v>0</v>
      </c>
    </row>
    <row r="113" spans="1:8" ht="14.9" customHeight="1">
      <c r="A113" s="683" t="s">
        <v>55</v>
      </c>
      <c r="B113" s="664">
        <v>43470</v>
      </c>
      <c r="C113" s="665">
        <v>25923</v>
      </c>
      <c r="D113" s="666">
        <f t="shared" si="9"/>
        <v>59.634230503795727</v>
      </c>
      <c r="E113" s="665">
        <v>17367</v>
      </c>
      <c r="F113" s="666">
        <f t="shared" si="10"/>
        <v>39.951690821256037</v>
      </c>
      <c r="G113" s="665">
        <v>180</v>
      </c>
      <c r="H113" s="667">
        <f t="shared" si="11"/>
        <v>0.41407867494824019</v>
      </c>
    </row>
    <row r="114" spans="1:8" ht="14.9" customHeight="1">
      <c r="A114" s="684" t="s">
        <v>56</v>
      </c>
      <c r="B114" s="668">
        <v>10272</v>
      </c>
      <c r="C114" s="669">
        <v>6238</v>
      </c>
      <c r="D114" s="670">
        <f t="shared" si="9"/>
        <v>60.728193146417439</v>
      </c>
      <c r="E114" s="669">
        <v>4016</v>
      </c>
      <c r="F114" s="670">
        <f t="shared" si="10"/>
        <v>39.096573208722738</v>
      </c>
      <c r="G114" s="669">
        <v>18</v>
      </c>
      <c r="H114" s="671">
        <f t="shared" si="11"/>
        <v>0.17523364485981308</v>
      </c>
    </row>
    <row r="115" spans="1:8" ht="14.9" customHeight="1">
      <c r="A115" s="685" t="s">
        <v>57</v>
      </c>
      <c r="B115" s="673">
        <v>53742</v>
      </c>
      <c r="C115" s="674">
        <v>32161</v>
      </c>
      <c r="D115" s="675">
        <f t="shared" si="9"/>
        <v>59.843325518216659</v>
      </c>
      <c r="E115" s="674">
        <v>21383</v>
      </c>
      <c r="F115" s="675">
        <f t="shared" si="10"/>
        <v>39.788247553124187</v>
      </c>
      <c r="G115" s="674">
        <v>198</v>
      </c>
      <c r="H115" s="676">
        <f t="shared" si="11"/>
        <v>0.36842692865914928</v>
      </c>
    </row>
    <row r="116" spans="1:8" ht="14.9" customHeight="1">
      <c r="A116" s="1152" t="s">
        <v>198</v>
      </c>
      <c r="B116" s="1153"/>
      <c r="C116" s="1153"/>
      <c r="D116" s="1153"/>
      <c r="E116" s="1153"/>
      <c r="F116" s="1153"/>
      <c r="G116" s="1153"/>
      <c r="H116" s="1153"/>
    </row>
    <row r="117" spans="1:8" ht="15.75" customHeight="1">
      <c r="A117" s="1153"/>
      <c r="B117" s="1153"/>
      <c r="C117" s="1153"/>
      <c r="D117" s="1153"/>
      <c r="E117" s="1153"/>
      <c r="F117" s="1153"/>
      <c r="G117" s="1153"/>
      <c r="H117" s="1153"/>
    </row>
    <row r="118" spans="1:8" ht="14.25" customHeight="1">
      <c r="A118" s="686"/>
      <c r="B118" s="686"/>
      <c r="C118" s="686"/>
      <c r="D118" s="686"/>
      <c r="E118" s="686"/>
      <c r="F118" s="686"/>
      <c r="G118" s="686"/>
      <c r="H118" s="686"/>
    </row>
    <row r="119" spans="1:8" ht="23.5">
      <c r="A119" s="1031">
        <v>2019</v>
      </c>
      <c r="B119" s="1154"/>
      <c r="C119" s="1154"/>
      <c r="D119" s="1154"/>
      <c r="E119" s="1154"/>
      <c r="F119" s="1154"/>
      <c r="G119" s="1154"/>
      <c r="H119" s="1154"/>
    </row>
    <row r="120" spans="1:8">
      <c r="A120" s="169"/>
    </row>
    <row r="121" spans="1:8" ht="30" customHeight="1">
      <c r="A121" s="1155" t="s">
        <v>243</v>
      </c>
      <c r="B121" s="1156"/>
      <c r="C121" s="1156"/>
      <c r="D121" s="1156"/>
      <c r="E121" s="1156"/>
      <c r="F121" s="1156"/>
      <c r="G121" s="1156"/>
      <c r="H121" s="1156"/>
    </row>
    <row r="122" spans="1:8" ht="15" customHeight="1">
      <c r="A122" s="1157" t="s">
        <v>28</v>
      </c>
      <c r="B122" s="1035" t="s">
        <v>235</v>
      </c>
      <c r="C122" s="1159" t="s">
        <v>184</v>
      </c>
      <c r="D122" s="1160"/>
      <c r="E122" s="1160"/>
      <c r="F122" s="1160"/>
      <c r="G122" s="1160"/>
      <c r="H122" s="1160"/>
    </row>
    <row r="123" spans="1:8" ht="20.149999999999999" customHeight="1">
      <c r="A123" s="1157"/>
      <c r="B123" s="1035"/>
      <c r="C123" s="1036" t="s">
        <v>240</v>
      </c>
      <c r="D123" s="1061"/>
      <c r="E123" s="1036" t="s">
        <v>237</v>
      </c>
      <c r="F123" s="1061"/>
      <c r="G123" s="1036" t="s">
        <v>238</v>
      </c>
      <c r="H123" s="1037"/>
    </row>
    <row r="124" spans="1:8" ht="20.149999999999999" customHeight="1">
      <c r="A124" s="1157"/>
      <c r="B124" s="1035"/>
      <c r="C124" s="1036"/>
      <c r="D124" s="1061"/>
      <c r="E124" s="1036"/>
      <c r="F124" s="1061"/>
      <c r="G124" s="1036"/>
      <c r="H124" s="1037"/>
    </row>
    <row r="125" spans="1:8" ht="14.25" customHeight="1" thickBot="1">
      <c r="A125" s="1158"/>
      <c r="B125" s="1040" t="s">
        <v>3</v>
      </c>
      <c r="C125" s="1151"/>
      <c r="D125" s="630" t="s">
        <v>187</v>
      </c>
      <c r="E125" s="642" t="s">
        <v>3</v>
      </c>
      <c r="F125" s="630" t="s">
        <v>187</v>
      </c>
      <c r="G125" s="642" t="s">
        <v>3</v>
      </c>
      <c r="H125" s="643" t="s">
        <v>187</v>
      </c>
    </row>
    <row r="126" spans="1:8">
      <c r="A126" s="677" t="s">
        <v>39</v>
      </c>
      <c r="B126" s="678">
        <v>8712</v>
      </c>
      <c r="C126" s="679">
        <v>5699</v>
      </c>
      <c r="D126" s="656">
        <f>C126/B126*100</f>
        <v>65.415518824609734</v>
      </c>
      <c r="E126" s="655">
        <v>3010</v>
      </c>
      <c r="F126" s="656">
        <f>E126/B126*100</f>
        <v>34.550045913682276</v>
      </c>
      <c r="G126" s="655">
        <v>3</v>
      </c>
      <c r="H126" s="657">
        <f>G126/B126*100</f>
        <v>3.4435261707988982E-2</v>
      </c>
    </row>
    <row r="127" spans="1:8">
      <c r="A127" s="681" t="s">
        <v>40</v>
      </c>
      <c r="B127" s="650">
        <v>8594</v>
      </c>
      <c r="C127" s="651">
        <v>5806</v>
      </c>
      <c r="D127" s="652">
        <f t="shared" ref="D127:D144" si="12">C127/B127*100</f>
        <v>67.558761926925754</v>
      </c>
      <c r="E127" s="651">
        <v>2788</v>
      </c>
      <c r="F127" s="652">
        <f t="shared" ref="F127:F144" si="13">E127/B127*100</f>
        <v>32.441238073074238</v>
      </c>
      <c r="G127" s="651">
        <v>0</v>
      </c>
      <c r="H127" s="653">
        <f t="shared" ref="H127:H144" si="14">G127/B127*100</f>
        <v>0</v>
      </c>
    </row>
    <row r="128" spans="1:8">
      <c r="A128" s="677" t="s">
        <v>41</v>
      </c>
      <c r="B128" s="654">
        <v>2600</v>
      </c>
      <c r="C128" s="655">
        <v>975</v>
      </c>
      <c r="D128" s="656">
        <f t="shared" si="12"/>
        <v>37.5</v>
      </c>
      <c r="E128" s="655">
        <v>1621</v>
      </c>
      <c r="F128" s="656">
        <f t="shared" si="13"/>
        <v>62.346153846153854</v>
      </c>
      <c r="G128" s="655">
        <v>4</v>
      </c>
      <c r="H128" s="657">
        <f t="shared" si="14"/>
        <v>0.15384615384615385</v>
      </c>
    </row>
    <row r="129" spans="1:8">
      <c r="A129" s="681" t="s">
        <v>42</v>
      </c>
      <c r="B129" s="650">
        <v>1538</v>
      </c>
      <c r="C129" s="651">
        <v>1198</v>
      </c>
      <c r="D129" s="652">
        <f t="shared" si="12"/>
        <v>77.893368010403123</v>
      </c>
      <c r="E129" s="651">
        <v>340</v>
      </c>
      <c r="F129" s="652">
        <f t="shared" si="13"/>
        <v>22.106631989596877</v>
      </c>
      <c r="G129" s="651">
        <v>0</v>
      </c>
      <c r="H129" s="653">
        <f t="shared" si="14"/>
        <v>0</v>
      </c>
    </row>
    <row r="130" spans="1:8">
      <c r="A130" s="677" t="s">
        <v>43</v>
      </c>
      <c r="B130" s="654">
        <v>431</v>
      </c>
      <c r="C130" s="655">
        <v>255</v>
      </c>
      <c r="D130" s="656">
        <f t="shared" si="12"/>
        <v>59.164733178654295</v>
      </c>
      <c r="E130" s="655">
        <v>175</v>
      </c>
      <c r="F130" s="656">
        <f t="shared" si="13"/>
        <v>40.603248259860791</v>
      </c>
      <c r="G130" s="655">
        <v>1</v>
      </c>
      <c r="H130" s="657">
        <f t="shared" si="14"/>
        <v>0.23201856148491878</v>
      </c>
    </row>
    <row r="131" spans="1:8">
      <c r="A131" s="681" t="s">
        <v>44</v>
      </c>
      <c r="B131" s="650">
        <v>1099</v>
      </c>
      <c r="C131" s="651">
        <v>774</v>
      </c>
      <c r="D131" s="652">
        <f t="shared" si="12"/>
        <v>70.427661510464063</v>
      </c>
      <c r="E131" s="651">
        <v>325</v>
      </c>
      <c r="F131" s="652">
        <f t="shared" si="13"/>
        <v>29.572338489535944</v>
      </c>
      <c r="G131" s="651">
        <v>0</v>
      </c>
      <c r="H131" s="653">
        <f t="shared" si="14"/>
        <v>0</v>
      </c>
    </row>
    <row r="132" spans="1:8">
      <c r="A132" s="677" t="s">
        <v>45</v>
      </c>
      <c r="B132" s="654">
        <v>4098</v>
      </c>
      <c r="C132" s="655">
        <v>1953</v>
      </c>
      <c r="D132" s="656">
        <f t="shared" si="12"/>
        <v>47.657393850658856</v>
      </c>
      <c r="E132" s="655">
        <v>2144</v>
      </c>
      <c r="F132" s="656">
        <f t="shared" si="13"/>
        <v>52.318204001952175</v>
      </c>
      <c r="G132" s="655">
        <v>1</v>
      </c>
      <c r="H132" s="657">
        <f t="shared" si="14"/>
        <v>2.440214738897023E-2</v>
      </c>
    </row>
    <row r="133" spans="1:8">
      <c r="A133" s="681" t="s">
        <v>46</v>
      </c>
      <c r="B133" s="650">
        <v>945</v>
      </c>
      <c r="C133" s="651">
        <v>677</v>
      </c>
      <c r="D133" s="652">
        <f t="shared" si="12"/>
        <v>71.640211640211632</v>
      </c>
      <c r="E133" s="651">
        <v>262</v>
      </c>
      <c r="F133" s="652">
        <f t="shared" si="13"/>
        <v>27.724867724867725</v>
      </c>
      <c r="G133" s="651">
        <v>6</v>
      </c>
      <c r="H133" s="653">
        <f t="shared" si="14"/>
        <v>0.63492063492063489</v>
      </c>
    </row>
    <row r="134" spans="1:8">
      <c r="A134" s="677" t="s">
        <v>47</v>
      </c>
      <c r="B134" s="654">
        <v>4915</v>
      </c>
      <c r="C134" s="655">
        <v>3495</v>
      </c>
      <c r="D134" s="656">
        <f t="shared" si="12"/>
        <v>71.108850457782296</v>
      </c>
      <c r="E134" s="655">
        <v>1283</v>
      </c>
      <c r="F134" s="656">
        <f t="shared" si="13"/>
        <v>26.103763987792473</v>
      </c>
      <c r="G134" s="655">
        <v>137</v>
      </c>
      <c r="H134" s="657">
        <f t="shared" si="14"/>
        <v>2.7873855544252288</v>
      </c>
    </row>
    <row r="135" spans="1:8">
      <c r="A135" s="681" t="s">
        <v>48</v>
      </c>
      <c r="B135" s="650">
        <v>10162</v>
      </c>
      <c r="C135" s="651">
        <v>4877</v>
      </c>
      <c r="D135" s="652">
        <f t="shared" si="12"/>
        <v>47.992521157252511</v>
      </c>
      <c r="E135" s="651">
        <v>5257</v>
      </c>
      <c r="F135" s="652">
        <f t="shared" si="13"/>
        <v>51.731942530997834</v>
      </c>
      <c r="G135" s="651">
        <v>28</v>
      </c>
      <c r="H135" s="653">
        <f t="shared" si="14"/>
        <v>0.27553631174965559</v>
      </c>
    </row>
    <row r="136" spans="1:8">
      <c r="A136" s="677" t="s">
        <v>49</v>
      </c>
      <c r="B136" s="654">
        <v>2457</v>
      </c>
      <c r="C136" s="655">
        <v>1833</v>
      </c>
      <c r="D136" s="656">
        <f t="shared" si="12"/>
        <v>74.603174603174608</v>
      </c>
      <c r="E136" s="655">
        <v>616</v>
      </c>
      <c r="F136" s="656">
        <f t="shared" si="13"/>
        <v>25.071225071225072</v>
      </c>
      <c r="G136" s="655">
        <v>8</v>
      </c>
      <c r="H136" s="657">
        <f t="shared" si="14"/>
        <v>0.32560032560032559</v>
      </c>
    </row>
    <row r="137" spans="1:8">
      <c r="A137" s="681" t="s">
        <v>50</v>
      </c>
      <c r="B137" s="650">
        <v>464</v>
      </c>
      <c r="C137" s="651">
        <v>210</v>
      </c>
      <c r="D137" s="652">
        <f t="shared" si="12"/>
        <v>45.258620689655174</v>
      </c>
      <c r="E137" s="651">
        <v>252</v>
      </c>
      <c r="F137" s="652">
        <f t="shared" si="13"/>
        <v>54.310344827586206</v>
      </c>
      <c r="G137" s="651">
        <v>2</v>
      </c>
      <c r="H137" s="653">
        <f t="shared" si="14"/>
        <v>0.43103448275862066</v>
      </c>
    </row>
    <row r="138" spans="1:8">
      <c r="A138" s="677" t="s">
        <v>51</v>
      </c>
      <c r="B138" s="654">
        <v>2341</v>
      </c>
      <c r="C138" s="655">
        <v>1285</v>
      </c>
      <c r="D138" s="656">
        <f t="shared" si="12"/>
        <v>54.891072191371201</v>
      </c>
      <c r="E138" s="655">
        <v>1046</v>
      </c>
      <c r="F138" s="656">
        <f t="shared" si="13"/>
        <v>44.68175993165314</v>
      </c>
      <c r="G138" s="655">
        <v>10</v>
      </c>
      <c r="H138" s="657">
        <f t="shared" si="14"/>
        <v>0.42716787697565145</v>
      </c>
    </row>
    <row r="139" spans="1:8">
      <c r="A139" s="681" t="s">
        <v>52</v>
      </c>
      <c r="B139" s="650">
        <v>1418</v>
      </c>
      <c r="C139" s="651">
        <v>1106</v>
      </c>
      <c r="D139" s="652">
        <f t="shared" si="12"/>
        <v>77.997179125528916</v>
      </c>
      <c r="E139" s="651">
        <v>312</v>
      </c>
      <c r="F139" s="652">
        <f t="shared" si="13"/>
        <v>22.002820874471084</v>
      </c>
      <c r="G139" s="651">
        <v>0</v>
      </c>
      <c r="H139" s="653">
        <f t="shared" si="14"/>
        <v>0</v>
      </c>
    </row>
    <row r="140" spans="1:8">
      <c r="A140" s="677" t="s">
        <v>53</v>
      </c>
      <c r="B140" s="654">
        <v>1768</v>
      </c>
      <c r="C140" s="655">
        <v>956</v>
      </c>
      <c r="D140" s="656">
        <f t="shared" si="12"/>
        <v>54.072398190045249</v>
      </c>
      <c r="E140" s="655">
        <v>808</v>
      </c>
      <c r="F140" s="656">
        <f t="shared" si="13"/>
        <v>45.701357466063349</v>
      </c>
      <c r="G140" s="655">
        <v>4</v>
      </c>
      <c r="H140" s="657">
        <f t="shared" si="14"/>
        <v>0.22624434389140274</v>
      </c>
    </row>
    <row r="141" spans="1:8" ht="15" thickBot="1">
      <c r="A141" s="682" t="s">
        <v>54</v>
      </c>
      <c r="B141" s="650">
        <v>1328</v>
      </c>
      <c r="C141" s="651">
        <v>976</v>
      </c>
      <c r="D141" s="652">
        <f t="shared" si="12"/>
        <v>73.493975903614455</v>
      </c>
      <c r="E141" s="651">
        <v>352</v>
      </c>
      <c r="F141" s="652">
        <f t="shared" si="13"/>
        <v>26.506024096385545</v>
      </c>
      <c r="G141" s="651">
        <v>0</v>
      </c>
      <c r="H141" s="653">
        <f t="shared" si="14"/>
        <v>0</v>
      </c>
    </row>
    <row r="142" spans="1:8">
      <c r="A142" s="683" t="s">
        <v>55</v>
      </c>
      <c r="B142" s="664">
        <v>42700</v>
      </c>
      <c r="C142" s="665">
        <v>25858</v>
      </c>
      <c r="D142" s="666">
        <f t="shared" si="12"/>
        <v>60.557377049180324</v>
      </c>
      <c r="E142" s="665">
        <v>16658</v>
      </c>
      <c r="F142" s="666">
        <f t="shared" si="13"/>
        <v>39.011709601873534</v>
      </c>
      <c r="G142" s="665">
        <v>184</v>
      </c>
      <c r="H142" s="667">
        <f t="shared" si="14"/>
        <v>0.43091334894613581</v>
      </c>
    </row>
    <row r="143" spans="1:8">
      <c r="A143" s="684" t="s">
        <v>56</v>
      </c>
      <c r="B143" s="668">
        <v>10170</v>
      </c>
      <c r="C143" s="669">
        <v>6217</v>
      </c>
      <c r="D143" s="670">
        <f t="shared" si="12"/>
        <v>61.130776794493613</v>
      </c>
      <c r="E143" s="669">
        <v>3933</v>
      </c>
      <c r="F143" s="670">
        <f t="shared" si="13"/>
        <v>38.672566371681413</v>
      </c>
      <c r="G143" s="669">
        <v>20</v>
      </c>
      <c r="H143" s="671">
        <f t="shared" si="14"/>
        <v>0.19665683382497542</v>
      </c>
    </row>
    <row r="144" spans="1:8">
      <c r="A144" s="685" t="s">
        <v>57</v>
      </c>
      <c r="B144" s="673">
        <v>52870</v>
      </c>
      <c r="C144" s="674">
        <v>32075</v>
      </c>
      <c r="D144" s="675">
        <f t="shared" si="12"/>
        <v>60.66767543030074</v>
      </c>
      <c r="E144" s="674">
        <v>20591</v>
      </c>
      <c r="F144" s="675">
        <f t="shared" si="13"/>
        <v>38.946472479667108</v>
      </c>
      <c r="G144" s="674">
        <v>204</v>
      </c>
      <c r="H144" s="676">
        <f t="shared" si="14"/>
        <v>0.38585209003215432</v>
      </c>
    </row>
    <row r="145" spans="1:8" ht="14.25" customHeight="1">
      <c r="A145" s="1152" t="s">
        <v>200</v>
      </c>
      <c r="B145" s="1153"/>
      <c r="C145" s="1153"/>
      <c r="D145" s="1153"/>
      <c r="E145" s="1153"/>
      <c r="F145" s="1153"/>
      <c r="G145" s="1153"/>
      <c r="H145" s="1153"/>
    </row>
    <row r="146" spans="1:8" ht="15" customHeight="1">
      <c r="A146" s="1153"/>
      <c r="B146" s="1153"/>
      <c r="C146" s="1153"/>
      <c r="D146" s="1153"/>
      <c r="E146" s="1153"/>
      <c r="F146" s="1153"/>
      <c r="G146" s="1153"/>
      <c r="H146" s="1153"/>
    </row>
    <row r="147" spans="1:8" ht="19.5" customHeight="1"/>
    <row r="148" spans="1:8" ht="23.5">
      <c r="A148" s="1031">
        <v>2018</v>
      </c>
      <c r="B148" s="1154"/>
      <c r="C148" s="1154"/>
      <c r="D148" s="1154"/>
      <c r="E148" s="1154"/>
      <c r="F148" s="1154"/>
      <c r="G148" s="1154"/>
      <c r="H148" s="1154"/>
    </row>
    <row r="149" spans="1:8">
      <c r="A149" s="169"/>
    </row>
    <row r="150" spans="1:8" ht="30" customHeight="1">
      <c r="A150" s="1155" t="s">
        <v>244</v>
      </c>
      <c r="B150" s="1156"/>
      <c r="C150" s="1156"/>
      <c r="D150" s="1156"/>
      <c r="E150" s="1156"/>
      <c r="F150" s="1156"/>
      <c r="G150" s="1156"/>
      <c r="H150" s="1156"/>
    </row>
    <row r="151" spans="1:8" ht="15" customHeight="1">
      <c r="A151" s="1157" t="s">
        <v>28</v>
      </c>
      <c r="B151" s="1035" t="s">
        <v>235</v>
      </c>
      <c r="C151" s="1159" t="s">
        <v>184</v>
      </c>
      <c r="D151" s="1160"/>
      <c r="E151" s="1160"/>
      <c r="F151" s="1160"/>
      <c r="G151" s="1160"/>
      <c r="H151" s="1160"/>
    </row>
    <row r="152" spans="1:8" ht="20.149999999999999" customHeight="1">
      <c r="A152" s="1157"/>
      <c r="B152" s="1035"/>
      <c r="C152" s="1036" t="s">
        <v>245</v>
      </c>
      <c r="D152" s="1061"/>
      <c r="E152" s="1036" t="s">
        <v>246</v>
      </c>
      <c r="F152" s="1061"/>
      <c r="G152" s="1036" t="s">
        <v>247</v>
      </c>
      <c r="H152" s="1037"/>
    </row>
    <row r="153" spans="1:8" ht="29.25" customHeight="1">
      <c r="A153" s="1157"/>
      <c r="B153" s="1035"/>
      <c r="C153" s="1036"/>
      <c r="D153" s="1061"/>
      <c r="E153" s="1036"/>
      <c r="F153" s="1061"/>
      <c r="G153" s="1036"/>
      <c r="H153" s="1037"/>
    </row>
    <row r="154" spans="1:8" ht="14.25" customHeight="1" thickBot="1">
      <c r="A154" s="1158"/>
      <c r="B154" s="1040" t="s">
        <v>3</v>
      </c>
      <c r="C154" s="1151"/>
      <c r="D154" s="630" t="s">
        <v>187</v>
      </c>
      <c r="E154" s="642" t="s">
        <v>3</v>
      </c>
      <c r="F154" s="630" t="s">
        <v>187</v>
      </c>
      <c r="G154" s="642" t="s">
        <v>3</v>
      </c>
      <c r="H154" s="643" t="s">
        <v>187</v>
      </c>
    </row>
    <row r="155" spans="1:8">
      <c r="A155" s="677" t="s">
        <v>39</v>
      </c>
      <c r="B155" s="678">
        <v>8518</v>
      </c>
      <c r="C155" s="679">
        <v>5544</v>
      </c>
      <c r="D155" s="656">
        <f>C155/B155*100</f>
        <v>65.085700868748532</v>
      </c>
      <c r="E155" s="655">
        <v>2971</v>
      </c>
      <c r="F155" s="656">
        <f>E155/B155*100</f>
        <v>34.879079596149332</v>
      </c>
      <c r="G155" s="655">
        <v>3</v>
      </c>
      <c r="H155" s="657">
        <f>G155/B155*100</f>
        <v>3.521953510213665E-2</v>
      </c>
    </row>
    <row r="156" spans="1:8">
      <c r="A156" s="681" t="s">
        <v>40</v>
      </c>
      <c r="B156" s="650">
        <v>8495</v>
      </c>
      <c r="C156" s="651">
        <v>5839</v>
      </c>
      <c r="D156" s="652">
        <f t="shared" ref="D156:D173" si="15">C156/B156*100</f>
        <v>68.734549735138316</v>
      </c>
      <c r="E156" s="651">
        <v>2654</v>
      </c>
      <c r="F156" s="652">
        <f t="shared" ref="F156:F173" si="16">E156/B156*100</f>
        <v>31.241907004120073</v>
      </c>
      <c r="G156" s="651">
        <v>2</v>
      </c>
      <c r="H156" s="653">
        <f t="shared" ref="H156:H173" si="17">G156/B156*100</f>
        <v>2.3543260741612712E-2</v>
      </c>
    </row>
    <row r="157" spans="1:8">
      <c r="A157" s="677" t="s">
        <v>41</v>
      </c>
      <c r="B157" s="654">
        <v>2560</v>
      </c>
      <c r="C157" s="655">
        <v>989</v>
      </c>
      <c r="D157" s="656">
        <f t="shared" si="15"/>
        <v>38.6328125</v>
      </c>
      <c r="E157" s="655">
        <v>1567</v>
      </c>
      <c r="F157" s="656">
        <f t="shared" si="16"/>
        <v>61.210937499999993</v>
      </c>
      <c r="G157" s="655">
        <v>4</v>
      </c>
      <c r="H157" s="657">
        <f t="shared" si="17"/>
        <v>0.15625</v>
      </c>
    </row>
    <row r="158" spans="1:8">
      <c r="A158" s="681" t="s">
        <v>42</v>
      </c>
      <c r="B158" s="650">
        <v>1513</v>
      </c>
      <c r="C158" s="651">
        <v>1185</v>
      </c>
      <c r="D158" s="652">
        <f t="shared" si="15"/>
        <v>78.321216126900197</v>
      </c>
      <c r="E158" s="651">
        <v>328</v>
      </c>
      <c r="F158" s="652">
        <f t="shared" si="16"/>
        <v>21.678783873099803</v>
      </c>
      <c r="G158" s="651">
        <v>0</v>
      </c>
      <c r="H158" s="653">
        <f t="shared" si="17"/>
        <v>0</v>
      </c>
    </row>
    <row r="159" spans="1:8">
      <c r="A159" s="677" t="s">
        <v>43</v>
      </c>
      <c r="B159" s="654">
        <v>426</v>
      </c>
      <c r="C159" s="655">
        <v>290</v>
      </c>
      <c r="D159" s="656">
        <f t="shared" si="15"/>
        <v>68.075117370892031</v>
      </c>
      <c r="E159" s="655">
        <v>135</v>
      </c>
      <c r="F159" s="656">
        <f t="shared" si="16"/>
        <v>31.690140845070424</v>
      </c>
      <c r="G159" s="655">
        <v>1</v>
      </c>
      <c r="H159" s="657">
        <f t="shared" si="17"/>
        <v>0.23474178403755869</v>
      </c>
    </row>
    <row r="160" spans="1:8">
      <c r="A160" s="681" t="s">
        <v>44</v>
      </c>
      <c r="B160" s="650">
        <v>1070</v>
      </c>
      <c r="C160" s="651">
        <v>775</v>
      </c>
      <c r="D160" s="652">
        <f t="shared" si="15"/>
        <v>72.429906542056074</v>
      </c>
      <c r="E160" s="651">
        <v>294</v>
      </c>
      <c r="F160" s="652">
        <f t="shared" si="16"/>
        <v>27.476635514018692</v>
      </c>
      <c r="G160" s="651">
        <v>1</v>
      </c>
      <c r="H160" s="653">
        <f t="shared" si="17"/>
        <v>9.3457943925233655E-2</v>
      </c>
    </row>
    <row r="161" spans="1:8">
      <c r="A161" s="677" t="s">
        <v>45</v>
      </c>
      <c r="B161" s="654">
        <v>4049</v>
      </c>
      <c r="C161" s="655">
        <v>1931</v>
      </c>
      <c r="D161" s="656">
        <f t="shared" si="15"/>
        <v>47.690787848851571</v>
      </c>
      <c r="E161" s="655">
        <v>2117</v>
      </c>
      <c r="F161" s="656">
        <f t="shared" si="16"/>
        <v>52.28451469498642</v>
      </c>
      <c r="G161" s="655">
        <v>1</v>
      </c>
      <c r="H161" s="657">
        <f t="shared" si="17"/>
        <v>2.469745616201531E-2</v>
      </c>
    </row>
    <row r="162" spans="1:8">
      <c r="A162" s="681" t="s">
        <v>46</v>
      </c>
      <c r="B162" s="650">
        <v>944</v>
      </c>
      <c r="C162" s="651">
        <v>666</v>
      </c>
      <c r="D162" s="652">
        <f t="shared" si="15"/>
        <v>70.550847457627114</v>
      </c>
      <c r="E162" s="651">
        <v>272</v>
      </c>
      <c r="F162" s="652">
        <f t="shared" si="16"/>
        <v>28.8135593220339</v>
      </c>
      <c r="G162" s="651">
        <v>6</v>
      </c>
      <c r="H162" s="653">
        <f t="shared" si="17"/>
        <v>0.63559322033898313</v>
      </c>
    </row>
    <row r="163" spans="1:8">
      <c r="A163" s="677" t="s">
        <v>47</v>
      </c>
      <c r="B163" s="654">
        <v>4817</v>
      </c>
      <c r="C163" s="655">
        <v>3460</v>
      </c>
      <c r="D163" s="656">
        <f t="shared" si="15"/>
        <v>71.828939173759593</v>
      </c>
      <c r="E163" s="655">
        <v>1212</v>
      </c>
      <c r="F163" s="656">
        <f t="shared" si="16"/>
        <v>25.160888519825619</v>
      </c>
      <c r="G163" s="655">
        <v>145</v>
      </c>
      <c r="H163" s="657">
        <f t="shared" si="17"/>
        <v>3.010172306414781</v>
      </c>
    </row>
    <row r="164" spans="1:8">
      <c r="A164" s="681" t="s">
        <v>48</v>
      </c>
      <c r="B164" s="650">
        <v>10007</v>
      </c>
      <c r="C164" s="651">
        <v>4905</v>
      </c>
      <c r="D164" s="652">
        <f t="shared" si="15"/>
        <v>49.01568901768762</v>
      </c>
      <c r="E164" s="651">
        <v>5071</v>
      </c>
      <c r="F164" s="652">
        <f t="shared" si="16"/>
        <v>50.674527830518635</v>
      </c>
      <c r="G164" s="651">
        <v>31</v>
      </c>
      <c r="H164" s="653">
        <f t="shared" si="17"/>
        <v>0.30978315179374438</v>
      </c>
    </row>
    <row r="165" spans="1:8">
      <c r="A165" s="677" t="s">
        <v>49</v>
      </c>
      <c r="B165" s="654">
        <v>2428</v>
      </c>
      <c r="C165" s="655">
        <v>1794</v>
      </c>
      <c r="D165" s="656">
        <f t="shared" si="15"/>
        <v>73.887973640856671</v>
      </c>
      <c r="E165" s="655">
        <v>625</v>
      </c>
      <c r="F165" s="656">
        <f t="shared" si="16"/>
        <v>25.741350906095551</v>
      </c>
      <c r="G165" s="655">
        <v>9</v>
      </c>
      <c r="H165" s="657">
        <f t="shared" si="17"/>
        <v>0.37067545304777594</v>
      </c>
    </row>
    <row r="166" spans="1:8">
      <c r="A166" s="681" t="s">
        <v>50</v>
      </c>
      <c r="B166" s="650">
        <v>464</v>
      </c>
      <c r="C166" s="651">
        <v>221</v>
      </c>
      <c r="D166" s="652">
        <f t="shared" si="15"/>
        <v>47.629310344827587</v>
      </c>
      <c r="E166" s="651">
        <v>241</v>
      </c>
      <c r="F166" s="652">
        <f t="shared" si="16"/>
        <v>51.939655172413794</v>
      </c>
      <c r="G166" s="651">
        <v>2</v>
      </c>
      <c r="H166" s="653">
        <f t="shared" si="17"/>
        <v>0.43103448275862066</v>
      </c>
    </row>
    <row r="167" spans="1:8">
      <c r="A167" s="677" t="s">
        <v>51</v>
      </c>
      <c r="B167" s="654">
        <v>2321</v>
      </c>
      <c r="C167" s="655">
        <v>1260</v>
      </c>
      <c r="D167" s="656">
        <f t="shared" si="15"/>
        <v>54.286945282205949</v>
      </c>
      <c r="E167" s="655">
        <v>1050</v>
      </c>
      <c r="F167" s="656">
        <f t="shared" si="16"/>
        <v>45.239121068504957</v>
      </c>
      <c r="G167" s="655">
        <v>11</v>
      </c>
      <c r="H167" s="657">
        <f t="shared" si="17"/>
        <v>0.47393364928909953</v>
      </c>
    </row>
    <row r="168" spans="1:8">
      <c r="A168" s="681" t="s">
        <v>52</v>
      </c>
      <c r="B168" s="650">
        <v>1413</v>
      </c>
      <c r="C168" s="651">
        <v>1103</v>
      </c>
      <c r="D168" s="652">
        <f t="shared" si="15"/>
        <v>78.060863411181884</v>
      </c>
      <c r="E168" s="651">
        <v>310</v>
      </c>
      <c r="F168" s="652">
        <f t="shared" si="16"/>
        <v>21.939136588818116</v>
      </c>
      <c r="G168" s="651">
        <v>0</v>
      </c>
      <c r="H168" s="653">
        <f t="shared" si="17"/>
        <v>0</v>
      </c>
    </row>
    <row r="169" spans="1:8">
      <c r="A169" s="677" t="s">
        <v>53</v>
      </c>
      <c r="B169" s="654">
        <v>1740</v>
      </c>
      <c r="C169" s="655">
        <v>953</v>
      </c>
      <c r="D169" s="656">
        <f t="shared" si="15"/>
        <v>54.770114942528735</v>
      </c>
      <c r="E169" s="655">
        <v>782</v>
      </c>
      <c r="F169" s="656">
        <f t="shared" si="16"/>
        <v>44.94252873563218</v>
      </c>
      <c r="G169" s="655">
        <v>5</v>
      </c>
      <c r="H169" s="657">
        <f t="shared" si="17"/>
        <v>0.28735632183908044</v>
      </c>
    </row>
    <row r="170" spans="1:8" ht="15" thickBot="1">
      <c r="A170" s="682" t="s">
        <v>54</v>
      </c>
      <c r="B170" s="650">
        <v>1320</v>
      </c>
      <c r="C170" s="651">
        <v>967</v>
      </c>
      <c r="D170" s="652">
        <f t="shared" si="15"/>
        <v>73.257575757575751</v>
      </c>
      <c r="E170" s="651">
        <v>353</v>
      </c>
      <c r="F170" s="652">
        <f t="shared" si="16"/>
        <v>26.742424242424239</v>
      </c>
      <c r="G170" s="651">
        <v>0</v>
      </c>
      <c r="H170" s="653">
        <f t="shared" si="17"/>
        <v>0</v>
      </c>
    </row>
    <row r="171" spans="1:8">
      <c r="A171" s="683" t="s">
        <v>55</v>
      </c>
      <c r="B171" s="664">
        <v>42014</v>
      </c>
      <c r="C171" s="665">
        <v>25712</v>
      </c>
      <c r="D171" s="666">
        <f t="shared" si="15"/>
        <v>61.198648069691053</v>
      </c>
      <c r="E171" s="665">
        <v>16102</v>
      </c>
      <c r="F171" s="666">
        <f t="shared" si="16"/>
        <v>38.325320131384778</v>
      </c>
      <c r="G171" s="665">
        <v>200</v>
      </c>
      <c r="H171" s="667">
        <f t="shared" si="17"/>
        <v>0.47603179892416814</v>
      </c>
    </row>
    <row r="172" spans="1:8">
      <c r="A172" s="684" t="s">
        <v>56</v>
      </c>
      <c r="B172" s="668">
        <v>10071</v>
      </c>
      <c r="C172" s="669">
        <v>6170</v>
      </c>
      <c r="D172" s="670">
        <f t="shared" si="15"/>
        <v>61.265018369576005</v>
      </c>
      <c r="E172" s="669">
        <v>3880</v>
      </c>
      <c r="F172" s="670">
        <f t="shared" si="16"/>
        <v>38.526462118955415</v>
      </c>
      <c r="G172" s="669">
        <v>21</v>
      </c>
      <c r="H172" s="671">
        <f t="shared" si="17"/>
        <v>0.20851951146857312</v>
      </c>
    </row>
    <row r="173" spans="1:8" ht="14.25" customHeight="1">
      <c r="A173" s="685" t="s">
        <v>57</v>
      </c>
      <c r="B173" s="673">
        <v>52085</v>
      </c>
      <c r="C173" s="674">
        <v>31882</v>
      </c>
      <c r="D173" s="675">
        <f t="shared" si="15"/>
        <v>61.211481232600562</v>
      </c>
      <c r="E173" s="674">
        <v>19982</v>
      </c>
      <c r="F173" s="675">
        <f t="shared" si="16"/>
        <v>38.364212345204947</v>
      </c>
      <c r="G173" s="674">
        <v>221</v>
      </c>
      <c r="H173" s="676">
        <f t="shared" si="17"/>
        <v>0.42430642219448977</v>
      </c>
    </row>
    <row r="174" spans="1:8" ht="14.25" customHeight="1">
      <c r="A174" s="1152" t="s">
        <v>202</v>
      </c>
      <c r="B174" s="1153"/>
      <c r="C174" s="1153"/>
      <c r="D174" s="1153"/>
      <c r="E174" s="1153"/>
      <c r="F174" s="1153"/>
      <c r="G174" s="1153"/>
      <c r="H174" s="1153"/>
    </row>
    <row r="175" spans="1:8" ht="14.25" customHeight="1">
      <c r="A175" s="1153"/>
      <c r="B175" s="1153"/>
      <c r="C175" s="1153"/>
      <c r="D175" s="1153"/>
      <c r="E175" s="1153"/>
      <c r="F175" s="1153"/>
      <c r="G175" s="1153"/>
      <c r="H175" s="1153"/>
    </row>
  </sheetData>
  <mergeCells count="61">
    <mergeCell ref="A3:H3"/>
    <mergeCell ref="A5:H5"/>
    <mergeCell ref="A6:A8"/>
    <mergeCell ref="B6:B7"/>
    <mergeCell ref="C6:H6"/>
    <mergeCell ref="C7:D7"/>
    <mergeCell ref="E7:F7"/>
    <mergeCell ref="G7:H7"/>
    <mergeCell ref="B8:C8"/>
    <mergeCell ref="A28:H28"/>
    <mergeCell ref="A29:H29"/>
    <mergeCell ref="A32:H32"/>
    <mergeCell ref="A34:H34"/>
    <mergeCell ref="A35:A38"/>
    <mergeCell ref="B35:B37"/>
    <mergeCell ref="C35:H35"/>
    <mergeCell ref="C36:D37"/>
    <mergeCell ref="E36:F37"/>
    <mergeCell ref="G36:H37"/>
    <mergeCell ref="B38:C38"/>
    <mergeCell ref="A58:H59"/>
    <mergeCell ref="A61:H61"/>
    <mergeCell ref="A63:H63"/>
    <mergeCell ref="A64:A67"/>
    <mergeCell ref="B64:B66"/>
    <mergeCell ref="C64:H64"/>
    <mergeCell ref="C65:D66"/>
    <mergeCell ref="E65:F66"/>
    <mergeCell ref="G65:H66"/>
    <mergeCell ref="B67:C67"/>
    <mergeCell ref="A87:H88"/>
    <mergeCell ref="A90:H90"/>
    <mergeCell ref="A92:H92"/>
    <mergeCell ref="A93:A96"/>
    <mergeCell ref="B93:B95"/>
    <mergeCell ref="C93:H93"/>
    <mergeCell ref="C94:D95"/>
    <mergeCell ref="E94:F95"/>
    <mergeCell ref="G94:H95"/>
    <mergeCell ref="B96:C96"/>
    <mergeCell ref="A116:H117"/>
    <mergeCell ref="A119:H119"/>
    <mergeCell ref="A121:H121"/>
    <mergeCell ref="A122:A125"/>
    <mergeCell ref="B122:B124"/>
    <mergeCell ref="C122:H122"/>
    <mergeCell ref="C123:D124"/>
    <mergeCell ref="E123:F124"/>
    <mergeCell ref="G123:H124"/>
    <mergeCell ref="B154:C154"/>
    <mergeCell ref="A174:H175"/>
    <mergeCell ref="B125:C125"/>
    <mergeCell ref="A145:H146"/>
    <mergeCell ref="A148:H148"/>
    <mergeCell ref="A150:H150"/>
    <mergeCell ref="A151:A154"/>
    <mergeCell ref="B151:B153"/>
    <mergeCell ref="C151:H151"/>
    <mergeCell ref="C152:D153"/>
    <mergeCell ref="E152:F153"/>
    <mergeCell ref="G152:H153"/>
  </mergeCells>
  <hyperlinks>
    <hyperlink ref="A1" location="Inhalt!A9" display="Zurück zum Inhalt" xr:uid="{00000000-0004-0000-0600-000000000000}"/>
  </hyperlinks>
  <pageMargins left="0.7" right="0.7" top="0.78740157499999996" bottom="0.78740157499999996"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83"/>
  <sheetViews>
    <sheetView zoomScale="80" zoomScaleNormal="80" workbookViewId="0"/>
  </sheetViews>
  <sheetFormatPr baseColWidth="10" defaultColWidth="11" defaultRowHeight="14.5"/>
  <cols>
    <col min="1" max="1" width="23.5" style="307" customWidth="1"/>
    <col min="2" max="2" width="11.08203125" style="307" customWidth="1"/>
    <col min="3" max="3" width="11.83203125" style="307" customWidth="1"/>
    <col min="4" max="5" width="11.08203125" style="307" customWidth="1"/>
    <col min="6" max="6" width="11.58203125" style="307" customWidth="1"/>
    <col min="7" max="7" width="11.08203125" style="307" customWidth="1"/>
    <col min="8" max="8" width="12.08203125" style="307" customWidth="1"/>
    <col min="9" max="10" width="11.08203125" style="307" customWidth="1"/>
    <col min="11" max="11" width="11.58203125" style="307" customWidth="1"/>
    <col min="12" max="16384" width="11" style="307"/>
  </cols>
  <sheetData>
    <row r="1" spans="1:11" ht="14.5" customHeight="1">
      <c r="A1" s="165" t="s">
        <v>143</v>
      </c>
      <c r="B1" s="625"/>
      <c r="C1" s="495"/>
      <c r="D1" s="495"/>
      <c r="E1" s="495"/>
      <c r="F1" s="495"/>
      <c r="G1" s="495"/>
      <c r="H1" s="495"/>
      <c r="I1" s="495"/>
      <c r="J1" s="495"/>
      <c r="K1" s="495"/>
    </row>
    <row r="2" spans="1:11" ht="14.25" customHeight="1">
      <c r="A2" s="165"/>
      <c r="B2" s="625"/>
      <c r="C2" s="495"/>
      <c r="D2" s="495"/>
      <c r="E2" s="495"/>
      <c r="F2" s="495"/>
      <c r="G2" s="495"/>
      <c r="H2" s="495"/>
      <c r="I2" s="495"/>
      <c r="J2" s="495"/>
      <c r="K2" s="495"/>
    </row>
    <row r="3" spans="1:11" customFormat="1" ht="23.5">
      <c r="A3" s="1044">
        <v>2023</v>
      </c>
      <c r="B3" s="1044"/>
      <c r="C3" s="1044"/>
      <c r="D3" s="1044"/>
      <c r="E3" s="1044"/>
      <c r="F3" s="1044"/>
      <c r="G3" s="1044"/>
      <c r="H3" s="1044"/>
      <c r="I3" s="1044"/>
      <c r="J3" s="1044"/>
      <c r="K3" s="1044"/>
    </row>
    <row r="4" spans="1:11" customFormat="1" ht="14.25" customHeight="1">
      <c r="A4" s="308"/>
      <c r="B4" s="627"/>
      <c r="C4" s="627"/>
      <c r="D4" s="627"/>
      <c r="E4" s="627"/>
      <c r="F4" s="627"/>
      <c r="G4" s="627"/>
      <c r="H4" s="627"/>
      <c r="I4" s="627"/>
      <c r="J4" s="627"/>
      <c r="K4" s="627"/>
    </row>
    <row r="5" spans="1:11" customFormat="1" ht="16.5">
      <c r="A5" s="1186" t="s">
        <v>248</v>
      </c>
      <c r="B5" s="1186"/>
      <c r="C5" s="1186"/>
      <c r="D5" s="1186"/>
      <c r="E5" s="1186"/>
      <c r="F5" s="1186"/>
      <c r="G5" s="1186"/>
      <c r="H5" s="1186"/>
      <c r="I5" s="1186"/>
      <c r="J5" s="1186"/>
      <c r="K5" s="1186"/>
    </row>
    <row r="6" spans="1:11" customFormat="1" ht="27" customHeight="1">
      <c r="A6" s="1187" t="s">
        <v>28</v>
      </c>
      <c r="B6" s="1190" t="s">
        <v>249</v>
      </c>
      <c r="C6" s="1191"/>
      <c r="D6" s="1191"/>
      <c r="E6" s="1191"/>
      <c r="F6" s="1192"/>
      <c r="G6" s="1190" t="s">
        <v>250</v>
      </c>
      <c r="H6" s="1191"/>
      <c r="I6" s="1191"/>
      <c r="J6" s="1191"/>
      <c r="K6" s="1193"/>
    </row>
    <row r="7" spans="1:11" customFormat="1">
      <c r="A7" s="1188"/>
      <c r="B7" s="1194" t="s">
        <v>251</v>
      </c>
      <c r="C7" s="1194"/>
      <c r="D7" s="1194"/>
      <c r="E7" s="1194"/>
      <c r="F7" s="1194"/>
      <c r="G7" s="1194"/>
      <c r="H7" s="1194"/>
      <c r="I7" s="1194"/>
      <c r="J7" s="1194"/>
      <c r="K7" s="1195"/>
    </row>
    <row r="8" spans="1:11" customFormat="1">
      <c r="A8" s="1188"/>
      <c r="B8" s="1196" t="s">
        <v>252</v>
      </c>
      <c r="C8" s="1198" t="s">
        <v>253</v>
      </c>
      <c r="D8" s="1200" t="s">
        <v>254</v>
      </c>
      <c r="E8" s="1200"/>
      <c r="F8" s="1201"/>
      <c r="G8" s="1196" t="s">
        <v>252</v>
      </c>
      <c r="H8" s="1198" t="s">
        <v>253</v>
      </c>
      <c r="I8" s="1202" t="s">
        <v>254</v>
      </c>
      <c r="J8" s="1202"/>
      <c r="K8" s="1203"/>
    </row>
    <row r="9" spans="1:11" customFormat="1" ht="68.25" customHeight="1" thickBot="1">
      <c r="A9" s="1189"/>
      <c r="B9" s="1197"/>
      <c r="C9" s="1199"/>
      <c r="D9" s="687" t="s">
        <v>255</v>
      </c>
      <c r="E9" s="688" t="s">
        <v>256</v>
      </c>
      <c r="F9" s="689" t="s">
        <v>257</v>
      </c>
      <c r="G9" s="1197"/>
      <c r="H9" s="1199"/>
      <c r="I9" s="690" t="s">
        <v>258</v>
      </c>
      <c r="J9" s="691" t="s">
        <v>259</v>
      </c>
      <c r="K9" s="692" t="s">
        <v>257</v>
      </c>
    </row>
    <row r="10" spans="1:11" customFormat="1" ht="15" customHeight="1">
      <c r="A10" s="693" t="s">
        <v>39</v>
      </c>
      <c r="B10" s="702">
        <v>343</v>
      </c>
      <c r="C10" s="703">
        <v>0.1034375650254372</v>
      </c>
      <c r="D10" s="704">
        <v>200</v>
      </c>
      <c r="E10" s="705">
        <v>130</v>
      </c>
      <c r="F10" s="706">
        <v>127</v>
      </c>
      <c r="G10" s="471">
        <v>4789</v>
      </c>
      <c r="H10" s="703">
        <v>1.4086288443890156</v>
      </c>
      <c r="I10" s="707">
        <v>1277</v>
      </c>
      <c r="J10" s="707">
        <v>1274</v>
      </c>
      <c r="K10" s="708">
        <v>3178</v>
      </c>
    </row>
    <row r="11" spans="1:11" customFormat="1" ht="14">
      <c r="A11" s="694" t="s">
        <v>40</v>
      </c>
      <c r="B11" s="709">
        <v>654</v>
      </c>
      <c r="C11" s="710">
        <v>0.16566440545729963</v>
      </c>
      <c r="D11" s="711">
        <v>343</v>
      </c>
      <c r="E11" s="712">
        <v>194</v>
      </c>
      <c r="F11" s="713">
        <v>244</v>
      </c>
      <c r="G11" s="466">
        <v>8885</v>
      </c>
      <c r="H11" s="710">
        <v>2.2370773220535289</v>
      </c>
      <c r="I11" s="714">
        <v>1873</v>
      </c>
      <c r="J11" s="714">
        <v>1786</v>
      </c>
      <c r="K11" s="715">
        <v>6247</v>
      </c>
    </row>
    <row r="12" spans="1:11" customFormat="1" ht="14">
      <c r="A12" s="693" t="s">
        <v>41</v>
      </c>
      <c r="B12" s="702">
        <v>501</v>
      </c>
      <c r="C12" s="703">
        <v>0.44804950902359186</v>
      </c>
      <c r="D12" s="704">
        <v>228</v>
      </c>
      <c r="E12" s="705">
        <v>147</v>
      </c>
      <c r="F12" s="706">
        <v>195</v>
      </c>
      <c r="G12" s="471">
        <v>5647</v>
      </c>
      <c r="H12" s="703">
        <v>4.9470862389178958</v>
      </c>
      <c r="I12" s="707">
        <v>1548</v>
      </c>
      <c r="J12" s="707">
        <v>1644</v>
      </c>
      <c r="K12" s="708">
        <v>3240</v>
      </c>
    </row>
    <row r="13" spans="1:11" customFormat="1" ht="14">
      <c r="A13" s="694" t="s">
        <v>42</v>
      </c>
      <c r="B13" s="709">
        <v>162</v>
      </c>
      <c r="C13" s="710">
        <v>0.27236045729657027</v>
      </c>
      <c r="D13" s="711">
        <v>104</v>
      </c>
      <c r="E13" s="712">
        <v>91</v>
      </c>
      <c r="F13" s="713">
        <v>40</v>
      </c>
      <c r="G13" s="466">
        <v>1165</v>
      </c>
      <c r="H13" s="710">
        <v>1.6494641011482534</v>
      </c>
      <c r="I13" s="714">
        <v>369</v>
      </c>
      <c r="J13" s="714">
        <v>795</v>
      </c>
      <c r="K13" s="715">
        <v>404</v>
      </c>
    </row>
    <row r="14" spans="1:11" customFormat="1" ht="14">
      <c r="A14" s="693" t="s">
        <v>43</v>
      </c>
      <c r="B14" s="702">
        <v>33</v>
      </c>
      <c r="C14" s="703">
        <v>0.16312407315867522</v>
      </c>
      <c r="D14" s="704">
        <v>23</v>
      </c>
      <c r="E14" s="705">
        <v>13</v>
      </c>
      <c r="F14" s="706">
        <v>8</v>
      </c>
      <c r="G14" s="471">
        <v>504</v>
      </c>
      <c r="H14" s="703">
        <v>2.3848956608148395</v>
      </c>
      <c r="I14" s="707">
        <v>242</v>
      </c>
      <c r="J14" s="707">
        <v>232</v>
      </c>
      <c r="K14" s="708">
        <v>273</v>
      </c>
    </row>
    <row r="15" spans="1:11" customFormat="1" ht="14">
      <c r="A15" s="694" t="s">
        <v>44</v>
      </c>
      <c r="B15" s="709">
        <v>106</v>
      </c>
      <c r="C15" s="710">
        <v>0.18182130053688744</v>
      </c>
      <c r="D15" s="711">
        <v>67</v>
      </c>
      <c r="E15" s="712">
        <v>55</v>
      </c>
      <c r="F15" s="713">
        <v>35</v>
      </c>
      <c r="G15" s="466">
        <v>2250</v>
      </c>
      <c r="H15" s="710">
        <v>3.8318091248147961</v>
      </c>
      <c r="I15" s="714">
        <v>691</v>
      </c>
      <c r="J15" s="714">
        <v>1100</v>
      </c>
      <c r="K15" s="715">
        <v>1146</v>
      </c>
    </row>
    <row r="16" spans="1:11" customFormat="1" ht="14">
      <c r="A16" s="693" t="s">
        <v>45</v>
      </c>
      <c r="B16" s="702">
        <v>231</v>
      </c>
      <c r="C16" s="703">
        <v>0.12727833733718291</v>
      </c>
      <c r="D16" s="704">
        <v>138</v>
      </c>
      <c r="E16" s="705">
        <v>101</v>
      </c>
      <c r="F16" s="706">
        <v>58</v>
      </c>
      <c r="G16" s="471">
        <v>4147</v>
      </c>
      <c r="H16" s="703">
        <v>2.1910150945988067</v>
      </c>
      <c r="I16" s="707">
        <v>1349</v>
      </c>
      <c r="J16" s="707">
        <v>2016</v>
      </c>
      <c r="K16" s="708">
        <v>1682</v>
      </c>
    </row>
    <row r="17" spans="1:11" customFormat="1" ht="14">
      <c r="A17" s="694" t="s">
        <v>46</v>
      </c>
      <c r="B17" s="709">
        <v>58</v>
      </c>
      <c r="C17" s="710">
        <v>0.15988973121984837</v>
      </c>
      <c r="D17" s="711">
        <v>31</v>
      </c>
      <c r="E17" s="712">
        <v>32</v>
      </c>
      <c r="F17" s="713">
        <v>18</v>
      </c>
      <c r="G17" s="466">
        <v>1204</v>
      </c>
      <c r="H17" s="710">
        <v>2.8567361078156885</v>
      </c>
      <c r="I17" s="714">
        <v>287</v>
      </c>
      <c r="J17" s="714">
        <v>644</v>
      </c>
      <c r="K17" s="715">
        <v>578</v>
      </c>
    </row>
    <row r="18" spans="1:11" customFormat="1" ht="14">
      <c r="A18" s="693" t="s">
        <v>47</v>
      </c>
      <c r="B18" s="702">
        <v>404</v>
      </c>
      <c r="C18" s="703">
        <v>0.1762068424082765</v>
      </c>
      <c r="D18" s="704">
        <v>271</v>
      </c>
      <c r="E18" s="705">
        <v>253</v>
      </c>
      <c r="F18" s="706">
        <v>165</v>
      </c>
      <c r="G18" s="471">
        <v>7089</v>
      </c>
      <c r="H18" s="703">
        <v>2.9629350988062995</v>
      </c>
      <c r="I18" s="707">
        <v>2252</v>
      </c>
      <c r="J18" s="707">
        <v>3521</v>
      </c>
      <c r="K18" s="708">
        <v>2790</v>
      </c>
    </row>
    <row r="19" spans="1:11" customFormat="1" ht="14">
      <c r="A19" s="694" t="s">
        <v>48</v>
      </c>
      <c r="B19" s="709">
        <v>901</v>
      </c>
      <c r="C19" s="710">
        <v>0.17328855910851595</v>
      </c>
      <c r="D19" s="711">
        <v>498</v>
      </c>
      <c r="E19" s="712">
        <v>415</v>
      </c>
      <c r="F19" s="713">
        <v>282</v>
      </c>
      <c r="G19" s="466">
        <v>17038</v>
      </c>
      <c r="H19" s="710">
        <v>3.1504944490055546</v>
      </c>
      <c r="I19" s="714">
        <v>4079</v>
      </c>
      <c r="J19" s="714">
        <v>9676</v>
      </c>
      <c r="K19" s="715">
        <v>6595</v>
      </c>
    </row>
    <row r="20" spans="1:11" customFormat="1" ht="14">
      <c r="A20" s="693" t="s">
        <v>49</v>
      </c>
      <c r="B20" s="702">
        <v>115</v>
      </c>
      <c r="C20" s="703">
        <v>9.8376362298756181E-2</v>
      </c>
      <c r="D20" s="704">
        <v>72</v>
      </c>
      <c r="E20" s="705">
        <v>68</v>
      </c>
      <c r="F20" s="706">
        <v>12</v>
      </c>
      <c r="G20" s="471">
        <v>1821</v>
      </c>
      <c r="H20" s="703">
        <v>1.4937983987399921</v>
      </c>
      <c r="I20" s="707">
        <v>705</v>
      </c>
      <c r="J20" s="707">
        <v>1237</v>
      </c>
      <c r="K20" s="708">
        <v>389</v>
      </c>
    </row>
    <row r="21" spans="1:11" customFormat="1" ht="14">
      <c r="A21" s="694" t="s">
        <v>50</v>
      </c>
      <c r="B21" s="709">
        <v>55</v>
      </c>
      <c r="C21" s="710">
        <v>0.21975387565926163</v>
      </c>
      <c r="D21" s="711">
        <v>27</v>
      </c>
      <c r="E21" s="712">
        <v>16</v>
      </c>
      <c r="F21" s="713">
        <v>22</v>
      </c>
      <c r="G21" s="466">
        <v>522</v>
      </c>
      <c r="H21" s="710">
        <v>2.0086193627828228</v>
      </c>
      <c r="I21" s="714">
        <v>132</v>
      </c>
      <c r="J21" s="714">
        <v>266</v>
      </c>
      <c r="K21" s="715">
        <v>215</v>
      </c>
    </row>
    <row r="22" spans="1:11" customFormat="1" ht="14">
      <c r="A22" s="693" t="s">
        <v>51</v>
      </c>
      <c r="B22" s="702">
        <v>221</v>
      </c>
      <c r="C22" s="703">
        <v>0.22684115986656403</v>
      </c>
      <c r="D22" s="704">
        <v>139</v>
      </c>
      <c r="E22" s="705">
        <v>103</v>
      </c>
      <c r="F22" s="706">
        <v>66</v>
      </c>
      <c r="G22" s="471">
        <v>3059</v>
      </c>
      <c r="H22" s="703">
        <v>2.7145988445872198</v>
      </c>
      <c r="I22" s="707">
        <v>1024</v>
      </c>
      <c r="J22" s="707">
        <v>1504</v>
      </c>
      <c r="K22" s="708">
        <v>1517</v>
      </c>
    </row>
    <row r="23" spans="1:11" customFormat="1" ht="14">
      <c r="A23" s="694" t="s">
        <v>52</v>
      </c>
      <c r="B23" s="709">
        <v>140</v>
      </c>
      <c r="C23" s="710">
        <v>0.28822596915982129</v>
      </c>
      <c r="D23" s="711">
        <v>80</v>
      </c>
      <c r="E23" s="712">
        <v>90</v>
      </c>
      <c r="F23" s="713">
        <v>11</v>
      </c>
      <c r="G23" s="466">
        <v>1209</v>
      </c>
      <c r="H23" s="710">
        <v>2.158427507899952</v>
      </c>
      <c r="I23" s="714">
        <v>417</v>
      </c>
      <c r="J23" s="714">
        <v>839</v>
      </c>
      <c r="K23" s="715">
        <v>221</v>
      </c>
    </row>
    <row r="24" spans="1:11" customFormat="1" ht="14">
      <c r="A24" s="693" t="s">
        <v>53</v>
      </c>
      <c r="B24" s="702">
        <v>97</v>
      </c>
      <c r="C24" s="703">
        <v>0.12640412833276865</v>
      </c>
      <c r="D24" s="704">
        <v>54</v>
      </c>
      <c r="E24" s="705">
        <v>36</v>
      </c>
      <c r="F24" s="706">
        <v>44</v>
      </c>
      <c r="G24" s="471">
        <v>1891</v>
      </c>
      <c r="H24" s="703">
        <v>2.3101261956827148</v>
      </c>
      <c r="I24" s="707">
        <v>647</v>
      </c>
      <c r="J24" s="707">
        <v>804</v>
      </c>
      <c r="K24" s="708">
        <v>896</v>
      </c>
    </row>
    <row r="25" spans="1:11" customFormat="1" thickBot="1">
      <c r="A25" s="695" t="s">
        <v>54</v>
      </c>
      <c r="B25" s="716">
        <v>153</v>
      </c>
      <c r="C25" s="717">
        <v>0.32602441986831171</v>
      </c>
      <c r="D25" s="718">
        <v>94</v>
      </c>
      <c r="E25" s="719">
        <v>70</v>
      </c>
      <c r="F25" s="720">
        <v>46</v>
      </c>
      <c r="G25" s="474">
        <v>1324</v>
      </c>
      <c r="H25" s="717">
        <v>2.4040818549924645</v>
      </c>
      <c r="I25" s="721">
        <v>409</v>
      </c>
      <c r="J25" s="721">
        <v>699</v>
      </c>
      <c r="K25" s="722">
        <v>628</v>
      </c>
    </row>
    <row r="26" spans="1:11" customFormat="1" ht="14">
      <c r="A26" s="696" t="s">
        <v>55</v>
      </c>
      <c r="B26" s="478">
        <v>2939</v>
      </c>
      <c r="C26" s="723">
        <v>0.15038802053750797</v>
      </c>
      <c r="D26" s="555">
        <v>1693</v>
      </c>
      <c r="E26" s="724">
        <v>1281</v>
      </c>
      <c r="F26" s="725">
        <v>997</v>
      </c>
      <c r="G26" s="478">
        <v>48936</v>
      </c>
      <c r="H26" s="723">
        <v>2.4272846315622396</v>
      </c>
      <c r="I26" s="479">
        <v>13247</v>
      </c>
      <c r="J26" s="555">
        <v>21912</v>
      </c>
      <c r="K26" s="724">
        <v>23411</v>
      </c>
    </row>
    <row r="27" spans="1:11" customFormat="1" ht="14">
      <c r="A27" s="697" t="s">
        <v>56</v>
      </c>
      <c r="B27" s="482">
        <v>1235</v>
      </c>
      <c r="C27" s="726">
        <v>0.30836454431960048</v>
      </c>
      <c r="D27" s="727">
        <v>676</v>
      </c>
      <c r="E27" s="728">
        <v>533</v>
      </c>
      <c r="F27" s="729">
        <v>376</v>
      </c>
      <c r="G27" s="482">
        <v>13608</v>
      </c>
      <c r="H27" s="726">
        <v>3.0193301027743757</v>
      </c>
      <c r="I27" s="483">
        <v>4054</v>
      </c>
      <c r="J27" s="727">
        <v>6125</v>
      </c>
      <c r="K27" s="728">
        <v>6588</v>
      </c>
    </row>
    <row r="28" spans="1:11" customFormat="1" ht="14">
      <c r="A28" s="698" t="s">
        <v>57</v>
      </c>
      <c r="B28" s="486">
        <v>4174</v>
      </c>
      <c r="C28" s="730">
        <v>0.17725662461599354</v>
      </c>
      <c r="D28" s="731">
        <v>2369</v>
      </c>
      <c r="E28" s="732">
        <v>1814</v>
      </c>
      <c r="F28" s="733">
        <v>1373</v>
      </c>
      <c r="G28" s="486">
        <v>62544</v>
      </c>
      <c r="H28" s="730">
        <v>2.5354551852296279</v>
      </c>
      <c r="I28" s="487">
        <v>17301</v>
      </c>
      <c r="J28" s="731">
        <v>28037</v>
      </c>
      <c r="K28" s="732">
        <v>29999</v>
      </c>
    </row>
    <row r="29" spans="1:11" customFormat="1">
      <c r="A29" s="1183" t="s">
        <v>260</v>
      </c>
      <c r="B29" s="1183"/>
      <c r="C29" s="1183"/>
      <c r="D29" s="1183"/>
      <c r="E29" s="1183"/>
      <c r="F29" s="1183"/>
      <c r="G29" s="1183"/>
      <c r="H29" s="1183"/>
      <c r="I29" s="1204"/>
      <c r="J29" s="1204"/>
      <c r="K29" s="1204"/>
    </row>
    <row r="30" spans="1:11" customFormat="1">
      <c r="A30" s="1184" t="s">
        <v>261</v>
      </c>
      <c r="B30" s="1204"/>
      <c r="C30" s="1204"/>
      <c r="D30" s="1204"/>
      <c r="E30" s="1204"/>
      <c r="F30" s="1204"/>
      <c r="G30" s="1204"/>
      <c r="H30" s="1204"/>
      <c r="I30" s="1204"/>
      <c r="J30" s="1204"/>
      <c r="K30" s="1204"/>
    </row>
    <row r="31" spans="1:11" customFormat="1" ht="14.25" customHeight="1">
      <c r="A31" s="1152" t="s">
        <v>323</v>
      </c>
      <c r="B31" s="1152"/>
      <c r="C31" s="1152"/>
      <c r="D31" s="1152"/>
      <c r="E31" s="1152"/>
      <c r="F31" s="1152"/>
      <c r="G31" s="1152"/>
      <c r="H31" s="1152"/>
      <c r="I31" s="1152"/>
      <c r="J31" s="1152"/>
      <c r="K31" s="1152"/>
    </row>
    <row r="32" spans="1:11" customFormat="1" ht="24" customHeight="1">
      <c r="A32" s="1152"/>
      <c r="B32" s="1152"/>
      <c r="C32" s="1152"/>
      <c r="D32" s="1152"/>
      <c r="E32" s="1152"/>
      <c r="F32" s="1152"/>
      <c r="G32" s="1152"/>
      <c r="H32" s="1152"/>
      <c r="I32" s="1152"/>
      <c r="J32" s="1152"/>
      <c r="K32" s="1152"/>
    </row>
    <row r="34" spans="1:11" ht="23.5">
      <c r="A34" s="1031">
        <v>2022</v>
      </c>
      <c r="B34" s="1031"/>
      <c r="C34" s="1031"/>
      <c r="D34" s="1031"/>
      <c r="E34" s="1031"/>
      <c r="F34" s="1031"/>
      <c r="G34" s="1031"/>
      <c r="H34" s="1031"/>
      <c r="I34" s="1031"/>
      <c r="J34" s="1031"/>
      <c r="K34" s="1031"/>
    </row>
    <row r="35" spans="1:11" ht="14.25" customHeight="1">
      <c r="A35" s="169"/>
    </row>
    <row r="36" spans="1:11" ht="15" customHeight="1">
      <c r="A36" s="1175" t="s">
        <v>262</v>
      </c>
      <c r="B36" s="1175"/>
      <c r="C36" s="1175"/>
      <c r="D36" s="1175"/>
      <c r="E36" s="1175"/>
      <c r="F36" s="1175"/>
      <c r="G36" s="1175"/>
      <c r="H36" s="1175"/>
      <c r="I36" s="1175"/>
      <c r="J36" s="1175"/>
      <c r="K36" s="1175"/>
    </row>
    <row r="37" spans="1:11" ht="27" customHeight="1">
      <c r="A37" s="1176" t="s">
        <v>28</v>
      </c>
      <c r="B37" s="1172" t="s">
        <v>249</v>
      </c>
      <c r="C37" s="1179"/>
      <c r="D37" s="1179"/>
      <c r="E37" s="1179"/>
      <c r="F37" s="1180"/>
      <c r="G37" s="1172" t="s">
        <v>250</v>
      </c>
      <c r="H37" s="1179"/>
      <c r="I37" s="1179"/>
      <c r="J37" s="1179"/>
      <c r="K37" s="1036"/>
    </row>
    <row r="38" spans="1:11" ht="15" customHeight="1">
      <c r="A38" s="1177"/>
      <c r="B38" s="1168" t="s">
        <v>251</v>
      </c>
      <c r="C38" s="1169"/>
      <c r="D38" s="1169"/>
      <c r="E38" s="1169"/>
      <c r="F38" s="1169"/>
      <c r="G38" s="1169"/>
      <c r="H38" s="1169"/>
      <c r="I38" s="1169"/>
      <c r="J38" s="1169"/>
      <c r="K38" s="1159"/>
    </row>
    <row r="39" spans="1:11" ht="15" customHeight="1">
      <c r="A39" s="1177"/>
      <c r="B39" s="1167" t="s">
        <v>252</v>
      </c>
      <c r="C39" s="1167" t="s">
        <v>253</v>
      </c>
      <c r="D39" s="1168" t="s">
        <v>254</v>
      </c>
      <c r="E39" s="1169"/>
      <c r="F39" s="1182"/>
      <c r="G39" s="1167" t="s">
        <v>252</v>
      </c>
      <c r="H39" s="1167" t="s">
        <v>253</v>
      </c>
      <c r="I39" s="1168" t="s">
        <v>254</v>
      </c>
      <c r="J39" s="1169"/>
      <c r="K39" s="1159"/>
    </row>
    <row r="40" spans="1:11" ht="66.650000000000006" customHeight="1" thickBot="1">
      <c r="A40" s="1178"/>
      <c r="B40" s="1181"/>
      <c r="C40" s="1181"/>
      <c r="D40" s="699" t="s">
        <v>255</v>
      </c>
      <c r="E40" s="700" t="s">
        <v>256</v>
      </c>
      <c r="F40" s="701" t="s">
        <v>263</v>
      </c>
      <c r="G40" s="1181"/>
      <c r="H40" s="1181"/>
      <c r="I40" s="699" t="s">
        <v>258</v>
      </c>
      <c r="J40" s="700" t="s">
        <v>259</v>
      </c>
      <c r="K40" s="700" t="s">
        <v>263</v>
      </c>
    </row>
    <row r="41" spans="1:11" ht="15" customHeight="1">
      <c r="A41" s="693" t="s">
        <v>39</v>
      </c>
      <c r="B41" s="702">
        <v>355</v>
      </c>
      <c r="C41" s="703">
        <v>0.10714037803954235</v>
      </c>
      <c r="D41" s="704">
        <v>183</v>
      </c>
      <c r="E41" s="705">
        <v>114</v>
      </c>
      <c r="F41" s="706">
        <v>157</v>
      </c>
      <c r="G41" s="471">
        <v>4462</v>
      </c>
      <c r="H41" s="703">
        <v>1.3409990472956119</v>
      </c>
      <c r="I41" s="707">
        <v>1120</v>
      </c>
      <c r="J41" s="707">
        <v>1020</v>
      </c>
      <c r="K41" s="708">
        <v>2992</v>
      </c>
    </row>
    <row r="42" spans="1:11">
      <c r="A42" s="694" t="s">
        <v>40</v>
      </c>
      <c r="B42" s="709">
        <v>619</v>
      </c>
      <c r="C42" s="710">
        <v>0.15729743190977888</v>
      </c>
      <c r="D42" s="711">
        <v>313</v>
      </c>
      <c r="E42" s="712">
        <v>178</v>
      </c>
      <c r="F42" s="713">
        <v>248</v>
      </c>
      <c r="G42" s="466">
        <v>8203</v>
      </c>
      <c r="H42" s="710">
        <v>2.1096297667911408</v>
      </c>
      <c r="I42" s="714">
        <v>1799</v>
      </c>
      <c r="J42" s="714">
        <v>1514</v>
      </c>
      <c r="K42" s="715">
        <v>5785</v>
      </c>
    </row>
    <row r="43" spans="1:11">
      <c r="A43" s="693" t="s">
        <v>41</v>
      </c>
      <c r="B43" s="702">
        <v>436</v>
      </c>
      <c r="C43" s="703">
        <v>0.38429671937525339</v>
      </c>
      <c r="D43" s="704">
        <v>177</v>
      </c>
      <c r="E43" s="705">
        <v>113</v>
      </c>
      <c r="F43" s="706">
        <v>204</v>
      </c>
      <c r="G43" s="471">
        <v>5268</v>
      </c>
      <c r="H43" s="703">
        <v>4.6298249314490612</v>
      </c>
      <c r="I43" s="707">
        <v>1486</v>
      </c>
      <c r="J43" s="707">
        <v>1203</v>
      </c>
      <c r="K43" s="708">
        <v>3133</v>
      </c>
    </row>
    <row r="44" spans="1:11">
      <c r="A44" s="694" t="s">
        <v>42</v>
      </c>
      <c r="B44" s="709">
        <v>151</v>
      </c>
      <c r="C44" s="710">
        <v>0.24886281231458898</v>
      </c>
      <c r="D44" s="711">
        <v>83</v>
      </c>
      <c r="E44" s="712">
        <v>75</v>
      </c>
      <c r="F44" s="713">
        <v>43</v>
      </c>
      <c r="G44" s="466">
        <v>1070</v>
      </c>
      <c r="H44" s="710">
        <v>1.51702040179774</v>
      </c>
      <c r="I44" s="714">
        <v>311</v>
      </c>
      <c r="J44" s="714">
        <v>577</v>
      </c>
      <c r="K44" s="715">
        <v>482</v>
      </c>
    </row>
    <row r="45" spans="1:11">
      <c r="A45" s="693" t="s">
        <v>43</v>
      </c>
      <c r="B45" s="702">
        <v>42</v>
      </c>
      <c r="C45" s="703">
        <v>0.20504808865888785</v>
      </c>
      <c r="D45" s="704">
        <v>24</v>
      </c>
      <c r="E45" s="705">
        <v>20</v>
      </c>
      <c r="F45" s="706">
        <v>13</v>
      </c>
      <c r="G45" s="471">
        <v>696</v>
      </c>
      <c r="H45" s="703">
        <v>3.4080893154441285</v>
      </c>
      <c r="I45" s="707">
        <v>227</v>
      </c>
      <c r="J45" s="707">
        <v>360</v>
      </c>
      <c r="K45" s="708">
        <v>365</v>
      </c>
    </row>
    <row r="46" spans="1:11">
      <c r="A46" s="694" t="s">
        <v>44</v>
      </c>
      <c r="B46" s="709">
        <v>137</v>
      </c>
      <c r="C46" s="710">
        <v>0.23145019597242872</v>
      </c>
      <c r="D46" s="711">
        <v>66</v>
      </c>
      <c r="E46" s="712">
        <v>62</v>
      </c>
      <c r="F46" s="713">
        <v>62</v>
      </c>
      <c r="G46" s="466">
        <v>2053</v>
      </c>
      <c r="H46" s="710">
        <v>3.5205350252936638</v>
      </c>
      <c r="I46" s="714">
        <v>566</v>
      </c>
      <c r="J46" s="714">
        <v>593</v>
      </c>
      <c r="K46" s="715">
        <v>1326</v>
      </c>
    </row>
    <row r="47" spans="1:11">
      <c r="A47" s="693" t="s">
        <v>45</v>
      </c>
      <c r="B47" s="702">
        <v>257</v>
      </c>
      <c r="C47" s="703">
        <v>0.14165945507962144</v>
      </c>
      <c r="D47" s="704">
        <v>146</v>
      </c>
      <c r="E47" s="705">
        <v>117</v>
      </c>
      <c r="F47" s="706">
        <v>85</v>
      </c>
      <c r="G47" s="471">
        <v>3953</v>
      </c>
      <c r="H47" s="703">
        <v>2.1169149699572656</v>
      </c>
      <c r="I47" s="707">
        <v>1255</v>
      </c>
      <c r="J47" s="707">
        <v>1772</v>
      </c>
      <c r="K47" s="708">
        <v>1692</v>
      </c>
    </row>
    <row r="48" spans="1:11">
      <c r="A48" s="694" t="s">
        <v>46</v>
      </c>
      <c r="B48" s="709">
        <v>59</v>
      </c>
      <c r="C48" s="710">
        <v>0.1577202737382378</v>
      </c>
      <c r="D48" s="711">
        <v>31</v>
      </c>
      <c r="E48" s="712">
        <v>34</v>
      </c>
      <c r="F48" s="713">
        <v>22</v>
      </c>
      <c r="G48" s="466">
        <v>1277</v>
      </c>
      <c r="H48" s="710">
        <v>3.0590489879027429</v>
      </c>
      <c r="I48" s="714">
        <v>247</v>
      </c>
      <c r="J48" s="714">
        <v>495</v>
      </c>
      <c r="K48" s="715">
        <v>744</v>
      </c>
    </row>
    <row r="49" spans="1:11">
      <c r="A49" s="693" t="s">
        <v>47</v>
      </c>
      <c r="B49" s="702">
        <v>291</v>
      </c>
      <c r="C49" s="703">
        <v>0.12732722221006804</v>
      </c>
      <c r="D49" s="704">
        <v>151</v>
      </c>
      <c r="E49" s="705">
        <v>136</v>
      </c>
      <c r="F49" s="706">
        <v>79</v>
      </c>
      <c r="G49" s="471">
        <v>7112</v>
      </c>
      <c r="H49" s="703">
        <v>3.0430485253280732</v>
      </c>
      <c r="I49" s="707">
        <v>2260</v>
      </c>
      <c r="J49" s="707">
        <v>2947</v>
      </c>
      <c r="K49" s="708">
        <v>3125</v>
      </c>
    </row>
    <row r="50" spans="1:11">
      <c r="A50" s="694" t="s">
        <v>48</v>
      </c>
      <c r="B50" s="709">
        <v>898</v>
      </c>
      <c r="C50" s="710">
        <v>0.17306306202133032</v>
      </c>
      <c r="D50" s="711">
        <v>468</v>
      </c>
      <c r="E50" s="712">
        <v>346</v>
      </c>
      <c r="F50" s="713">
        <v>324</v>
      </c>
      <c r="G50" s="466">
        <v>16502</v>
      </c>
      <c r="H50" s="710">
        <v>3.0981816816393963</v>
      </c>
      <c r="I50" s="714">
        <v>3659</v>
      </c>
      <c r="J50" s="714">
        <v>7411</v>
      </c>
      <c r="K50" s="715">
        <v>7793</v>
      </c>
    </row>
    <row r="51" spans="1:11">
      <c r="A51" s="693" t="s">
        <v>49</v>
      </c>
      <c r="B51" s="702">
        <v>129</v>
      </c>
      <c r="C51" s="703">
        <v>0.11129420493663131</v>
      </c>
      <c r="D51" s="704">
        <v>74</v>
      </c>
      <c r="E51" s="705">
        <v>66</v>
      </c>
      <c r="F51" s="706">
        <v>24</v>
      </c>
      <c r="G51" s="471">
        <v>1763</v>
      </c>
      <c r="H51" s="703">
        <v>1.4690809702767338</v>
      </c>
      <c r="I51" s="707">
        <v>660</v>
      </c>
      <c r="J51" s="707">
        <v>1128</v>
      </c>
      <c r="K51" s="708">
        <v>447</v>
      </c>
    </row>
    <row r="52" spans="1:11">
      <c r="A52" s="694" t="s">
        <v>50</v>
      </c>
      <c r="B52" s="709">
        <v>46</v>
      </c>
      <c r="C52" s="710">
        <v>0.18510321516236772</v>
      </c>
      <c r="D52" s="711">
        <v>16</v>
      </c>
      <c r="E52" s="712">
        <v>16</v>
      </c>
      <c r="F52" s="713">
        <v>23</v>
      </c>
      <c r="G52" s="466">
        <v>447</v>
      </c>
      <c r="H52" s="710">
        <v>1.7576281849638251</v>
      </c>
      <c r="I52" s="714">
        <v>143</v>
      </c>
      <c r="J52" s="714">
        <v>200</v>
      </c>
      <c r="K52" s="715">
        <v>189</v>
      </c>
    </row>
    <row r="53" spans="1:11">
      <c r="A53" s="693" t="s">
        <v>51</v>
      </c>
      <c r="B53" s="702">
        <v>237</v>
      </c>
      <c r="C53" s="703">
        <v>0.23485576684867163</v>
      </c>
      <c r="D53" s="704">
        <v>144</v>
      </c>
      <c r="E53" s="705">
        <v>113</v>
      </c>
      <c r="F53" s="706">
        <v>76</v>
      </c>
      <c r="G53" s="471">
        <v>2904</v>
      </c>
      <c r="H53" s="703">
        <v>2.5685022377102831</v>
      </c>
      <c r="I53" s="707">
        <v>995</v>
      </c>
      <c r="J53" s="707">
        <v>1219</v>
      </c>
      <c r="K53" s="708">
        <v>1495</v>
      </c>
    </row>
    <row r="54" spans="1:11">
      <c r="A54" s="694" t="s">
        <v>52</v>
      </c>
      <c r="B54" s="709">
        <v>124</v>
      </c>
      <c r="C54" s="710">
        <v>0.24979854955680902</v>
      </c>
      <c r="D54" s="711">
        <v>62</v>
      </c>
      <c r="E54" s="712">
        <v>70</v>
      </c>
      <c r="F54" s="713">
        <v>22</v>
      </c>
      <c r="G54" s="466">
        <v>1198</v>
      </c>
      <c r="H54" s="710">
        <v>2.1481468199178755</v>
      </c>
      <c r="I54" s="714">
        <v>406</v>
      </c>
      <c r="J54" s="714">
        <v>704</v>
      </c>
      <c r="K54" s="715">
        <v>324</v>
      </c>
    </row>
    <row r="55" spans="1:11">
      <c r="A55" s="693" t="s">
        <v>53</v>
      </c>
      <c r="B55" s="702">
        <v>124</v>
      </c>
      <c r="C55" s="703">
        <v>0.16201102720217408</v>
      </c>
      <c r="D55" s="704">
        <v>59</v>
      </c>
      <c r="E55" s="705">
        <v>39</v>
      </c>
      <c r="F55" s="706">
        <v>55</v>
      </c>
      <c r="G55" s="471">
        <v>2112</v>
      </c>
      <c r="H55" s="703">
        <v>2.6033577398121439</v>
      </c>
      <c r="I55" s="707">
        <v>643</v>
      </c>
      <c r="J55" s="707">
        <v>745</v>
      </c>
      <c r="K55" s="708">
        <v>1132</v>
      </c>
    </row>
    <row r="56" spans="1:11" ht="15" thickBot="1">
      <c r="A56" s="695" t="s">
        <v>54</v>
      </c>
      <c r="B56" s="716">
        <v>156</v>
      </c>
      <c r="C56" s="717">
        <v>0.3222141898172054</v>
      </c>
      <c r="D56" s="718">
        <v>86</v>
      </c>
      <c r="E56" s="719">
        <v>68</v>
      </c>
      <c r="F56" s="720">
        <v>66</v>
      </c>
      <c r="G56" s="474">
        <v>1274</v>
      </c>
      <c r="H56" s="717">
        <v>2.2983529072179829</v>
      </c>
      <c r="I56" s="721">
        <v>378</v>
      </c>
      <c r="J56" s="721">
        <v>487</v>
      </c>
      <c r="K56" s="722">
        <v>696</v>
      </c>
    </row>
    <row r="57" spans="1:11">
      <c r="A57" s="696" t="s">
        <v>55</v>
      </c>
      <c r="B57" s="478">
        <v>2898</v>
      </c>
      <c r="C57" s="723">
        <v>0.14856296855263373</v>
      </c>
      <c r="D57" s="555">
        <v>1500</v>
      </c>
      <c r="E57" s="724">
        <v>1094</v>
      </c>
      <c r="F57" s="725">
        <v>1070</v>
      </c>
      <c r="G57" s="478">
        <v>47303</v>
      </c>
      <c r="H57" s="723">
        <v>2.3890922883678787</v>
      </c>
      <c r="I57" s="479">
        <v>12332</v>
      </c>
      <c r="J57" s="555">
        <v>17690</v>
      </c>
      <c r="K57" s="724">
        <v>24846</v>
      </c>
    </row>
    <row r="58" spans="1:11">
      <c r="A58" s="697" t="s">
        <v>56</v>
      </c>
      <c r="B58" s="482">
        <v>1163</v>
      </c>
      <c r="C58" s="726">
        <v>0.28330889195285819</v>
      </c>
      <c r="D58" s="727">
        <v>583</v>
      </c>
      <c r="E58" s="728">
        <v>473</v>
      </c>
      <c r="F58" s="729">
        <v>433</v>
      </c>
      <c r="G58" s="482">
        <v>12991</v>
      </c>
      <c r="H58" s="726">
        <v>2.8848118243753387</v>
      </c>
      <c r="I58" s="483">
        <v>3823</v>
      </c>
      <c r="J58" s="727">
        <v>4685</v>
      </c>
      <c r="K58" s="728">
        <v>6874</v>
      </c>
    </row>
    <row r="59" spans="1:11">
      <c r="A59" s="698" t="s">
        <v>57</v>
      </c>
      <c r="B59" s="486">
        <v>4061</v>
      </c>
      <c r="C59" s="730">
        <v>0.17198925628305001</v>
      </c>
      <c r="D59" s="731">
        <v>2083</v>
      </c>
      <c r="E59" s="732">
        <v>1567</v>
      </c>
      <c r="F59" s="733">
        <v>1503</v>
      </c>
      <c r="G59" s="486">
        <v>60294</v>
      </c>
      <c r="H59" s="730">
        <v>2.480947676420957</v>
      </c>
      <c r="I59" s="487">
        <v>16155</v>
      </c>
      <c r="J59" s="731">
        <v>22375</v>
      </c>
      <c r="K59" s="732">
        <v>31720</v>
      </c>
    </row>
    <row r="60" spans="1:11">
      <c r="A60" s="1183" t="s">
        <v>260</v>
      </c>
      <c r="B60" s="1183"/>
      <c r="C60" s="1183"/>
      <c r="D60" s="1183"/>
      <c r="E60" s="1183"/>
      <c r="F60" s="1183"/>
      <c r="G60" s="1183"/>
      <c r="H60" s="1183"/>
      <c r="I60" s="1183"/>
      <c r="J60" s="1183"/>
      <c r="K60" s="1183"/>
    </row>
    <row r="61" spans="1:11" ht="14.25" customHeight="1">
      <c r="A61" s="1184" t="s">
        <v>261</v>
      </c>
      <c r="B61" s="1184"/>
      <c r="C61" s="1184"/>
      <c r="D61" s="1184"/>
      <c r="E61" s="1184"/>
      <c r="F61" s="1184"/>
      <c r="G61" s="1184"/>
      <c r="H61" s="1184"/>
      <c r="I61" s="1184"/>
      <c r="J61" s="1184"/>
      <c r="K61" s="1184"/>
    </row>
    <row r="62" spans="1:11" ht="35.5" customHeight="1">
      <c r="A62" s="1152" t="s">
        <v>324</v>
      </c>
      <c r="B62" s="1152"/>
      <c r="C62" s="1152"/>
      <c r="D62" s="1152"/>
      <c r="E62" s="1152"/>
      <c r="F62" s="1152"/>
      <c r="G62" s="1152"/>
      <c r="H62" s="1152"/>
      <c r="I62" s="1152"/>
      <c r="J62" s="1152"/>
      <c r="K62" s="1152"/>
    </row>
    <row r="64" spans="1:11" ht="23.5">
      <c r="A64" s="1031">
        <v>2021</v>
      </c>
      <c r="B64" s="1031"/>
      <c r="C64" s="1031"/>
      <c r="D64" s="1031"/>
      <c r="E64" s="1031"/>
      <c r="F64" s="1031"/>
      <c r="G64" s="1031"/>
      <c r="H64" s="1031"/>
      <c r="I64" s="1031"/>
      <c r="J64" s="1031"/>
      <c r="K64" s="1031"/>
    </row>
    <row r="65" spans="1:11">
      <c r="A65" s="169"/>
    </row>
    <row r="66" spans="1:11" ht="15.75" customHeight="1">
      <c r="A66" s="1175" t="s">
        <v>264</v>
      </c>
      <c r="B66" s="1175"/>
      <c r="C66" s="1175"/>
      <c r="D66" s="1175"/>
      <c r="E66" s="1175"/>
      <c r="F66" s="1175"/>
      <c r="G66" s="1175"/>
      <c r="H66" s="1175"/>
      <c r="I66" s="1175"/>
      <c r="J66" s="1175"/>
      <c r="K66" s="1175"/>
    </row>
    <row r="67" spans="1:11" ht="27" customHeight="1">
      <c r="A67" s="1176" t="s">
        <v>28</v>
      </c>
      <c r="B67" s="1172" t="s">
        <v>249</v>
      </c>
      <c r="C67" s="1179"/>
      <c r="D67" s="1179"/>
      <c r="E67" s="1179"/>
      <c r="F67" s="1180"/>
      <c r="G67" s="1172" t="s">
        <v>250</v>
      </c>
      <c r="H67" s="1179"/>
      <c r="I67" s="1179"/>
      <c r="J67" s="1179"/>
      <c r="K67" s="1036"/>
    </row>
    <row r="68" spans="1:11" ht="15.75" customHeight="1">
      <c r="A68" s="1177"/>
      <c r="B68" s="1168" t="s">
        <v>251</v>
      </c>
      <c r="C68" s="1169"/>
      <c r="D68" s="1169"/>
      <c r="E68" s="1169"/>
      <c r="F68" s="1169"/>
      <c r="G68" s="1169"/>
      <c r="H68" s="1169"/>
      <c r="I68" s="1169"/>
      <c r="J68" s="1169"/>
      <c r="K68" s="1159"/>
    </row>
    <row r="69" spans="1:11" ht="15" customHeight="1">
      <c r="A69" s="1177"/>
      <c r="B69" s="1167" t="s">
        <v>252</v>
      </c>
      <c r="C69" s="1167" t="s">
        <v>253</v>
      </c>
      <c r="D69" s="1168" t="s">
        <v>254</v>
      </c>
      <c r="E69" s="1169"/>
      <c r="F69" s="1182"/>
      <c r="G69" s="1167" t="s">
        <v>252</v>
      </c>
      <c r="H69" s="1167" t="s">
        <v>253</v>
      </c>
      <c r="I69" s="1168" t="s">
        <v>254</v>
      </c>
      <c r="J69" s="1169"/>
      <c r="K69" s="1159"/>
    </row>
    <row r="70" spans="1:11" ht="67.75" customHeight="1" thickBot="1">
      <c r="A70" s="1178"/>
      <c r="B70" s="1181"/>
      <c r="C70" s="1181"/>
      <c r="D70" s="699" t="s">
        <v>255</v>
      </c>
      <c r="E70" s="700" t="s">
        <v>256</v>
      </c>
      <c r="F70" s="701" t="s">
        <v>263</v>
      </c>
      <c r="G70" s="1181"/>
      <c r="H70" s="1181"/>
      <c r="I70" s="699" t="s">
        <v>258</v>
      </c>
      <c r="J70" s="700" t="s">
        <v>256</v>
      </c>
      <c r="K70" s="700" t="s">
        <v>263</v>
      </c>
    </row>
    <row r="71" spans="1:11">
      <c r="A71" s="693" t="s">
        <v>39</v>
      </c>
      <c r="B71" s="702">
        <v>288</v>
      </c>
      <c r="C71" s="703">
        <v>8.7989172443502087E-2</v>
      </c>
      <c r="D71" s="704">
        <v>147</v>
      </c>
      <c r="E71" s="705">
        <v>102</v>
      </c>
      <c r="F71" s="706">
        <v>123</v>
      </c>
      <c r="G71" s="471">
        <v>4223</v>
      </c>
      <c r="H71" s="703">
        <v>1.2889500688274309</v>
      </c>
      <c r="I71" s="707">
        <v>1188</v>
      </c>
      <c r="J71" s="707">
        <v>1001</v>
      </c>
      <c r="K71" s="708">
        <v>2710</v>
      </c>
    </row>
    <row r="72" spans="1:11">
      <c r="A72" s="694" t="s">
        <v>40</v>
      </c>
      <c r="B72" s="709">
        <v>581</v>
      </c>
      <c r="C72" s="710">
        <v>0.15006599287638539</v>
      </c>
      <c r="D72" s="711">
        <v>297</v>
      </c>
      <c r="E72" s="712">
        <v>177</v>
      </c>
      <c r="F72" s="713">
        <v>223</v>
      </c>
      <c r="G72" s="466">
        <v>7380</v>
      </c>
      <c r="H72" s="710">
        <v>1.9268778573535976</v>
      </c>
      <c r="I72" s="714">
        <v>1635</v>
      </c>
      <c r="J72" s="714">
        <v>1301</v>
      </c>
      <c r="K72" s="715">
        <v>5252</v>
      </c>
    </row>
    <row r="73" spans="1:11" ht="14.25" customHeight="1">
      <c r="A73" s="693" t="s">
        <v>41</v>
      </c>
      <c r="B73" s="702">
        <v>501</v>
      </c>
      <c r="C73" s="703">
        <v>0.43825886140172854</v>
      </c>
      <c r="D73" s="704">
        <v>236</v>
      </c>
      <c r="E73" s="705">
        <v>105</v>
      </c>
      <c r="F73" s="706">
        <v>209</v>
      </c>
      <c r="G73" s="471">
        <v>4991</v>
      </c>
      <c r="H73" s="703">
        <v>4.3945690839291371</v>
      </c>
      <c r="I73" s="707">
        <v>1382</v>
      </c>
      <c r="J73" s="707">
        <v>1112</v>
      </c>
      <c r="K73" s="708">
        <v>2918</v>
      </c>
    </row>
    <row r="74" spans="1:11" ht="14.25" customHeight="1">
      <c r="A74" s="694" t="s">
        <v>42</v>
      </c>
      <c r="B74" s="709">
        <v>149</v>
      </c>
      <c r="C74" s="710">
        <v>0.24219372246875051</v>
      </c>
      <c r="D74" s="711">
        <v>74</v>
      </c>
      <c r="E74" s="712">
        <v>77</v>
      </c>
      <c r="F74" s="713">
        <v>45</v>
      </c>
      <c r="G74" s="466">
        <v>1110</v>
      </c>
      <c r="H74" s="710">
        <v>1.5877329747822231</v>
      </c>
      <c r="I74" s="714">
        <v>321</v>
      </c>
      <c r="J74" s="714">
        <v>521</v>
      </c>
      <c r="K74" s="715">
        <v>523</v>
      </c>
    </row>
    <row r="75" spans="1:11" ht="14.25" customHeight="1">
      <c r="A75" s="693" t="s">
        <v>43</v>
      </c>
      <c r="B75" s="702">
        <v>61</v>
      </c>
      <c r="C75" s="703">
        <v>0.29588668994955375</v>
      </c>
      <c r="D75" s="704">
        <v>31</v>
      </c>
      <c r="E75" s="705">
        <v>31</v>
      </c>
      <c r="F75" s="706">
        <v>23</v>
      </c>
      <c r="G75" s="471">
        <v>642</v>
      </c>
      <c r="H75" s="703">
        <v>3.207273817255333</v>
      </c>
      <c r="I75" s="707">
        <v>247</v>
      </c>
      <c r="J75" s="707">
        <v>267</v>
      </c>
      <c r="K75" s="708">
        <v>400</v>
      </c>
    </row>
    <row r="76" spans="1:11">
      <c r="A76" s="694" t="s">
        <v>44</v>
      </c>
      <c r="B76" s="709">
        <v>115</v>
      </c>
      <c r="C76" s="710">
        <v>0.19251694986189</v>
      </c>
      <c r="D76" s="711">
        <v>68</v>
      </c>
      <c r="E76" s="712">
        <v>51</v>
      </c>
      <c r="F76" s="713">
        <v>46</v>
      </c>
      <c r="G76" s="466">
        <v>1914</v>
      </c>
      <c r="H76" s="710">
        <v>3.2835820895522385</v>
      </c>
      <c r="I76" s="714">
        <v>503</v>
      </c>
      <c r="J76" s="714">
        <v>536</v>
      </c>
      <c r="K76" s="715">
        <v>1248</v>
      </c>
    </row>
    <row r="77" spans="1:11">
      <c r="A77" s="693" t="s">
        <v>45</v>
      </c>
      <c r="B77" s="702">
        <v>264</v>
      </c>
      <c r="C77" s="703">
        <v>0.1459345616158936</v>
      </c>
      <c r="D77" s="704">
        <v>168</v>
      </c>
      <c r="E77" s="705">
        <v>99</v>
      </c>
      <c r="F77" s="706">
        <v>84</v>
      </c>
      <c r="G77" s="471">
        <v>3702</v>
      </c>
      <c r="H77" s="703">
        <v>2.000789074027034</v>
      </c>
      <c r="I77" s="707">
        <v>1348</v>
      </c>
      <c r="J77" s="707">
        <v>1577</v>
      </c>
      <c r="K77" s="708">
        <v>1544</v>
      </c>
    </row>
    <row r="78" spans="1:11">
      <c r="A78" s="694" t="s">
        <v>46</v>
      </c>
      <c r="B78" s="709">
        <v>48</v>
      </c>
      <c r="C78" s="710">
        <v>0.12501627816121891</v>
      </c>
      <c r="D78" s="711">
        <v>34</v>
      </c>
      <c r="E78" s="712">
        <v>24</v>
      </c>
      <c r="F78" s="713">
        <v>15</v>
      </c>
      <c r="G78" s="466">
        <v>1278</v>
      </c>
      <c r="H78" s="710">
        <v>3.0335398419141213</v>
      </c>
      <c r="I78" s="714">
        <v>241</v>
      </c>
      <c r="J78" s="714">
        <v>608</v>
      </c>
      <c r="K78" s="715">
        <v>614</v>
      </c>
    </row>
    <row r="79" spans="1:11">
      <c r="A79" s="693" t="s">
        <v>47</v>
      </c>
      <c r="B79" s="702">
        <v>279</v>
      </c>
      <c r="C79" s="703">
        <v>0.12400881840486434</v>
      </c>
      <c r="D79" s="704">
        <v>149</v>
      </c>
      <c r="E79" s="705">
        <v>132</v>
      </c>
      <c r="F79" s="706">
        <v>77</v>
      </c>
      <c r="G79" s="471">
        <v>6844</v>
      </c>
      <c r="H79" s="703">
        <v>2.9862468584194359</v>
      </c>
      <c r="I79" s="707">
        <v>2242</v>
      </c>
      <c r="J79" s="707">
        <v>2747</v>
      </c>
      <c r="K79" s="708">
        <v>2906</v>
      </c>
    </row>
    <row r="80" spans="1:11">
      <c r="A80" s="694" t="s">
        <v>48</v>
      </c>
      <c r="B80" s="709">
        <v>737</v>
      </c>
      <c r="C80" s="710">
        <v>0.1428012292143801</v>
      </c>
      <c r="D80" s="711">
        <v>365</v>
      </c>
      <c r="E80" s="712">
        <v>232</v>
      </c>
      <c r="F80" s="713">
        <v>299</v>
      </c>
      <c r="G80" s="466">
        <v>15367</v>
      </c>
      <c r="H80" s="710">
        <v>2.9271814330559875</v>
      </c>
      <c r="I80" s="714">
        <v>3604</v>
      </c>
      <c r="J80" s="714">
        <v>4499</v>
      </c>
      <c r="K80" s="715">
        <v>9450</v>
      </c>
    </row>
    <row r="81" spans="1:11">
      <c r="A81" s="693" t="s">
        <v>49</v>
      </c>
      <c r="B81" s="702">
        <v>125</v>
      </c>
      <c r="C81" s="703">
        <v>0.10890588788792278</v>
      </c>
      <c r="D81" s="704">
        <v>87</v>
      </c>
      <c r="E81" s="705">
        <v>76</v>
      </c>
      <c r="F81" s="706">
        <v>14</v>
      </c>
      <c r="G81" s="471">
        <v>1722</v>
      </c>
      <c r="H81" s="703">
        <v>1.4584197911461554</v>
      </c>
      <c r="I81" s="707">
        <v>689</v>
      </c>
      <c r="J81" s="707">
        <v>1081</v>
      </c>
      <c r="K81" s="708">
        <v>415</v>
      </c>
    </row>
    <row r="82" spans="1:11">
      <c r="A82" s="694" t="s">
        <v>50</v>
      </c>
      <c r="B82" s="709">
        <v>40</v>
      </c>
      <c r="C82" s="710">
        <v>0.16353229762878169</v>
      </c>
      <c r="D82" s="711">
        <v>18</v>
      </c>
      <c r="E82" s="712">
        <v>19</v>
      </c>
      <c r="F82" s="713">
        <v>11</v>
      </c>
      <c r="G82" s="466">
        <v>495</v>
      </c>
      <c r="H82" s="710">
        <v>1.973762909206906</v>
      </c>
      <c r="I82" s="714">
        <v>142</v>
      </c>
      <c r="J82" s="714">
        <v>206</v>
      </c>
      <c r="K82" s="715">
        <v>235</v>
      </c>
    </row>
    <row r="83" spans="1:11">
      <c r="A83" s="693" t="s">
        <v>51</v>
      </c>
      <c r="B83" s="702">
        <v>232</v>
      </c>
      <c r="C83" s="703">
        <v>0.22292687614105891</v>
      </c>
      <c r="D83" s="704">
        <v>144</v>
      </c>
      <c r="E83" s="705">
        <v>112</v>
      </c>
      <c r="F83" s="706">
        <v>59</v>
      </c>
      <c r="G83" s="471">
        <v>2812</v>
      </c>
      <c r="H83" s="703">
        <v>2.4551875878567753</v>
      </c>
      <c r="I83" s="707">
        <v>1008</v>
      </c>
      <c r="J83" s="707">
        <v>1156</v>
      </c>
      <c r="K83" s="708">
        <v>1461</v>
      </c>
    </row>
    <row r="84" spans="1:11">
      <c r="A84" s="694" t="s">
        <v>52</v>
      </c>
      <c r="B84" s="709">
        <v>144</v>
      </c>
      <c r="C84" s="710">
        <v>0.2840797001380943</v>
      </c>
      <c r="D84" s="711">
        <v>74</v>
      </c>
      <c r="E84" s="712">
        <v>77</v>
      </c>
      <c r="F84" s="713">
        <v>26</v>
      </c>
      <c r="G84" s="466">
        <v>1207</v>
      </c>
      <c r="H84" s="710">
        <v>2.1553956320648582</v>
      </c>
      <c r="I84" s="714">
        <v>381</v>
      </c>
      <c r="J84" s="714">
        <v>720</v>
      </c>
      <c r="K84" s="715">
        <v>344</v>
      </c>
    </row>
    <row r="85" spans="1:11">
      <c r="A85" s="693" t="s">
        <v>53</v>
      </c>
      <c r="B85" s="702">
        <v>100</v>
      </c>
      <c r="C85" s="703">
        <v>0.13154606085320775</v>
      </c>
      <c r="D85" s="704">
        <v>48</v>
      </c>
      <c r="E85" s="705">
        <v>29</v>
      </c>
      <c r="F85" s="706">
        <v>45</v>
      </c>
      <c r="G85" s="471">
        <v>2093</v>
      </c>
      <c r="H85" s="703">
        <v>2.6234645274504889</v>
      </c>
      <c r="I85" s="707">
        <v>648</v>
      </c>
      <c r="J85" s="707">
        <v>717</v>
      </c>
      <c r="K85" s="708">
        <v>1078</v>
      </c>
    </row>
    <row r="86" spans="1:11" ht="15" thickBot="1">
      <c r="A86" s="695" t="s">
        <v>54</v>
      </c>
      <c r="B86" s="716">
        <v>180</v>
      </c>
      <c r="C86" s="717">
        <v>0.35803795202291444</v>
      </c>
      <c r="D86" s="718">
        <v>102</v>
      </c>
      <c r="E86" s="719">
        <v>67</v>
      </c>
      <c r="F86" s="720">
        <v>60</v>
      </c>
      <c r="G86" s="474">
        <v>1353</v>
      </c>
      <c r="H86" s="717">
        <v>2.4011073843369002</v>
      </c>
      <c r="I86" s="721">
        <v>377</v>
      </c>
      <c r="J86" s="721">
        <v>500</v>
      </c>
      <c r="K86" s="722">
        <v>769</v>
      </c>
    </row>
    <row r="87" spans="1:11">
      <c r="A87" s="696" t="s">
        <v>55</v>
      </c>
      <c r="B87" s="478">
        <v>2590</v>
      </c>
      <c r="C87" s="723">
        <v>0.13405290586846355</v>
      </c>
      <c r="D87" s="555">
        <v>1378</v>
      </c>
      <c r="E87" s="724">
        <v>948</v>
      </c>
      <c r="F87" s="725">
        <v>945</v>
      </c>
      <c r="G87" s="478">
        <v>44382</v>
      </c>
      <c r="H87" s="723">
        <v>2.2747634619130115</v>
      </c>
      <c r="I87" s="479">
        <v>12246</v>
      </c>
      <c r="J87" s="555">
        <v>13932</v>
      </c>
      <c r="K87" s="724">
        <v>25238</v>
      </c>
    </row>
    <row r="88" spans="1:11">
      <c r="A88" s="697" t="s">
        <v>56</v>
      </c>
      <c r="B88" s="482">
        <v>1254</v>
      </c>
      <c r="C88" s="726">
        <v>0.29909413117209599</v>
      </c>
      <c r="D88" s="727">
        <v>664</v>
      </c>
      <c r="E88" s="728">
        <v>462</v>
      </c>
      <c r="F88" s="729">
        <v>414</v>
      </c>
      <c r="G88" s="482">
        <v>12751</v>
      </c>
      <c r="H88" s="726">
        <v>2.8179441449922984</v>
      </c>
      <c r="I88" s="483">
        <v>3710</v>
      </c>
      <c r="J88" s="727">
        <v>4617</v>
      </c>
      <c r="K88" s="728">
        <v>6629</v>
      </c>
    </row>
    <row r="89" spans="1:11">
      <c r="A89" s="698" t="s">
        <v>57</v>
      </c>
      <c r="B89" s="486">
        <v>3844</v>
      </c>
      <c r="C89" s="730">
        <v>0.16348131851681105</v>
      </c>
      <c r="D89" s="731">
        <v>2042</v>
      </c>
      <c r="E89" s="732">
        <v>1410</v>
      </c>
      <c r="F89" s="733">
        <v>1359</v>
      </c>
      <c r="G89" s="486">
        <v>57133</v>
      </c>
      <c r="H89" s="730">
        <v>2.377022682670197</v>
      </c>
      <c r="I89" s="487">
        <v>15956</v>
      </c>
      <c r="J89" s="731">
        <v>18549</v>
      </c>
      <c r="K89" s="732">
        <v>31867</v>
      </c>
    </row>
    <row r="90" spans="1:11" ht="14.15" customHeight="1">
      <c r="A90" s="1183" t="s">
        <v>260</v>
      </c>
      <c r="B90" s="1183"/>
      <c r="C90" s="1183"/>
      <c r="D90" s="1183"/>
      <c r="E90" s="1183"/>
      <c r="F90" s="1183"/>
      <c r="G90" s="1183"/>
      <c r="H90" s="1183"/>
      <c r="I90" s="1183"/>
      <c r="J90" s="1183"/>
      <c r="K90" s="1183"/>
    </row>
    <row r="91" spans="1:11" ht="14.25" customHeight="1">
      <c r="A91" s="1184" t="s">
        <v>261</v>
      </c>
      <c r="B91" s="1184"/>
      <c r="C91" s="1184"/>
      <c r="D91" s="1184"/>
      <c r="E91" s="1184"/>
      <c r="F91" s="1184"/>
      <c r="G91" s="1184"/>
      <c r="H91" s="1184"/>
      <c r="I91" s="1184"/>
      <c r="J91" s="1184"/>
      <c r="K91" s="1184"/>
    </row>
    <row r="92" spans="1:11" ht="34" customHeight="1">
      <c r="A92" s="1152" t="s">
        <v>325</v>
      </c>
      <c r="B92" s="1152"/>
      <c r="C92" s="1152"/>
      <c r="D92" s="1152"/>
      <c r="E92" s="1152"/>
      <c r="F92" s="1152"/>
      <c r="G92" s="1152"/>
      <c r="H92" s="1152"/>
      <c r="I92" s="1152"/>
      <c r="J92" s="1152"/>
      <c r="K92" s="1152"/>
    </row>
    <row r="94" spans="1:11" ht="23.5">
      <c r="A94" s="1031">
        <v>2020</v>
      </c>
      <c r="B94" s="1031"/>
      <c r="C94" s="1031"/>
      <c r="D94" s="1031"/>
      <c r="E94" s="1031"/>
      <c r="F94" s="1031"/>
      <c r="G94" s="1031"/>
      <c r="H94" s="1031"/>
      <c r="I94" s="1031"/>
      <c r="J94" s="1031"/>
      <c r="K94" s="1031"/>
    </row>
    <row r="95" spans="1:11">
      <c r="A95" s="169"/>
    </row>
    <row r="96" spans="1:11" ht="15.75" customHeight="1">
      <c r="A96" s="1175" t="s">
        <v>265</v>
      </c>
      <c r="B96" s="1175"/>
      <c r="C96" s="1175"/>
      <c r="D96" s="1175"/>
      <c r="E96" s="1175"/>
      <c r="F96" s="1175"/>
      <c r="G96" s="1175"/>
      <c r="H96" s="1175"/>
      <c r="I96" s="1175"/>
      <c r="J96" s="1175"/>
      <c r="K96" s="1175"/>
    </row>
    <row r="97" spans="1:11" ht="27" customHeight="1">
      <c r="A97" s="1176" t="s">
        <v>28</v>
      </c>
      <c r="B97" s="1172" t="s">
        <v>249</v>
      </c>
      <c r="C97" s="1179"/>
      <c r="D97" s="1179"/>
      <c r="E97" s="1179"/>
      <c r="F97" s="1180"/>
      <c r="G97" s="1172" t="s">
        <v>250</v>
      </c>
      <c r="H97" s="1179"/>
      <c r="I97" s="1179"/>
      <c r="J97" s="1179"/>
      <c r="K97" s="1036"/>
    </row>
    <row r="98" spans="1:11">
      <c r="A98" s="1177"/>
      <c r="B98" s="1168" t="s">
        <v>251</v>
      </c>
      <c r="C98" s="1169"/>
      <c r="D98" s="1169"/>
      <c r="E98" s="1169"/>
      <c r="F98" s="1169"/>
      <c r="G98" s="1169"/>
      <c r="H98" s="1169"/>
      <c r="I98" s="1169"/>
      <c r="J98" s="1169"/>
      <c r="K98" s="1159"/>
    </row>
    <row r="99" spans="1:11" ht="15" customHeight="1">
      <c r="A99" s="1177"/>
      <c r="B99" s="1167" t="s">
        <v>252</v>
      </c>
      <c r="C99" s="1167" t="s">
        <v>253</v>
      </c>
      <c r="D99" s="1168" t="s">
        <v>254</v>
      </c>
      <c r="E99" s="1169"/>
      <c r="F99" s="1182"/>
      <c r="G99" s="1167" t="s">
        <v>252</v>
      </c>
      <c r="H99" s="1167" t="s">
        <v>253</v>
      </c>
      <c r="I99" s="1168" t="s">
        <v>254</v>
      </c>
      <c r="J99" s="1169"/>
      <c r="K99" s="1159"/>
    </row>
    <row r="100" spans="1:11" ht="66" customHeight="1" thickBot="1">
      <c r="A100" s="1178"/>
      <c r="B100" s="1181"/>
      <c r="C100" s="1181"/>
      <c r="D100" s="699" t="s">
        <v>255</v>
      </c>
      <c r="E100" s="700" t="s">
        <v>256</v>
      </c>
      <c r="F100" s="701" t="s">
        <v>263</v>
      </c>
      <c r="G100" s="1181"/>
      <c r="H100" s="1181"/>
      <c r="I100" s="699" t="s">
        <v>255</v>
      </c>
      <c r="J100" s="700" t="s">
        <v>256</v>
      </c>
      <c r="K100" s="700" t="s">
        <v>263</v>
      </c>
    </row>
    <row r="101" spans="1:11">
      <c r="A101" s="734" t="s">
        <v>39</v>
      </c>
      <c r="B101" s="702">
        <v>359</v>
      </c>
      <c r="C101" s="703">
        <v>0.10925402931294738</v>
      </c>
      <c r="D101" s="704">
        <v>179</v>
      </c>
      <c r="E101" s="705">
        <v>119</v>
      </c>
      <c r="F101" s="706">
        <v>142</v>
      </c>
      <c r="G101" s="471">
        <v>4431</v>
      </c>
      <c r="H101" s="703">
        <v>1.3827300727407763</v>
      </c>
      <c r="I101" s="707">
        <v>1236</v>
      </c>
      <c r="J101" s="707">
        <v>991</v>
      </c>
      <c r="K101" s="708">
        <v>2876</v>
      </c>
    </row>
    <row r="102" spans="1:11">
      <c r="A102" s="735" t="s">
        <v>40</v>
      </c>
      <c r="B102" s="709">
        <v>552</v>
      </c>
      <c r="C102" s="710">
        <v>0.14286047035257032</v>
      </c>
      <c r="D102" s="711">
        <v>286</v>
      </c>
      <c r="E102" s="712">
        <v>153</v>
      </c>
      <c r="F102" s="713">
        <v>203</v>
      </c>
      <c r="G102" s="466">
        <v>7221</v>
      </c>
      <c r="H102" s="710">
        <v>1.9301448477347998</v>
      </c>
      <c r="I102" s="714">
        <v>1585</v>
      </c>
      <c r="J102" s="714">
        <v>1284</v>
      </c>
      <c r="K102" s="715">
        <v>5070</v>
      </c>
    </row>
    <row r="103" spans="1:11">
      <c r="A103" s="734" t="s">
        <v>41</v>
      </c>
      <c r="B103" s="702">
        <v>574</v>
      </c>
      <c r="C103" s="703">
        <v>0.49129534210931747</v>
      </c>
      <c r="D103" s="704">
        <v>250</v>
      </c>
      <c r="E103" s="705">
        <v>131</v>
      </c>
      <c r="F103" s="706">
        <v>254</v>
      </c>
      <c r="G103" s="471">
        <v>5590</v>
      </c>
      <c r="H103" s="703">
        <v>4.9495307242783779</v>
      </c>
      <c r="I103" s="707">
        <v>1549</v>
      </c>
      <c r="J103" s="707">
        <v>1118</v>
      </c>
      <c r="K103" s="708">
        <v>3403</v>
      </c>
    </row>
    <row r="104" spans="1:11">
      <c r="A104" s="735" t="s">
        <v>42</v>
      </c>
      <c r="B104" s="709">
        <v>154</v>
      </c>
      <c r="C104" s="710">
        <v>0.24460363093441764</v>
      </c>
      <c r="D104" s="711">
        <v>84</v>
      </c>
      <c r="E104" s="712">
        <v>83</v>
      </c>
      <c r="F104" s="713">
        <v>45</v>
      </c>
      <c r="G104" s="466">
        <v>1191</v>
      </c>
      <c r="H104" s="710">
        <v>1.7253867995595991</v>
      </c>
      <c r="I104" s="714">
        <v>344</v>
      </c>
      <c r="J104" s="714">
        <v>576</v>
      </c>
      <c r="K104" s="715">
        <v>550</v>
      </c>
    </row>
    <row r="105" spans="1:11">
      <c r="A105" s="734" t="s">
        <v>43</v>
      </c>
      <c r="B105" s="702">
        <v>69</v>
      </c>
      <c r="C105" s="703">
        <v>0.33273858320875727</v>
      </c>
      <c r="D105" s="704">
        <v>33</v>
      </c>
      <c r="E105" s="705">
        <v>25</v>
      </c>
      <c r="F105" s="706">
        <v>35</v>
      </c>
      <c r="G105" s="471">
        <v>644</v>
      </c>
      <c r="H105" s="703">
        <v>3.2791893680940989</v>
      </c>
      <c r="I105" s="707">
        <v>177</v>
      </c>
      <c r="J105" s="707">
        <v>214</v>
      </c>
      <c r="K105" s="708">
        <v>455</v>
      </c>
    </row>
    <row r="106" spans="1:11">
      <c r="A106" s="735" t="s">
        <v>44</v>
      </c>
      <c r="B106" s="709">
        <v>113</v>
      </c>
      <c r="C106" s="710">
        <v>0.18543437592306936</v>
      </c>
      <c r="D106" s="711">
        <v>64</v>
      </c>
      <c r="E106" s="712">
        <v>55</v>
      </c>
      <c r="F106" s="713">
        <v>47</v>
      </c>
      <c r="G106" s="466">
        <v>1830</v>
      </c>
      <c r="H106" s="710">
        <v>3.1916563475591677</v>
      </c>
      <c r="I106" s="714">
        <v>493</v>
      </c>
      <c r="J106" s="714">
        <v>577</v>
      </c>
      <c r="K106" s="715">
        <v>1118</v>
      </c>
    </row>
    <row r="107" spans="1:11">
      <c r="A107" s="734" t="s">
        <v>45</v>
      </c>
      <c r="B107" s="702">
        <v>260</v>
      </c>
      <c r="C107" s="703">
        <v>0.1421736158578264</v>
      </c>
      <c r="D107" s="704">
        <v>170</v>
      </c>
      <c r="E107" s="705">
        <v>100</v>
      </c>
      <c r="F107" s="706">
        <v>62</v>
      </c>
      <c r="G107" s="471">
        <v>3774</v>
      </c>
      <c r="H107" s="703">
        <v>2.0810472509112161</v>
      </c>
      <c r="I107" s="707">
        <v>1421</v>
      </c>
      <c r="J107" s="707">
        <v>1587</v>
      </c>
      <c r="K107" s="708">
        <v>1579</v>
      </c>
    </row>
    <row r="108" spans="1:11">
      <c r="A108" s="735" t="s">
        <v>46</v>
      </c>
      <c r="B108" s="709">
        <v>63</v>
      </c>
      <c r="C108" s="710">
        <v>0.16015456186287719</v>
      </c>
      <c r="D108" s="711">
        <v>35</v>
      </c>
      <c r="E108" s="712">
        <v>22</v>
      </c>
      <c r="F108" s="713">
        <v>30</v>
      </c>
      <c r="G108" s="466">
        <v>1379</v>
      </c>
      <c r="H108" s="710">
        <v>3.2713384257721687</v>
      </c>
      <c r="I108" s="714">
        <v>327</v>
      </c>
      <c r="J108" s="714">
        <v>588</v>
      </c>
      <c r="K108" s="715">
        <v>813</v>
      </c>
    </row>
    <row r="109" spans="1:11">
      <c r="A109" s="734" t="s">
        <v>47</v>
      </c>
      <c r="B109" s="702">
        <v>345</v>
      </c>
      <c r="C109" s="703">
        <v>0.15381665945883288</v>
      </c>
      <c r="D109" s="704">
        <v>169</v>
      </c>
      <c r="E109" s="705">
        <v>169</v>
      </c>
      <c r="F109" s="706">
        <v>115</v>
      </c>
      <c r="G109" s="471">
        <v>7045</v>
      </c>
      <c r="H109" s="703">
        <v>3.1353612674959388</v>
      </c>
      <c r="I109" s="707">
        <v>2288</v>
      </c>
      <c r="J109" s="707">
        <v>2758</v>
      </c>
      <c r="K109" s="708">
        <v>3057</v>
      </c>
    </row>
    <row r="110" spans="1:11">
      <c r="A110" s="735" t="s">
        <v>48</v>
      </c>
      <c r="B110" s="709">
        <v>810</v>
      </c>
      <c r="C110" s="710">
        <v>0.15596388569580111</v>
      </c>
      <c r="D110" s="711">
        <v>415</v>
      </c>
      <c r="E110" s="712">
        <v>251</v>
      </c>
      <c r="F110" s="713">
        <v>317</v>
      </c>
      <c r="G110" s="466">
        <v>15450</v>
      </c>
      <c r="H110" s="710">
        <v>3.0013345740144648</v>
      </c>
      <c r="I110" s="714">
        <v>3637</v>
      </c>
      <c r="J110" s="714">
        <v>4310</v>
      </c>
      <c r="K110" s="715">
        <v>9505</v>
      </c>
    </row>
    <row r="111" spans="1:11">
      <c r="A111" s="734" t="s">
        <v>49</v>
      </c>
      <c r="B111" s="702">
        <v>141</v>
      </c>
      <c r="C111" s="703">
        <v>0.12272608582122028</v>
      </c>
      <c r="D111" s="704">
        <v>83</v>
      </c>
      <c r="E111" s="705">
        <v>83</v>
      </c>
      <c r="F111" s="706">
        <v>19</v>
      </c>
      <c r="G111" s="471">
        <v>1796</v>
      </c>
      <c r="H111" s="703">
        <v>1.565032503180606</v>
      </c>
      <c r="I111" s="707">
        <v>737</v>
      </c>
      <c r="J111" s="707">
        <v>1079</v>
      </c>
      <c r="K111" s="708">
        <v>466</v>
      </c>
    </row>
    <row r="112" spans="1:11">
      <c r="A112" s="735" t="s">
        <v>50</v>
      </c>
      <c r="B112" s="709">
        <v>36</v>
      </c>
      <c r="C112" s="710">
        <v>0.14664548454112183</v>
      </c>
      <c r="D112" s="711">
        <v>22</v>
      </c>
      <c r="E112" s="712">
        <v>20</v>
      </c>
      <c r="F112" s="713">
        <v>9</v>
      </c>
      <c r="G112" s="466">
        <v>482</v>
      </c>
      <c r="H112" s="710">
        <v>1.9609438567941415</v>
      </c>
      <c r="I112" s="714">
        <v>124</v>
      </c>
      <c r="J112" s="714">
        <v>196</v>
      </c>
      <c r="K112" s="715">
        <v>243</v>
      </c>
    </row>
    <row r="113" spans="1:11">
      <c r="A113" s="734" t="s">
        <v>51</v>
      </c>
      <c r="B113" s="702">
        <v>223</v>
      </c>
      <c r="C113" s="703">
        <v>0.20664411805587732</v>
      </c>
      <c r="D113" s="704">
        <v>141</v>
      </c>
      <c r="E113" s="705">
        <v>112</v>
      </c>
      <c r="F113" s="706">
        <v>55</v>
      </c>
      <c r="G113" s="471">
        <v>2814</v>
      </c>
      <c r="H113" s="703">
        <v>2.4588015308529787</v>
      </c>
      <c r="I113" s="707">
        <v>1007</v>
      </c>
      <c r="J113" s="707">
        <v>1201</v>
      </c>
      <c r="K113" s="708">
        <v>1454</v>
      </c>
    </row>
    <row r="114" spans="1:11">
      <c r="A114" s="735" t="s">
        <v>52</v>
      </c>
      <c r="B114" s="709">
        <v>150</v>
      </c>
      <c r="C114" s="710">
        <v>0.28552393642333684</v>
      </c>
      <c r="D114" s="711">
        <v>82</v>
      </c>
      <c r="E114" s="712">
        <v>89</v>
      </c>
      <c r="F114" s="713">
        <v>21</v>
      </c>
      <c r="G114" s="466">
        <v>1306</v>
      </c>
      <c r="H114" s="710">
        <v>2.3371092142230814</v>
      </c>
      <c r="I114" s="714">
        <v>440</v>
      </c>
      <c r="J114" s="714">
        <v>715</v>
      </c>
      <c r="K114" s="715">
        <v>386</v>
      </c>
    </row>
    <row r="115" spans="1:11">
      <c r="A115" s="734" t="s">
        <v>53</v>
      </c>
      <c r="B115" s="702">
        <v>112</v>
      </c>
      <c r="C115" s="703">
        <v>0.14601204599379447</v>
      </c>
      <c r="D115" s="704">
        <v>53</v>
      </c>
      <c r="E115" s="705">
        <v>31</v>
      </c>
      <c r="F115" s="706">
        <v>55</v>
      </c>
      <c r="G115" s="471">
        <v>2171</v>
      </c>
      <c r="H115" s="703">
        <v>2.7710412784315728</v>
      </c>
      <c r="I115" s="707">
        <v>629</v>
      </c>
      <c r="J115" s="707">
        <v>673</v>
      </c>
      <c r="K115" s="708">
        <v>1193</v>
      </c>
    </row>
    <row r="116" spans="1:11" ht="15" thickBot="1">
      <c r="A116" s="736" t="s">
        <v>54</v>
      </c>
      <c r="B116" s="716">
        <v>199</v>
      </c>
      <c r="C116" s="717">
        <v>0.37893935066171569</v>
      </c>
      <c r="D116" s="718">
        <v>113</v>
      </c>
      <c r="E116" s="719">
        <v>75</v>
      </c>
      <c r="F116" s="720">
        <v>60</v>
      </c>
      <c r="G116" s="474">
        <v>1498</v>
      </c>
      <c r="H116" s="717">
        <v>2.6307470759720419</v>
      </c>
      <c r="I116" s="721">
        <v>408</v>
      </c>
      <c r="J116" s="721">
        <v>536</v>
      </c>
      <c r="K116" s="722">
        <v>834</v>
      </c>
    </row>
    <row r="117" spans="1:11">
      <c r="A117" s="737" t="s">
        <v>55</v>
      </c>
      <c r="B117" s="478">
        <f>SUM(B101:B102,B105,B106,B107,B109,B110,B111,B112,B115)</f>
        <v>2797</v>
      </c>
      <c r="C117" s="723">
        <v>0.14422566237066356</v>
      </c>
      <c r="D117" s="555">
        <f>SUM(D101:D102,D105,D106,D107,D109,D110,D111,D112,D115)</f>
        <v>1474</v>
      </c>
      <c r="E117" s="724">
        <f>SUM(E101:E102,E105,E106,E107,E109,E110,E111,E112,E115)</f>
        <v>1006</v>
      </c>
      <c r="F117" s="725">
        <f>SUM(F101:F102,F105,F106,F107,F109,F110,F111,F112,F115)</f>
        <v>1004</v>
      </c>
      <c r="G117" s="478">
        <f>SUM(G101:G102,G105,G106,G107,G109,G110,G111,G112,G115)</f>
        <v>44844</v>
      </c>
      <c r="H117" s="723">
        <v>2.3477956301598861</v>
      </c>
      <c r="I117" s="479">
        <f>SUM(I101:I102,I105,I106,I107,I109,I110,I111,I112,I115)</f>
        <v>12327</v>
      </c>
      <c r="J117" s="555">
        <f>SUM(J101:J102,J105,J106,J107,J109,J110,J111,J112,J115)</f>
        <v>13669</v>
      </c>
      <c r="K117" s="724">
        <f>SUM(K101:K102,K105,K106,K107,K109,K110,K111,K112,K115)</f>
        <v>25562</v>
      </c>
    </row>
    <row r="118" spans="1:11">
      <c r="A118" s="738" t="s">
        <v>56</v>
      </c>
      <c r="B118" s="482">
        <f>SUM(B103,B104,B108,B113,B114,B116)</f>
        <v>1363</v>
      </c>
      <c r="C118" s="726">
        <v>0.31543989169048475</v>
      </c>
      <c r="D118" s="727">
        <f>SUM(D103,D104,D108,D113,D114,D116)</f>
        <v>705</v>
      </c>
      <c r="E118" s="728">
        <f>SUM(E103,E104,E108,E113,E114,E116)</f>
        <v>512</v>
      </c>
      <c r="F118" s="729">
        <f>SUM(F103,F104,F108,F113,F114,F116)</f>
        <v>465</v>
      </c>
      <c r="G118" s="482">
        <f>SUM(G103,G104,G108,G113,G114,G116)</f>
        <v>13778</v>
      </c>
      <c r="H118" s="726">
        <v>3.0523426475051565</v>
      </c>
      <c r="I118" s="483">
        <f>SUM(I103,I104,I108,I113,I114,I116)</f>
        <v>4075</v>
      </c>
      <c r="J118" s="727">
        <f>SUM(J103,J104,J108,J113,J114,J116)</f>
        <v>4734</v>
      </c>
      <c r="K118" s="728">
        <f>SUM(K103,K104,K108,K113,K114,K116)</f>
        <v>7440</v>
      </c>
    </row>
    <row r="119" spans="1:11" ht="15" thickBot="1">
      <c r="A119" s="739" t="s">
        <v>57</v>
      </c>
      <c r="B119" s="740">
        <f>SUM(B101:B116)</f>
        <v>4160</v>
      </c>
      <c r="C119" s="741">
        <v>0.17542254272445548</v>
      </c>
      <c r="D119" s="742">
        <f>SUM(D101:D116)</f>
        <v>2179</v>
      </c>
      <c r="E119" s="743">
        <f>SUM(E101:E116)</f>
        <v>1518</v>
      </c>
      <c r="F119" s="744">
        <f>SUM(F101:F116)</f>
        <v>1469</v>
      </c>
      <c r="G119" s="740">
        <f>SUM(G101:G116)</f>
        <v>58622</v>
      </c>
      <c r="H119" s="741">
        <v>2.4824704269178355</v>
      </c>
      <c r="I119" s="745">
        <f>SUM(I101:I116)</f>
        <v>16402</v>
      </c>
      <c r="J119" s="742">
        <f>SUM(J101:J116)</f>
        <v>18403</v>
      </c>
      <c r="K119" s="743">
        <f>SUM(K101:K116)</f>
        <v>33002</v>
      </c>
    </row>
    <row r="120" spans="1:11" ht="14.25" customHeight="1">
      <c r="A120" s="1185" t="s">
        <v>260</v>
      </c>
      <c r="B120" s="1185"/>
      <c r="C120" s="1185"/>
      <c r="D120" s="1185"/>
      <c r="E120" s="1185"/>
      <c r="F120" s="1185"/>
      <c r="G120" s="1185"/>
      <c r="H120" s="1185"/>
      <c r="I120" s="1185"/>
      <c r="J120" s="1185"/>
      <c r="K120" s="1185"/>
    </row>
    <row r="121" spans="1:11">
      <c r="A121" s="1184" t="s">
        <v>261</v>
      </c>
      <c r="B121" s="1184"/>
      <c r="C121" s="1184"/>
      <c r="D121" s="1184"/>
      <c r="E121" s="1184"/>
      <c r="F121" s="1184"/>
      <c r="G121" s="1184"/>
      <c r="H121" s="1184"/>
      <c r="I121" s="1184"/>
      <c r="J121" s="1184"/>
      <c r="K121" s="1184"/>
    </row>
    <row r="122" spans="1:11" ht="34.5" customHeight="1">
      <c r="A122" s="1152" t="s">
        <v>326</v>
      </c>
      <c r="B122" s="1152"/>
      <c r="C122" s="1152"/>
      <c r="D122" s="1152"/>
      <c r="E122" s="1152"/>
      <c r="F122" s="1152"/>
      <c r="G122" s="1152"/>
      <c r="H122" s="1152"/>
      <c r="I122" s="1152"/>
      <c r="J122" s="1152"/>
      <c r="K122" s="1152"/>
    </row>
    <row r="124" spans="1:11" ht="24" customHeight="1">
      <c r="A124" s="1031">
        <v>2019</v>
      </c>
      <c r="B124" s="1031"/>
      <c r="C124" s="1031"/>
      <c r="D124" s="1031"/>
      <c r="E124" s="1031"/>
      <c r="F124" s="1031"/>
      <c r="G124" s="1031"/>
      <c r="H124" s="1031"/>
      <c r="I124" s="1031"/>
      <c r="J124" s="1031"/>
      <c r="K124" s="1031"/>
    </row>
    <row r="126" spans="1:11" ht="15.75" customHeight="1">
      <c r="A126" s="1175" t="s">
        <v>266</v>
      </c>
      <c r="B126" s="1175"/>
      <c r="C126" s="1175"/>
      <c r="D126" s="1175"/>
      <c r="E126" s="1175"/>
      <c r="F126" s="1175"/>
      <c r="G126" s="1175"/>
      <c r="H126" s="1175"/>
      <c r="I126" s="1175"/>
      <c r="J126" s="1175"/>
      <c r="K126" s="1175"/>
    </row>
    <row r="127" spans="1:11" ht="27" customHeight="1">
      <c r="A127" s="1176" t="s">
        <v>28</v>
      </c>
      <c r="B127" s="1172" t="s">
        <v>249</v>
      </c>
      <c r="C127" s="1179"/>
      <c r="D127" s="1179"/>
      <c r="E127" s="1179"/>
      <c r="F127" s="1180"/>
      <c r="G127" s="1172" t="s">
        <v>250</v>
      </c>
      <c r="H127" s="1179"/>
      <c r="I127" s="1179"/>
      <c r="J127" s="1179"/>
      <c r="K127" s="1036"/>
    </row>
    <row r="128" spans="1:11" ht="15" customHeight="1">
      <c r="A128" s="1177"/>
      <c r="B128" s="1168" t="s">
        <v>267</v>
      </c>
      <c r="C128" s="1169"/>
      <c r="D128" s="1169"/>
      <c r="E128" s="1169"/>
      <c r="F128" s="1169"/>
      <c r="G128" s="1169"/>
      <c r="H128" s="1169"/>
      <c r="I128" s="1169"/>
      <c r="J128" s="1169"/>
      <c r="K128" s="1159"/>
    </row>
    <row r="129" spans="1:11" ht="15" customHeight="1">
      <c r="A129" s="1177"/>
      <c r="B129" s="1167" t="s">
        <v>252</v>
      </c>
      <c r="C129" s="1167" t="s">
        <v>253</v>
      </c>
      <c r="D129" s="1168" t="s">
        <v>254</v>
      </c>
      <c r="E129" s="1169"/>
      <c r="F129" s="1182"/>
      <c r="G129" s="1167" t="s">
        <v>252</v>
      </c>
      <c r="H129" s="1167" t="s">
        <v>253</v>
      </c>
      <c r="I129" s="1168" t="s">
        <v>254</v>
      </c>
      <c r="J129" s="1169"/>
      <c r="K129" s="1159"/>
    </row>
    <row r="130" spans="1:11" ht="58.5" thickBot="1">
      <c r="A130" s="1178"/>
      <c r="B130" s="1181"/>
      <c r="C130" s="1181"/>
      <c r="D130" s="699" t="s">
        <v>268</v>
      </c>
      <c r="E130" s="700" t="s">
        <v>269</v>
      </c>
      <c r="F130" s="701" t="s">
        <v>263</v>
      </c>
      <c r="G130" s="1181"/>
      <c r="H130" s="1181"/>
      <c r="I130" s="699" t="s">
        <v>268</v>
      </c>
      <c r="J130" s="700" t="s">
        <v>269</v>
      </c>
      <c r="K130" s="700" t="s">
        <v>263</v>
      </c>
    </row>
    <row r="131" spans="1:11">
      <c r="A131" s="693" t="s">
        <v>39</v>
      </c>
      <c r="B131" s="702">
        <v>303</v>
      </c>
      <c r="C131" s="703">
        <v>9.2582124622261869E-2</v>
      </c>
      <c r="D131" s="704">
        <v>173</v>
      </c>
      <c r="E131" s="705">
        <v>126</v>
      </c>
      <c r="F131" s="706">
        <v>96</v>
      </c>
      <c r="G131" s="471">
        <v>4109</v>
      </c>
      <c r="H131" s="703">
        <v>1.3274879495496428</v>
      </c>
      <c r="I131" s="707">
        <v>1167</v>
      </c>
      <c r="J131" s="707">
        <v>916</v>
      </c>
      <c r="K131" s="708">
        <v>2593</v>
      </c>
    </row>
    <row r="132" spans="1:11">
      <c r="A132" s="694" t="s">
        <v>40</v>
      </c>
      <c r="B132" s="709">
        <v>568</v>
      </c>
      <c r="C132" s="710">
        <v>0.1479690723798012</v>
      </c>
      <c r="D132" s="711">
        <v>283</v>
      </c>
      <c r="E132" s="712">
        <v>165</v>
      </c>
      <c r="F132" s="713">
        <v>218</v>
      </c>
      <c r="G132" s="466">
        <v>6501</v>
      </c>
      <c r="H132" s="710">
        <v>1.7967497650765571</v>
      </c>
      <c r="I132" s="714">
        <v>1483</v>
      </c>
      <c r="J132" s="714">
        <v>1125</v>
      </c>
      <c r="K132" s="715">
        <v>4518</v>
      </c>
    </row>
    <row r="133" spans="1:11">
      <c r="A133" s="693" t="s">
        <v>41</v>
      </c>
      <c r="B133" s="702">
        <v>565</v>
      </c>
      <c r="C133" s="703">
        <v>0.47636713151105337</v>
      </c>
      <c r="D133" s="704">
        <v>267</v>
      </c>
      <c r="E133" s="705">
        <v>149</v>
      </c>
      <c r="F133" s="706">
        <v>229</v>
      </c>
      <c r="G133" s="471">
        <v>5316</v>
      </c>
      <c r="H133" s="703">
        <v>4.85994295326556</v>
      </c>
      <c r="I133" s="707">
        <v>1499</v>
      </c>
      <c r="J133" s="707">
        <v>1084</v>
      </c>
      <c r="K133" s="708">
        <v>3152</v>
      </c>
    </row>
    <row r="134" spans="1:11">
      <c r="A134" s="694" t="s">
        <v>42</v>
      </c>
      <c r="B134" s="709">
        <v>169</v>
      </c>
      <c r="C134" s="710">
        <v>0.2631128271395432</v>
      </c>
      <c r="D134" s="711">
        <v>87</v>
      </c>
      <c r="E134" s="712">
        <v>96</v>
      </c>
      <c r="F134" s="713">
        <v>41</v>
      </c>
      <c r="G134" s="466">
        <v>1205</v>
      </c>
      <c r="H134" s="710">
        <v>1.8156340405014466</v>
      </c>
      <c r="I134" s="714">
        <v>336</v>
      </c>
      <c r="J134" s="714">
        <v>577</v>
      </c>
      <c r="K134" s="715">
        <v>545</v>
      </c>
    </row>
    <row r="135" spans="1:11">
      <c r="A135" s="693" t="s">
        <v>43</v>
      </c>
      <c r="B135" s="702">
        <v>62</v>
      </c>
      <c r="C135" s="703">
        <v>0.30114629881484356</v>
      </c>
      <c r="D135" s="704">
        <v>23</v>
      </c>
      <c r="E135" s="705">
        <v>24</v>
      </c>
      <c r="F135" s="706">
        <v>34</v>
      </c>
      <c r="G135" s="471">
        <v>641</v>
      </c>
      <c r="H135" s="703">
        <v>3.3770612717981137</v>
      </c>
      <c r="I135" s="707">
        <v>172</v>
      </c>
      <c r="J135" s="707">
        <v>177</v>
      </c>
      <c r="K135" s="708">
        <v>459</v>
      </c>
    </row>
    <row r="136" spans="1:11">
      <c r="A136" s="694" t="s">
        <v>44</v>
      </c>
      <c r="B136" s="709">
        <v>86</v>
      </c>
      <c r="C136" s="710">
        <v>0.13977603328619956</v>
      </c>
      <c r="D136" s="711">
        <v>54</v>
      </c>
      <c r="E136" s="712">
        <v>40</v>
      </c>
      <c r="F136" s="713">
        <v>34</v>
      </c>
      <c r="G136" s="466">
        <v>1763</v>
      </c>
      <c r="H136" s="710">
        <v>3.1990564325893667</v>
      </c>
      <c r="I136" s="714">
        <v>449</v>
      </c>
      <c r="J136" s="714">
        <v>519</v>
      </c>
      <c r="K136" s="715">
        <v>1109</v>
      </c>
    </row>
    <row r="137" spans="1:11">
      <c r="A137" s="693" t="s">
        <v>45</v>
      </c>
      <c r="B137" s="702">
        <v>290</v>
      </c>
      <c r="C137" s="703">
        <v>0.15749228830864145</v>
      </c>
      <c r="D137" s="704">
        <v>192</v>
      </c>
      <c r="E137" s="705">
        <v>128</v>
      </c>
      <c r="F137" s="706">
        <v>60</v>
      </c>
      <c r="G137" s="471">
        <v>3623</v>
      </c>
      <c r="H137" s="703">
        <v>2.0722039831157986</v>
      </c>
      <c r="I137" s="707">
        <v>1394</v>
      </c>
      <c r="J137" s="707">
        <v>1492</v>
      </c>
      <c r="K137" s="708">
        <v>1554</v>
      </c>
    </row>
    <row r="138" spans="1:11">
      <c r="A138" s="694" t="s">
        <v>46</v>
      </c>
      <c r="B138" s="709">
        <v>70</v>
      </c>
      <c r="C138" s="710">
        <v>0.17444178628389154</v>
      </c>
      <c r="D138" s="711">
        <v>36</v>
      </c>
      <c r="E138" s="712">
        <v>34</v>
      </c>
      <c r="F138" s="713">
        <v>31</v>
      </c>
      <c r="G138" s="466">
        <v>1411</v>
      </c>
      <c r="H138" s="710">
        <v>3.3802884385031864</v>
      </c>
      <c r="I138" s="714">
        <v>354</v>
      </c>
      <c r="J138" s="714">
        <v>588</v>
      </c>
      <c r="K138" s="715">
        <v>823</v>
      </c>
    </row>
    <row r="139" spans="1:11">
      <c r="A139" s="693" t="s">
        <v>47</v>
      </c>
      <c r="B139" s="702">
        <v>310</v>
      </c>
      <c r="C139" s="703">
        <v>0.1382558357342277</v>
      </c>
      <c r="D139" s="704">
        <v>173</v>
      </c>
      <c r="E139" s="705">
        <v>128</v>
      </c>
      <c r="F139" s="706">
        <v>80</v>
      </c>
      <c r="G139" s="471">
        <v>6922</v>
      </c>
      <c r="H139" s="703">
        <v>3.2003920734582914</v>
      </c>
      <c r="I139" s="707">
        <v>2312</v>
      </c>
      <c r="J139" s="707">
        <v>2726</v>
      </c>
      <c r="K139" s="708">
        <v>2999</v>
      </c>
    </row>
    <row r="140" spans="1:11">
      <c r="A140" s="694" t="s">
        <v>48</v>
      </c>
      <c r="B140" s="709">
        <v>869</v>
      </c>
      <c r="C140" s="710">
        <v>0.16662192736894579</v>
      </c>
      <c r="D140" s="711">
        <v>465</v>
      </c>
      <c r="E140" s="712">
        <v>289</v>
      </c>
      <c r="F140" s="713">
        <v>328</v>
      </c>
      <c r="G140" s="466">
        <v>15116</v>
      </c>
      <c r="H140" s="710">
        <v>3.0520356326573466</v>
      </c>
      <c r="I140" s="714">
        <v>3670</v>
      </c>
      <c r="J140" s="714">
        <v>4145</v>
      </c>
      <c r="K140" s="715">
        <v>9291</v>
      </c>
    </row>
    <row r="141" spans="1:11">
      <c r="A141" s="693" t="s">
        <v>49</v>
      </c>
      <c r="B141" s="702">
        <v>125</v>
      </c>
      <c r="C141" s="703">
        <v>0.10881676997005363</v>
      </c>
      <c r="D141" s="704">
        <v>81</v>
      </c>
      <c r="E141" s="705">
        <v>68</v>
      </c>
      <c r="F141" s="706">
        <v>15</v>
      </c>
      <c r="G141" s="471">
        <v>1783</v>
      </c>
      <c r="H141" s="703">
        <v>1.6202609865144852</v>
      </c>
      <c r="I141" s="707">
        <v>763</v>
      </c>
      <c r="J141" s="707">
        <v>1002</v>
      </c>
      <c r="K141" s="708">
        <v>469</v>
      </c>
    </row>
    <row r="142" spans="1:11">
      <c r="A142" s="694" t="s">
        <v>50</v>
      </c>
      <c r="B142" s="709">
        <v>37</v>
      </c>
      <c r="C142" s="710">
        <v>0.14919354838709678</v>
      </c>
      <c r="D142" s="711">
        <v>20</v>
      </c>
      <c r="E142" s="712">
        <v>15</v>
      </c>
      <c r="F142" s="713">
        <v>10</v>
      </c>
      <c r="G142" s="466">
        <v>555</v>
      </c>
      <c r="H142" s="710">
        <v>2.3507984243297049</v>
      </c>
      <c r="I142" s="714">
        <v>151</v>
      </c>
      <c r="J142" s="714">
        <v>208</v>
      </c>
      <c r="K142" s="715">
        <v>299</v>
      </c>
    </row>
    <row r="143" spans="1:11">
      <c r="A143" s="693" t="s">
        <v>51</v>
      </c>
      <c r="B143" s="702">
        <v>270</v>
      </c>
      <c r="C143" s="703">
        <v>0.24253094515207588</v>
      </c>
      <c r="D143" s="704">
        <v>145</v>
      </c>
      <c r="E143" s="705">
        <v>115</v>
      </c>
      <c r="F143" s="706">
        <v>88</v>
      </c>
      <c r="G143" s="471">
        <v>2872</v>
      </c>
      <c r="H143" s="703">
        <v>2.5521402610789723</v>
      </c>
      <c r="I143" s="707">
        <v>931</v>
      </c>
      <c r="J143" s="707">
        <v>1141</v>
      </c>
      <c r="K143" s="708">
        <v>1601</v>
      </c>
    </row>
    <row r="144" spans="1:11">
      <c r="A144" s="694" t="s">
        <v>52</v>
      </c>
      <c r="B144" s="709">
        <v>173</v>
      </c>
      <c r="C144" s="710">
        <v>0.31963048498845265</v>
      </c>
      <c r="D144" s="711">
        <v>93</v>
      </c>
      <c r="E144" s="712">
        <v>95</v>
      </c>
      <c r="F144" s="713">
        <v>32</v>
      </c>
      <c r="G144" s="466">
        <v>1330</v>
      </c>
      <c r="H144" s="710">
        <v>2.4093766417275049</v>
      </c>
      <c r="I144" s="714">
        <v>429</v>
      </c>
      <c r="J144" s="714">
        <v>767</v>
      </c>
      <c r="K144" s="715">
        <v>365</v>
      </c>
    </row>
    <row r="145" spans="1:11">
      <c r="A145" s="693" t="s">
        <v>53</v>
      </c>
      <c r="B145" s="702">
        <v>109</v>
      </c>
      <c r="C145" s="703">
        <v>0.14103459876303601</v>
      </c>
      <c r="D145" s="704">
        <v>40</v>
      </c>
      <c r="E145" s="705">
        <v>29</v>
      </c>
      <c r="F145" s="706">
        <v>57</v>
      </c>
      <c r="G145" s="471">
        <v>2280</v>
      </c>
      <c r="H145" s="703">
        <v>3.0034381462990529</v>
      </c>
      <c r="I145" s="707">
        <v>631</v>
      </c>
      <c r="J145" s="707">
        <v>650</v>
      </c>
      <c r="K145" s="708">
        <v>1292</v>
      </c>
    </row>
    <row r="146" spans="1:11" ht="15" thickBot="1">
      <c r="A146" s="695" t="s">
        <v>54</v>
      </c>
      <c r="B146" s="716">
        <v>236</v>
      </c>
      <c r="C146" s="717">
        <v>0.43322625057365766</v>
      </c>
      <c r="D146" s="718">
        <v>138</v>
      </c>
      <c r="E146" s="719">
        <v>93</v>
      </c>
      <c r="F146" s="720">
        <v>70</v>
      </c>
      <c r="G146" s="474">
        <v>1482</v>
      </c>
      <c r="H146" s="717">
        <v>2.6236589597422371</v>
      </c>
      <c r="I146" s="721">
        <v>423</v>
      </c>
      <c r="J146" s="721">
        <v>586</v>
      </c>
      <c r="K146" s="722">
        <v>800</v>
      </c>
    </row>
    <row r="147" spans="1:11">
      <c r="A147" s="696" t="s">
        <v>55</v>
      </c>
      <c r="B147" s="478">
        <f>SUM(B131:B132,B135,B136,B137,B139,B140,B141,B142,B145)</f>
        <v>2759</v>
      </c>
      <c r="C147" s="723">
        <v>0.14220828488252224</v>
      </c>
      <c r="D147" s="555">
        <f>SUM(D131:D132,D135,D136,D137,D139,D140,D141,D142,D145)</f>
        <v>1504</v>
      </c>
      <c r="E147" s="724">
        <f>SUM(E131:E132,E135,E136,E137,E139,E140,E141,E142,E145)</f>
        <v>1012</v>
      </c>
      <c r="F147" s="725">
        <f>SUM(F131:F132,F135,F136,F137,F139,F140,F141,F142,F145)</f>
        <v>932</v>
      </c>
      <c r="G147" s="478">
        <f>SUM(G131:G132,G135,G136,G137,G139,G140,G141,G142,G145)</f>
        <v>43293</v>
      </c>
      <c r="H147" s="723">
        <v>2.3510800696640453</v>
      </c>
      <c r="I147" s="479">
        <f>SUM(I131:I132,I135,I136,I137,I139,I140,I141,I142,I145)</f>
        <v>12192</v>
      </c>
      <c r="J147" s="555">
        <f>SUM(J131:J132,J135,J136,J137,J139,J140,J141,J142,J145)</f>
        <v>12960</v>
      </c>
      <c r="K147" s="724">
        <f>SUM(K131:K132,K135,K136,K137,K139,K140,K141,K142,K145)</f>
        <v>24583</v>
      </c>
    </row>
    <row r="148" spans="1:11">
      <c r="A148" s="697" t="s">
        <v>56</v>
      </c>
      <c r="B148" s="482">
        <f>SUM(B133,B134,B138,B143,B144,B146)</f>
        <v>1483</v>
      </c>
      <c r="C148" s="726">
        <v>0.33484536827345779</v>
      </c>
      <c r="D148" s="727">
        <f>SUM(D133,D134,D138,D143,D144,D146)</f>
        <v>766</v>
      </c>
      <c r="E148" s="728">
        <f>SUM(E133,E134,E138,E143,E144,E146)</f>
        <v>582</v>
      </c>
      <c r="F148" s="729">
        <f>SUM(F133,F134,F138,F143,F144,F146)</f>
        <v>491</v>
      </c>
      <c r="G148" s="482">
        <f>SUM(G133,G134,G138,G143,G144,G146)</f>
        <v>13616</v>
      </c>
      <c r="H148" s="726">
        <v>3.0825375695585833</v>
      </c>
      <c r="I148" s="483">
        <f>SUM(I133,I134,I138,I143,I144,I146)</f>
        <v>3972</v>
      </c>
      <c r="J148" s="727">
        <f>SUM(J133,J134,J138,J143,J144,J146)</f>
        <v>4743</v>
      </c>
      <c r="K148" s="728">
        <f>SUM(K133,K134,K138,K143,K144,K146)</f>
        <v>7286</v>
      </c>
    </row>
    <row r="149" spans="1:11" ht="15" customHeight="1">
      <c r="A149" s="698" t="s">
        <v>57</v>
      </c>
      <c r="B149" s="486">
        <f>SUM(B131:B146)</f>
        <v>4242</v>
      </c>
      <c r="C149" s="730">
        <v>0.17801068651613111</v>
      </c>
      <c r="D149" s="731">
        <f>SUM(D131:D146)</f>
        <v>2270</v>
      </c>
      <c r="E149" s="732">
        <f>SUM(E131:E146)</f>
        <v>1594</v>
      </c>
      <c r="F149" s="733">
        <f>SUM(F131:F146)</f>
        <v>1423</v>
      </c>
      <c r="G149" s="486">
        <f>SUM(G131:G146)</f>
        <v>56909</v>
      </c>
      <c r="H149" s="730">
        <v>2.4925945733103299</v>
      </c>
      <c r="I149" s="487">
        <f>SUM(I131:I146)</f>
        <v>16164</v>
      </c>
      <c r="J149" s="731">
        <f>SUM(J131:J146)</f>
        <v>17703</v>
      </c>
      <c r="K149" s="732">
        <f>SUM(K131:K146)</f>
        <v>31869</v>
      </c>
    </row>
    <row r="150" spans="1:11">
      <c r="A150" s="1183" t="s">
        <v>260</v>
      </c>
      <c r="B150" s="1183"/>
      <c r="C150" s="1183"/>
      <c r="D150" s="1183"/>
      <c r="E150" s="1183"/>
      <c r="F150" s="1183"/>
      <c r="G150" s="1183"/>
      <c r="H150" s="1183"/>
      <c r="I150" s="1183"/>
      <c r="J150" s="1183"/>
      <c r="K150" s="1183"/>
    </row>
    <row r="151" spans="1:11">
      <c r="A151" s="1184" t="s">
        <v>261</v>
      </c>
      <c r="B151" s="1184"/>
      <c r="C151" s="1184"/>
      <c r="D151" s="1184"/>
      <c r="E151" s="1184"/>
      <c r="F151" s="1184"/>
      <c r="G151" s="1184"/>
      <c r="H151" s="1184"/>
      <c r="I151" s="1184"/>
      <c r="J151" s="1184"/>
      <c r="K151" s="1184"/>
    </row>
    <row r="152" spans="1:11" ht="34" customHeight="1">
      <c r="A152" s="1152" t="s">
        <v>327</v>
      </c>
      <c r="B152" s="1152"/>
      <c r="C152" s="1152"/>
      <c r="D152" s="1152"/>
      <c r="E152" s="1152"/>
      <c r="F152" s="1152"/>
      <c r="G152" s="1152"/>
      <c r="H152" s="1152"/>
      <c r="I152" s="1152"/>
      <c r="J152" s="1152"/>
      <c r="K152" s="1152"/>
    </row>
    <row r="154" spans="1:11" ht="23.5">
      <c r="A154" s="1031">
        <v>2018</v>
      </c>
      <c r="B154" s="1031"/>
      <c r="C154" s="1031"/>
      <c r="D154" s="1031"/>
      <c r="E154" s="1031"/>
      <c r="F154" s="1031"/>
      <c r="G154" s="1031"/>
      <c r="H154" s="1031"/>
      <c r="I154" s="1031"/>
      <c r="J154" s="1031"/>
      <c r="K154" s="1031"/>
    </row>
    <row r="156" spans="1:11" ht="16.5">
      <c r="A156" s="1175" t="s">
        <v>270</v>
      </c>
      <c r="B156" s="1175"/>
      <c r="C156" s="1175"/>
      <c r="D156" s="1175"/>
      <c r="E156" s="1175"/>
      <c r="F156" s="1175"/>
      <c r="G156" s="1175"/>
      <c r="H156" s="1175"/>
      <c r="I156" s="1175"/>
      <c r="J156" s="1175"/>
      <c r="K156" s="1175"/>
    </row>
    <row r="157" spans="1:11" ht="28.5" customHeight="1">
      <c r="A157" s="1176" t="s">
        <v>28</v>
      </c>
      <c r="B157" s="1172" t="s">
        <v>249</v>
      </c>
      <c r="C157" s="1179"/>
      <c r="D157" s="1179"/>
      <c r="E157" s="1179"/>
      <c r="F157" s="1180"/>
      <c r="G157" s="1172" t="s">
        <v>250</v>
      </c>
      <c r="H157" s="1179"/>
      <c r="I157" s="1179"/>
      <c r="J157" s="1179"/>
      <c r="K157" s="1036"/>
    </row>
    <row r="158" spans="1:11" ht="15" customHeight="1">
      <c r="A158" s="1177"/>
      <c r="B158" s="1168" t="s">
        <v>267</v>
      </c>
      <c r="C158" s="1169"/>
      <c r="D158" s="1169"/>
      <c r="E158" s="1169"/>
      <c r="F158" s="1169"/>
      <c r="G158" s="1169"/>
      <c r="H158" s="1169"/>
      <c r="I158" s="1169"/>
      <c r="J158" s="1169"/>
      <c r="K158" s="1159"/>
    </row>
    <row r="159" spans="1:11" ht="15" customHeight="1">
      <c r="A159" s="1177"/>
      <c r="B159" s="1167" t="s">
        <v>252</v>
      </c>
      <c r="C159" s="1167" t="s">
        <v>253</v>
      </c>
      <c r="D159" s="1168" t="s">
        <v>254</v>
      </c>
      <c r="E159" s="1169"/>
      <c r="F159" s="1182"/>
      <c r="G159" s="1167" t="s">
        <v>252</v>
      </c>
      <c r="H159" s="1167" t="s">
        <v>253</v>
      </c>
      <c r="I159" s="1168" t="s">
        <v>254</v>
      </c>
      <c r="J159" s="1169"/>
      <c r="K159" s="1159"/>
    </row>
    <row r="160" spans="1:11" ht="58.5" thickBot="1">
      <c r="A160" s="1178"/>
      <c r="B160" s="1181"/>
      <c r="C160" s="1181"/>
      <c r="D160" s="699" t="s">
        <v>268</v>
      </c>
      <c r="E160" s="700" t="s">
        <v>269</v>
      </c>
      <c r="F160" s="701" t="s">
        <v>263</v>
      </c>
      <c r="G160" s="1181"/>
      <c r="H160" s="1181"/>
      <c r="I160" s="699" t="s">
        <v>268</v>
      </c>
      <c r="J160" s="700" t="s">
        <v>269</v>
      </c>
      <c r="K160" s="700" t="s">
        <v>263</v>
      </c>
    </row>
    <row r="161" spans="1:11">
      <c r="A161" s="693" t="s">
        <v>39</v>
      </c>
      <c r="B161" s="702">
        <v>295</v>
      </c>
      <c r="C161" s="703">
        <v>9.1919210803467377E-2</v>
      </c>
      <c r="D161" s="704">
        <v>166</v>
      </c>
      <c r="E161" s="705">
        <v>103</v>
      </c>
      <c r="F161" s="706">
        <v>108</v>
      </c>
      <c r="G161" s="471">
        <v>3964</v>
      </c>
      <c r="H161" s="703">
        <v>1.3198111511390196</v>
      </c>
      <c r="I161" s="707">
        <v>1157</v>
      </c>
      <c r="J161" s="707">
        <v>836</v>
      </c>
      <c r="K161" s="708">
        <v>2543</v>
      </c>
    </row>
    <row r="162" spans="1:11">
      <c r="A162" s="694" t="s">
        <v>40</v>
      </c>
      <c r="B162" s="709">
        <v>462</v>
      </c>
      <c r="C162" s="710">
        <v>0.12299435344104657</v>
      </c>
      <c r="D162" s="711">
        <v>234</v>
      </c>
      <c r="E162" s="712">
        <v>127</v>
      </c>
      <c r="F162" s="713">
        <v>175</v>
      </c>
      <c r="G162" s="466">
        <v>5914</v>
      </c>
      <c r="H162" s="710">
        <v>1.678406620539338</v>
      </c>
      <c r="I162" s="714">
        <v>1494</v>
      </c>
      <c r="J162" s="714">
        <v>1098</v>
      </c>
      <c r="K162" s="715">
        <v>3931</v>
      </c>
    </row>
    <row r="163" spans="1:11">
      <c r="A163" s="693" t="s">
        <v>41</v>
      </c>
      <c r="B163" s="702">
        <v>554</v>
      </c>
      <c r="C163" s="703">
        <v>0.46961091803000765</v>
      </c>
      <c r="D163" s="704">
        <v>277</v>
      </c>
      <c r="E163" s="705">
        <v>134</v>
      </c>
      <c r="F163" s="706">
        <v>223</v>
      </c>
      <c r="G163" s="471">
        <v>5323</v>
      </c>
      <c r="H163" s="703">
        <v>4.9492798765236952</v>
      </c>
      <c r="I163" s="707">
        <v>1482</v>
      </c>
      <c r="J163" s="707">
        <v>1066</v>
      </c>
      <c r="K163" s="708">
        <v>3220</v>
      </c>
    </row>
    <row r="164" spans="1:11">
      <c r="A164" s="694" t="s">
        <v>42</v>
      </c>
      <c r="B164" s="709">
        <v>155</v>
      </c>
      <c r="C164" s="710">
        <v>0.24258169525478904</v>
      </c>
      <c r="D164" s="711">
        <v>84</v>
      </c>
      <c r="E164" s="712">
        <v>72</v>
      </c>
      <c r="F164" s="713">
        <v>44</v>
      </c>
      <c r="G164" s="466">
        <v>1252</v>
      </c>
      <c r="H164" s="710">
        <v>1.9115963050614551</v>
      </c>
      <c r="I164" s="714">
        <v>335</v>
      </c>
      <c r="J164" s="714">
        <v>576</v>
      </c>
      <c r="K164" s="715">
        <v>615</v>
      </c>
    </row>
    <row r="165" spans="1:11">
      <c r="A165" s="693" t="s">
        <v>43</v>
      </c>
      <c r="B165" s="702">
        <v>54</v>
      </c>
      <c r="C165" s="703">
        <v>0.26533018867924529</v>
      </c>
      <c r="D165" s="704">
        <v>21</v>
      </c>
      <c r="E165" s="705">
        <v>21</v>
      </c>
      <c r="F165" s="706">
        <v>28</v>
      </c>
      <c r="G165" s="471">
        <v>511</v>
      </c>
      <c r="H165" s="703">
        <v>2.7996931843085693</v>
      </c>
      <c r="I165" s="707">
        <v>140</v>
      </c>
      <c r="J165" s="707">
        <v>118</v>
      </c>
      <c r="K165" s="708">
        <v>370</v>
      </c>
    </row>
    <row r="166" spans="1:11">
      <c r="A166" s="694" t="s">
        <v>44</v>
      </c>
      <c r="B166" s="709">
        <v>80</v>
      </c>
      <c r="C166" s="710">
        <v>0.13131760804976936</v>
      </c>
      <c r="D166" s="711">
        <v>49</v>
      </c>
      <c r="E166" s="712">
        <v>36</v>
      </c>
      <c r="F166" s="713">
        <v>27</v>
      </c>
      <c r="G166" s="466">
        <v>1523</v>
      </c>
      <c r="H166" s="710">
        <v>2.8410468782062046</v>
      </c>
      <c r="I166" s="714">
        <v>375</v>
      </c>
      <c r="J166" s="714">
        <v>410</v>
      </c>
      <c r="K166" s="715">
        <v>969</v>
      </c>
    </row>
    <row r="167" spans="1:11">
      <c r="A167" s="693" t="s">
        <v>45</v>
      </c>
      <c r="B167" s="702">
        <v>283</v>
      </c>
      <c r="C167" s="703">
        <v>0.15572724071139285</v>
      </c>
      <c r="D167" s="704">
        <v>189</v>
      </c>
      <c r="E167" s="705">
        <v>123</v>
      </c>
      <c r="F167" s="706">
        <v>63</v>
      </c>
      <c r="G167" s="471">
        <v>3485</v>
      </c>
      <c r="H167" s="703">
        <v>2.0524871314651869</v>
      </c>
      <c r="I167" s="707">
        <v>1383</v>
      </c>
      <c r="J167" s="707">
        <v>1386</v>
      </c>
      <c r="K167" s="708">
        <v>1499</v>
      </c>
    </row>
    <row r="168" spans="1:11">
      <c r="A168" s="694" t="s">
        <v>46</v>
      </c>
      <c r="B168" s="709">
        <v>72</v>
      </c>
      <c r="C168" s="710">
        <v>0.17655713585090729</v>
      </c>
      <c r="D168" s="711">
        <v>47</v>
      </c>
      <c r="E168" s="712">
        <v>30</v>
      </c>
      <c r="F168" s="713">
        <v>27</v>
      </c>
      <c r="G168" s="466">
        <v>1483</v>
      </c>
      <c r="H168" s="710">
        <v>3.6073947944539038</v>
      </c>
      <c r="I168" s="714">
        <v>279</v>
      </c>
      <c r="J168" s="714">
        <v>575</v>
      </c>
      <c r="K168" s="715">
        <v>915</v>
      </c>
    </row>
    <row r="169" spans="1:11">
      <c r="A169" s="693" t="s">
        <v>47</v>
      </c>
      <c r="B169" s="702">
        <v>298</v>
      </c>
      <c r="C169" s="703">
        <v>0.1352731564493066</v>
      </c>
      <c r="D169" s="704">
        <v>164</v>
      </c>
      <c r="E169" s="705">
        <v>126</v>
      </c>
      <c r="F169" s="706">
        <v>79</v>
      </c>
      <c r="G169" s="471">
        <v>6993</v>
      </c>
      <c r="H169" s="703">
        <v>3.3203393934789731</v>
      </c>
      <c r="I169" s="707">
        <v>2481</v>
      </c>
      <c r="J169" s="707">
        <v>2756</v>
      </c>
      <c r="K169" s="708">
        <v>2830</v>
      </c>
    </row>
    <row r="170" spans="1:11">
      <c r="A170" s="694" t="s">
        <v>48</v>
      </c>
      <c r="B170" s="709">
        <v>784</v>
      </c>
      <c r="C170" s="710">
        <v>0.15275980858260721</v>
      </c>
      <c r="D170" s="711">
        <v>410</v>
      </c>
      <c r="E170" s="712">
        <v>283</v>
      </c>
      <c r="F170" s="713">
        <v>297</v>
      </c>
      <c r="G170" s="466">
        <v>15185</v>
      </c>
      <c r="H170" s="710">
        <v>3.1500424223691392</v>
      </c>
      <c r="I170" s="714">
        <v>3739</v>
      </c>
      <c r="J170" s="714">
        <v>4288</v>
      </c>
      <c r="K170" s="715">
        <v>9227</v>
      </c>
    </row>
    <row r="171" spans="1:11">
      <c r="A171" s="693" t="s">
        <v>49</v>
      </c>
      <c r="B171" s="702">
        <v>135</v>
      </c>
      <c r="C171" s="703">
        <v>0.11969358442387489</v>
      </c>
      <c r="D171" s="704">
        <v>90</v>
      </c>
      <c r="E171" s="705">
        <v>74</v>
      </c>
      <c r="F171" s="706">
        <v>19</v>
      </c>
      <c r="G171" s="471">
        <v>1777</v>
      </c>
      <c r="H171" s="703">
        <v>1.6694694713503255</v>
      </c>
      <c r="I171" s="707">
        <v>713</v>
      </c>
      <c r="J171" s="707">
        <v>1024</v>
      </c>
      <c r="K171" s="708">
        <v>499</v>
      </c>
    </row>
    <row r="172" spans="1:11">
      <c r="A172" s="694" t="s">
        <v>50</v>
      </c>
      <c r="B172" s="709">
        <v>39</v>
      </c>
      <c r="C172" s="710">
        <v>0.15903437589201974</v>
      </c>
      <c r="D172" s="711">
        <v>22</v>
      </c>
      <c r="E172" s="712">
        <v>18</v>
      </c>
      <c r="F172" s="713">
        <v>11</v>
      </c>
      <c r="G172" s="466">
        <v>595</v>
      </c>
      <c r="H172" s="710">
        <v>2.5775428868480335</v>
      </c>
      <c r="I172" s="714">
        <v>159</v>
      </c>
      <c r="J172" s="714">
        <v>223</v>
      </c>
      <c r="K172" s="715">
        <v>326</v>
      </c>
    </row>
    <row r="173" spans="1:11">
      <c r="A173" s="693" t="s">
        <v>51</v>
      </c>
      <c r="B173" s="702">
        <v>257</v>
      </c>
      <c r="C173" s="703">
        <v>0.22817469125389539</v>
      </c>
      <c r="D173" s="704">
        <v>162</v>
      </c>
      <c r="E173" s="705">
        <v>116</v>
      </c>
      <c r="F173" s="706">
        <v>54</v>
      </c>
      <c r="G173" s="471">
        <v>2910</v>
      </c>
      <c r="H173" s="703">
        <v>2.6195920277982827</v>
      </c>
      <c r="I173" s="707">
        <v>895</v>
      </c>
      <c r="J173" s="707">
        <v>1186</v>
      </c>
      <c r="K173" s="708">
        <v>1605</v>
      </c>
    </row>
    <row r="174" spans="1:11">
      <c r="A174" s="694" t="s">
        <v>52</v>
      </c>
      <c r="B174" s="709">
        <v>179</v>
      </c>
      <c r="C174" s="710">
        <v>0.32743103826735931</v>
      </c>
      <c r="D174" s="711">
        <v>101</v>
      </c>
      <c r="E174" s="712">
        <v>87</v>
      </c>
      <c r="F174" s="713">
        <v>38</v>
      </c>
      <c r="G174" s="466">
        <v>1330</v>
      </c>
      <c r="H174" s="710">
        <v>2.425989092169345</v>
      </c>
      <c r="I174" s="714">
        <v>424</v>
      </c>
      <c r="J174" s="714">
        <v>747</v>
      </c>
      <c r="K174" s="715">
        <v>385</v>
      </c>
    </row>
    <row r="175" spans="1:11">
      <c r="A175" s="693" t="s">
        <v>53</v>
      </c>
      <c r="B175" s="702">
        <v>143</v>
      </c>
      <c r="C175" s="703">
        <v>0.18773056069735997</v>
      </c>
      <c r="D175" s="704">
        <v>40</v>
      </c>
      <c r="E175" s="705">
        <v>25</v>
      </c>
      <c r="F175" s="706">
        <v>100</v>
      </c>
      <c r="G175" s="471">
        <v>2403</v>
      </c>
      <c r="H175" s="703">
        <v>3.2201868056765335</v>
      </c>
      <c r="I175" s="707">
        <v>636</v>
      </c>
      <c r="J175" s="707">
        <v>659</v>
      </c>
      <c r="K175" s="708">
        <v>1390</v>
      </c>
    </row>
    <row r="176" spans="1:11" ht="15" thickBot="1">
      <c r="A176" s="695" t="s">
        <v>54</v>
      </c>
      <c r="B176" s="716">
        <v>252</v>
      </c>
      <c r="C176" s="717">
        <v>0.45537505195251093</v>
      </c>
      <c r="D176" s="718">
        <v>126</v>
      </c>
      <c r="E176" s="719">
        <v>87</v>
      </c>
      <c r="F176" s="720">
        <v>87</v>
      </c>
      <c r="G176" s="474">
        <v>1464</v>
      </c>
      <c r="H176" s="717">
        <v>2.6247377951485378</v>
      </c>
      <c r="I176" s="721">
        <v>369</v>
      </c>
      <c r="J176" s="721">
        <v>525</v>
      </c>
      <c r="K176" s="722">
        <v>775</v>
      </c>
    </row>
    <row r="177" spans="1:11">
      <c r="A177" s="696" t="s">
        <v>55</v>
      </c>
      <c r="B177" s="478">
        <f>SUM(B161:B162,B165,B166,B167,B169,B170,B171,B172,B175)</f>
        <v>2573</v>
      </c>
      <c r="C177" s="723">
        <v>0.13495474846123789</v>
      </c>
      <c r="D177" s="555">
        <f>SUM(D161:D162,D165,D166,D167,D169,D170,D171,D172,D175)</f>
        <v>1385</v>
      </c>
      <c r="E177" s="724">
        <f>SUM(E161:E162,E165,E166,E167,E169,E170,E171,E172,E175)</f>
        <v>936</v>
      </c>
      <c r="F177" s="725">
        <f>SUM(F161:F162,F165,F166,F167,F169,F170,F171,F172,F175)</f>
        <v>907</v>
      </c>
      <c r="G177" s="478">
        <f>SUM(G161:G162,G165,G166,G167,G169,G170,G171,G172,G175)</f>
        <v>42350</v>
      </c>
      <c r="H177" s="723">
        <v>2.3643723973061226</v>
      </c>
      <c r="I177" s="479">
        <f>SUM(I161:I162,I165,I166,I167,I169,I170,I171,I172,I175)</f>
        <v>12277</v>
      </c>
      <c r="J177" s="555">
        <f>SUM(J161:J162,J165,J166,J167,J169,J170,J171,J172,J175)</f>
        <v>12798</v>
      </c>
      <c r="K177" s="724">
        <f>SUM(K161:K162,K165,K166,K167,K169,K170,K171,K172,K175)</f>
        <v>23584</v>
      </c>
    </row>
    <row r="178" spans="1:11">
      <c r="A178" s="697" t="s">
        <v>56</v>
      </c>
      <c r="B178" s="482">
        <f>SUM(B163,B164,B168,B173,B174,B176)</f>
        <v>1469</v>
      </c>
      <c r="C178" s="726">
        <v>0.32990033371810479</v>
      </c>
      <c r="D178" s="727">
        <f>SUM(D163,D164,D168,D173,D174,D176)</f>
        <v>797</v>
      </c>
      <c r="E178" s="728">
        <f>SUM(E163,E164,E168,E173,E174,E176)</f>
        <v>526</v>
      </c>
      <c r="F178" s="729">
        <f>SUM(F163,F164,F168,F173,F174,F176)</f>
        <v>473</v>
      </c>
      <c r="G178" s="482">
        <f>SUM(G163,G164,G168,G173,G174,G176)</f>
        <v>13762</v>
      </c>
      <c r="H178" s="726">
        <v>3.1575662740167307</v>
      </c>
      <c r="I178" s="483">
        <f>SUM(I163,I164,I168,I173,I174,I176)</f>
        <v>3784</v>
      </c>
      <c r="J178" s="727">
        <f>SUM(J163,J164,J168,J173,J174,J176)</f>
        <v>4675</v>
      </c>
      <c r="K178" s="728">
        <f>SUM(K163,K164,K168,K173,K174,K176)</f>
        <v>7515</v>
      </c>
    </row>
    <row r="179" spans="1:11">
      <c r="A179" s="698" t="s">
        <v>57</v>
      </c>
      <c r="B179" s="486">
        <f>SUM(B161:B176)</f>
        <v>4042</v>
      </c>
      <c r="C179" s="730">
        <v>0.1718646291793145</v>
      </c>
      <c r="D179" s="731">
        <f>SUM(D161:D176)</f>
        <v>2182</v>
      </c>
      <c r="E179" s="732">
        <f>SUM(E161:E176)</f>
        <v>1462</v>
      </c>
      <c r="F179" s="733">
        <f>SUM(F161:F176)</f>
        <v>1380</v>
      </c>
      <c r="G179" s="486">
        <f>SUM(G161:G176)</f>
        <v>56112</v>
      </c>
      <c r="H179" s="730">
        <v>2.5196058401043548</v>
      </c>
      <c r="I179" s="487">
        <f>SUM(I161:I176)</f>
        <v>16061</v>
      </c>
      <c r="J179" s="731">
        <f>SUM(J161:J176)</f>
        <v>17473</v>
      </c>
      <c r="K179" s="732">
        <f>SUM(K161:K176)</f>
        <v>31099</v>
      </c>
    </row>
    <row r="180" spans="1:11">
      <c r="A180" s="1183" t="s">
        <v>260</v>
      </c>
      <c r="B180" s="1183"/>
      <c r="C180" s="1183"/>
      <c r="D180" s="1183"/>
      <c r="E180" s="1183"/>
      <c r="F180" s="1183"/>
      <c r="G180" s="1183"/>
      <c r="H180" s="1183"/>
      <c r="I180" s="1183"/>
      <c r="J180" s="1183"/>
      <c r="K180" s="1183"/>
    </row>
    <row r="181" spans="1:11">
      <c r="A181" s="1184" t="s">
        <v>261</v>
      </c>
      <c r="B181" s="1184"/>
      <c r="C181" s="1184"/>
      <c r="D181" s="1184"/>
      <c r="E181" s="1184"/>
      <c r="F181" s="1184"/>
      <c r="G181" s="1184"/>
      <c r="H181" s="1184"/>
      <c r="I181" s="1184"/>
      <c r="J181" s="1184"/>
      <c r="K181" s="1184"/>
    </row>
    <row r="182" spans="1:11" ht="36" customHeight="1">
      <c r="A182" s="1152" t="s">
        <v>328</v>
      </c>
      <c r="B182" s="1152"/>
      <c r="C182" s="1152"/>
      <c r="D182" s="1152"/>
      <c r="E182" s="1152"/>
      <c r="F182" s="1152"/>
      <c r="G182" s="1152"/>
      <c r="H182" s="1152"/>
      <c r="I182" s="1152"/>
      <c r="J182" s="1152"/>
      <c r="K182" s="1152"/>
    </row>
    <row r="183" spans="1:11">
      <c r="A183" s="304"/>
    </row>
  </sheetData>
  <mergeCells count="90">
    <mergeCell ref="A34:K34"/>
    <mergeCell ref="A3:K3"/>
    <mergeCell ref="A5:K5"/>
    <mergeCell ref="A6:A9"/>
    <mergeCell ref="B6:F6"/>
    <mergeCell ref="G6:K6"/>
    <mergeCell ref="B7:K7"/>
    <mergeCell ref="B8:B9"/>
    <mergeCell ref="C8:C9"/>
    <mergeCell ref="D8:F8"/>
    <mergeCell ref="G8:G9"/>
    <mergeCell ref="H8:H9"/>
    <mergeCell ref="I8:K8"/>
    <mergeCell ref="A29:K29"/>
    <mergeCell ref="A30:K30"/>
    <mergeCell ref="A31:K32"/>
    <mergeCell ref="A66:K66"/>
    <mergeCell ref="A36:K36"/>
    <mergeCell ref="A37:A40"/>
    <mergeCell ref="B37:F37"/>
    <mergeCell ref="G37:K37"/>
    <mergeCell ref="B38:K38"/>
    <mergeCell ref="B39:B40"/>
    <mergeCell ref="C39:C40"/>
    <mergeCell ref="D39:F39"/>
    <mergeCell ref="G39:G40"/>
    <mergeCell ref="H39:H40"/>
    <mergeCell ref="I39:K39"/>
    <mergeCell ref="A60:K60"/>
    <mergeCell ref="A61:K61"/>
    <mergeCell ref="A62:K62"/>
    <mergeCell ref="A64:K64"/>
    <mergeCell ref="A67:A70"/>
    <mergeCell ref="B67:F67"/>
    <mergeCell ref="G67:K67"/>
    <mergeCell ref="B68:K68"/>
    <mergeCell ref="B69:B70"/>
    <mergeCell ref="C69:C70"/>
    <mergeCell ref="D69:F69"/>
    <mergeCell ref="G69:G70"/>
    <mergeCell ref="H69:H70"/>
    <mergeCell ref="I69:K69"/>
    <mergeCell ref="A120:K120"/>
    <mergeCell ref="A90:K90"/>
    <mergeCell ref="A91:K91"/>
    <mergeCell ref="A92:K92"/>
    <mergeCell ref="A94:K94"/>
    <mergeCell ref="A96:K96"/>
    <mergeCell ref="A97:A100"/>
    <mergeCell ref="B97:F97"/>
    <mergeCell ref="G97:K97"/>
    <mergeCell ref="B98:K98"/>
    <mergeCell ref="B99:B100"/>
    <mergeCell ref="C99:C100"/>
    <mergeCell ref="D99:F99"/>
    <mergeCell ref="G99:G100"/>
    <mergeCell ref="H99:H100"/>
    <mergeCell ref="I99:K99"/>
    <mergeCell ref="A151:K151"/>
    <mergeCell ref="A121:K121"/>
    <mergeCell ref="A122:K122"/>
    <mergeCell ref="A124:K124"/>
    <mergeCell ref="A126:K126"/>
    <mergeCell ref="A127:A130"/>
    <mergeCell ref="B127:F127"/>
    <mergeCell ref="G127:K127"/>
    <mergeCell ref="B128:K128"/>
    <mergeCell ref="B129:B130"/>
    <mergeCell ref="C129:C130"/>
    <mergeCell ref="D129:F129"/>
    <mergeCell ref="G129:G130"/>
    <mergeCell ref="H129:H130"/>
    <mergeCell ref="I129:K129"/>
    <mergeCell ref="A150:K150"/>
    <mergeCell ref="A182:K182"/>
    <mergeCell ref="A152:K152"/>
    <mergeCell ref="A154:K154"/>
    <mergeCell ref="A156:K156"/>
    <mergeCell ref="A157:A160"/>
    <mergeCell ref="B157:F157"/>
    <mergeCell ref="G157:K157"/>
    <mergeCell ref="B158:K158"/>
    <mergeCell ref="B159:B160"/>
    <mergeCell ref="C159:C160"/>
    <mergeCell ref="D159:F159"/>
    <mergeCell ref="G159:G160"/>
    <mergeCell ref="H159:H160"/>
    <mergeCell ref="I159:K159"/>
    <mergeCell ref="A180:K180"/>
    <mergeCell ref="A181:K181"/>
  </mergeCells>
  <hyperlinks>
    <hyperlink ref="A1" location="Inhalt!A9" display="Zurück zum Inhalt" xr:uid="{00000000-0004-0000-0700-000000000000}"/>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307"/>
  <sheetViews>
    <sheetView zoomScale="80" zoomScaleNormal="80" workbookViewId="0"/>
  </sheetViews>
  <sheetFormatPr baseColWidth="10" defaultColWidth="11" defaultRowHeight="14.5"/>
  <cols>
    <col min="1" max="1" width="23.5" style="307" customWidth="1"/>
    <col min="2" max="2" width="19.08203125" style="307" customWidth="1"/>
    <col min="3" max="3" width="13.08203125" style="307" customWidth="1"/>
    <col min="4" max="4" width="22.83203125" style="307" customWidth="1"/>
    <col min="5" max="12" width="13.08203125" style="307" customWidth="1"/>
    <col min="13" max="13" width="12.58203125" style="307" customWidth="1"/>
    <col min="14" max="16384" width="11" style="307"/>
  </cols>
  <sheetData>
    <row r="1" spans="1:19">
      <c r="A1" s="165" t="s">
        <v>143</v>
      </c>
      <c r="B1" s="495"/>
      <c r="C1" s="495"/>
      <c r="D1" s="495"/>
      <c r="E1" s="495"/>
      <c r="F1" s="495"/>
      <c r="G1" s="495"/>
      <c r="H1" s="495"/>
      <c r="I1" s="495"/>
      <c r="J1" s="495"/>
      <c r="K1" s="495"/>
      <c r="L1" s="495"/>
    </row>
    <row r="2" spans="1:19">
      <c r="A2" s="165"/>
      <c r="B2" s="495"/>
      <c r="C2" s="495"/>
      <c r="D2" s="495"/>
      <c r="E2" s="495"/>
      <c r="F2" s="495"/>
      <c r="G2" s="495"/>
      <c r="H2" s="495"/>
      <c r="I2" s="495"/>
      <c r="J2" s="495"/>
      <c r="K2" s="495"/>
      <c r="L2" s="495"/>
    </row>
    <row r="3" spans="1:19" customFormat="1" ht="23.5">
      <c r="A3" s="1044">
        <v>2023</v>
      </c>
      <c r="B3" s="1044"/>
      <c r="C3" s="1044"/>
      <c r="D3" s="1044"/>
      <c r="E3" s="1044"/>
      <c r="F3" s="1044"/>
      <c r="G3" s="1044"/>
      <c r="H3" s="1044"/>
      <c r="I3" s="1044"/>
      <c r="J3" s="1044"/>
      <c r="K3" s="1044"/>
      <c r="L3" s="1044"/>
      <c r="M3" s="6"/>
    </row>
    <row r="4" spans="1:19" customFormat="1">
      <c r="A4" s="308"/>
      <c r="B4" s="627"/>
      <c r="C4" s="627"/>
      <c r="D4" s="627"/>
      <c r="E4" s="627"/>
      <c r="F4" s="627"/>
      <c r="G4" s="627"/>
      <c r="H4" s="627"/>
      <c r="I4" s="627"/>
      <c r="J4" s="627"/>
      <c r="K4" s="627"/>
      <c r="L4" s="627"/>
      <c r="M4" s="627"/>
    </row>
    <row r="5" spans="1:19" customFormat="1">
      <c r="A5" s="1186" t="s">
        <v>271</v>
      </c>
      <c r="B5" s="1186"/>
      <c r="C5" s="1186"/>
      <c r="D5" s="1186"/>
      <c r="E5" s="1186"/>
      <c r="F5" s="1186"/>
      <c r="G5" s="1186"/>
      <c r="H5" s="1186"/>
      <c r="I5" s="1186"/>
      <c r="J5" s="1186"/>
      <c r="K5" s="1186"/>
      <c r="L5" s="1186"/>
      <c r="M5" s="627"/>
    </row>
    <row r="6" spans="1:19" customFormat="1" ht="15" thickBot="1">
      <c r="A6" s="1158" t="s">
        <v>28</v>
      </c>
      <c r="B6" s="1047" t="s">
        <v>272</v>
      </c>
      <c r="C6" s="1218" t="s">
        <v>273</v>
      </c>
      <c r="D6" s="1218"/>
      <c r="E6" s="1218"/>
      <c r="F6" s="1218"/>
      <c r="G6" s="1218"/>
      <c r="H6" s="1218"/>
      <c r="I6" s="1218"/>
      <c r="J6" s="1218"/>
      <c r="K6" s="1218"/>
      <c r="L6" s="1219"/>
      <c r="M6" s="627"/>
    </row>
    <row r="7" spans="1:19" customFormat="1" ht="15" customHeight="1" thickBot="1">
      <c r="A7" s="1216"/>
      <c r="B7" s="1217"/>
      <c r="C7" s="1220" t="s">
        <v>274</v>
      </c>
      <c r="D7" s="1220" t="s">
        <v>275</v>
      </c>
      <c r="E7" s="1220" t="s">
        <v>276</v>
      </c>
      <c r="F7" s="1047"/>
      <c r="G7" s="1179" t="s">
        <v>277</v>
      </c>
      <c r="H7" s="1179"/>
      <c r="I7" s="1179"/>
      <c r="J7" s="1179"/>
      <c r="K7" s="1179"/>
      <c r="L7" s="1036"/>
      <c r="M7" s="627"/>
    </row>
    <row r="8" spans="1:19" customFormat="1" ht="91.5" customHeight="1" thickBot="1">
      <c r="A8" s="1216"/>
      <c r="B8" s="1054"/>
      <c r="C8" s="1221"/>
      <c r="D8" s="1221"/>
      <c r="E8" s="1221"/>
      <c r="F8" s="1054"/>
      <c r="G8" s="746" t="s">
        <v>278</v>
      </c>
      <c r="H8" s="746" t="s">
        <v>279</v>
      </c>
      <c r="I8" s="746" t="s">
        <v>280</v>
      </c>
      <c r="J8" s="746" t="s">
        <v>281</v>
      </c>
      <c r="K8" s="746" t="s">
        <v>282</v>
      </c>
      <c r="L8" s="747" t="s">
        <v>283</v>
      </c>
      <c r="M8" s="748"/>
    </row>
    <row r="9" spans="1:19" s="749" customFormat="1" ht="15" thickBot="1">
      <c r="A9" s="1216"/>
      <c r="B9" s="1057" t="s">
        <v>3</v>
      </c>
      <c r="C9" s="1222"/>
      <c r="D9" s="1222"/>
      <c r="E9" s="1222"/>
      <c r="F9" s="1222"/>
      <c r="G9" s="1222"/>
      <c r="H9" s="1222"/>
      <c r="I9" s="1222"/>
      <c r="J9" s="1222"/>
      <c r="K9" s="1222"/>
      <c r="L9" s="1223"/>
      <c r="M9" s="627"/>
      <c r="N9"/>
      <c r="O9"/>
      <c r="P9"/>
      <c r="Q9"/>
      <c r="R9"/>
      <c r="S9"/>
    </row>
    <row r="10" spans="1:19" customFormat="1" ht="14">
      <c r="A10" s="693" t="s">
        <v>39</v>
      </c>
      <c r="B10" s="755">
        <f>SUM(C10,D10,F10)</f>
        <v>11374</v>
      </c>
      <c r="C10" s="457">
        <v>48</v>
      </c>
      <c r="D10" s="756">
        <v>1518</v>
      </c>
      <c r="E10" s="757">
        <v>5446</v>
      </c>
      <c r="F10" s="758">
        <f t="shared" ref="F10:F11" si="0">(SUM(E10,K10,L10))</f>
        <v>9808</v>
      </c>
      <c r="G10" s="457">
        <v>4997</v>
      </c>
      <c r="H10" s="756" t="s">
        <v>188</v>
      </c>
      <c r="I10" s="756" t="s">
        <v>188</v>
      </c>
      <c r="J10" s="756" t="s">
        <v>188</v>
      </c>
      <c r="K10" s="756">
        <v>4362</v>
      </c>
      <c r="L10" s="759" t="s">
        <v>62</v>
      </c>
      <c r="M10" s="750"/>
    </row>
    <row r="11" spans="1:19" customFormat="1" ht="15" customHeight="1">
      <c r="A11" s="694" t="s">
        <v>40</v>
      </c>
      <c r="B11" s="466">
        <f t="shared" ref="B11:B28" si="1">SUM(C11,D11,F11)</f>
        <v>20661</v>
      </c>
      <c r="C11" s="761">
        <v>22</v>
      </c>
      <c r="D11" s="761">
        <v>1099</v>
      </c>
      <c r="E11" s="762">
        <v>11965</v>
      </c>
      <c r="F11" s="761">
        <f t="shared" si="0"/>
        <v>19540</v>
      </c>
      <c r="G11" s="761">
        <v>7659</v>
      </c>
      <c r="H11" s="761">
        <v>4249</v>
      </c>
      <c r="I11" s="761" t="s">
        <v>188</v>
      </c>
      <c r="J11" s="761" t="s">
        <v>188</v>
      </c>
      <c r="K11" s="763" t="s">
        <v>62</v>
      </c>
      <c r="L11" s="764">
        <v>7575</v>
      </c>
      <c r="M11" s="750"/>
    </row>
    <row r="12" spans="1:19" customFormat="1" ht="14">
      <c r="A12" s="693" t="s">
        <v>41</v>
      </c>
      <c r="B12" s="471">
        <f t="shared" si="1"/>
        <v>8633</v>
      </c>
      <c r="C12" s="765">
        <v>46</v>
      </c>
      <c r="D12" s="765">
        <v>3414</v>
      </c>
      <c r="E12" s="757">
        <v>5173</v>
      </c>
      <c r="F12" s="765">
        <f>(SUM(E12,K12,L12))</f>
        <v>5173</v>
      </c>
      <c r="G12" s="765">
        <v>4018</v>
      </c>
      <c r="H12" s="765">
        <v>1008</v>
      </c>
      <c r="I12" s="765">
        <v>59</v>
      </c>
      <c r="J12" s="765">
        <v>88</v>
      </c>
      <c r="K12" s="766" t="s">
        <v>62</v>
      </c>
      <c r="L12" s="759" t="s">
        <v>62</v>
      </c>
      <c r="M12" s="750"/>
    </row>
    <row r="13" spans="1:19" customFormat="1" ht="14">
      <c r="A13" s="694" t="s">
        <v>42</v>
      </c>
      <c r="B13" s="466">
        <f t="shared" si="1"/>
        <v>1898</v>
      </c>
      <c r="C13" s="761">
        <v>18</v>
      </c>
      <c r="D13" s="761">
        <v>97</v>
      </c>
      <c r="E13" s="762">
        <v>1783</v>
      </c>
      <c r="F13" s="761">
        <f t="shared" ref="F13:F28" si="2">(SUM(E13,K13,L13))</f>
        <v>1783</v>
      </c>
      <c r="G13" s="761">
        <v>876</v>
      </c>
      <c r="H13" s="761">
        <v>834</v>
      </c>
      <c r="I13" s="761" t="s">
        <v>188</v>
      </c>
      <c r="J13" s="761" t="s">
        <v>188</v>
      </c>
      <c r="K13" s="763" t="s">
        <v>62</v>
      </c>
      <c r="L13" s="764" t="s">
        <v>62</v>
      </c>
      <c r="M13" s="750"/>
    </row>
    <row r="14" spans="1:19" customFormat="1" ht="14">
      <c r="A14" s="693" t="s">
        <v>43</v>
      </c>
      <c r="B14" s="471">
        <f t="shared" si="1"/>
        <v>759</v>
      </c>
      <c r="C14" s="765">
        <v>5</v>
      </c>
      <c r="D14" s="765">
        <v>0</v>
      </c>
      <c r="E14" s="757">
        <v>754</v>
      </c>
      <c r="F14" s="765">
        <f t="shared" si="2"/>
        <v>754</v>
      </c>
      <c r="G14" s="765">
        <v>635</v>
      </c>
      <c r="H14" s="765" t="s">
        <v>188</v>
      </c>
      <c r="I14" s="765" t="s">
        <v>188</v>
      </c>
      <c r="J14" s="765" t="s">
        <v>188</v>
      </c>
      <c r="K14" s="766" t="s">
        <v>62</v>
      </c>
      <c r="L14" s="759" t="s">
        <v>62</v>
      </c>
      <c r="M14" s="750"/>
    </row>
    <row r="15" spans="1:19" customFormat="1" ht="14">
      <c r="A15" s="694" t="s">
        <v>44</v>
      </c>
      <c r="B15" s="466">
        <f t="shared" si="1"/>
        <v>2921</v>
      </c>
      <c r="C15" s="761">
        <v>0</v>
      </c>
      <c r="D15" s="761">
        <v>239</v>
      </c>
      <c r="E15" s="762">
        <v>2682</v>
      </c>
      <c r="F15" s="761">
        <f t="shared" si="2"/>
        <v>2682</v>
      </c>
      <c r="G15" s="761">
        <v>1543</v>
      </c>
      <c r="H15" s="761">
        <v>983</v>
      </c>
      <c r="I15" s="761">
        <v>73</v>
      </c>
      <c r="J15" s="761">
        <v>83</v>
      </c>
      <c r="K15" s="763" t="s">
        <v>62</v>
      </c>
      <c r="L15" s="764" t="s">
        <v>62</v>
      </c>
      <c r="M15" s="750"/>
    </row>
    <row r="16" spans="1:19" customFormat="1" ht="14">
      <c r="A16" s="693" t="s">
        <v>45</v>
      </c>
      <c r="B16" s="471">
        <f t="shared" si="1"/>
        <v>6434</v>
      </c>
      <c r="C16" s="765">
        <v>44</v>
      </c>
      <c r="D16" s="765">
        <v>494</v>
      </c>
      <c r="E16" s="757">
        <v>5498</v>
      </c>
      <c r="F16" s="765">
        <f t="shared" si="2"/>
        <v>5896</v>
      </c>
      <c r="G16" s="765">
        <v>4641</v>
      </c>
      <c r="H16" s="765">
        <v>852</v>
      </c>
      <c r="I16" s="765" t="s">
        <v>188</v>
      </c>
      <c r="J16" s="765" t="s">
        <v>188</v>
      </c>
      <c r="K16" s="765">
        <v>398</v>
      </c>
      <c r="L16" s="759" t="s">
        <v>62</v>
      </c>
      <c r="M16" s="750"/>
    </row>
    <row r="17" spans="1:13" customFormat="1" ht="14">
      <c r="A17" s="694" t="s">
        <v>46</v>
      </c>
      <c r="B17" s="466">
        <f t="shared" si="1"/>
        <v>1821</v>
      </c>
      <c r="C17" s="761">
        <v>7</v>
      </c>
      <c r="D17" s="761">
        <v>11</v>
      </c>
      <c r="E17" s="762">
        <v>1803</v>
      </c>
      <c r="F17" s="761">
        <f t="shared" si="2"/>
        <v>1803</v>
      </c>
      <c r="G17" s="761">
        <v>736</v>
      </c>
      <c r="H17" s="761">
        <v>860</v>
      </c>
      <c r="I17" s="761" t="s">
        <v>188</v>
      </c>
      <c r="J17" s="761" t="s">
        <v>188</v>
      </c>
      <c r="K17" s="763" t="s">
        <v>62</v>
      </c>
      <c r="L17" s="764" t="s">
        <v>62</v>
      </c>
      <c r="M17" s="750"/>
    </row>
    <row r="18" spans="1:13" customFormat="1" ht="14">
      <c r="A18" s="693" t="s">
        <v>47</v>
      </c>
      <c r="B18" s="471">
        <f t="shared" si="1"/>
        <v>11030</v>
      </c>
      <c r="C18" s="765">
        <v>196</v>
      </c>
      <c r="D18" s="765">
        <v>167</v>
      </c>
      <c r="E18" s="757">
        <v>10609</v>
      </c>
      <c r="F18" s="765">
        <f t="shared" si="2"/>
        <v>10667</v>
      </c>
      <c r="G18" s="765">
        <v>2292</v>
      </c>
      <c r="H18" s="765">
        <v>3606</v>
      </c>
      <c r="I18" s="765">
        <v>48</v>
      </c>
      <c r="J18" s="765">
        <v>4663</v>
      </c>
      <c r="K18" s="765">
        <v>58</v>
      </c>
      <c r="L18" s="759" t="s">
        <v>62</v>
      </c>
      <c r="M18" s="750"/>
    </row>
    <row r="19" spans="1:13" customFormat="1" ht="14">
      <c r="A19" s="694" t="s">
        <v>48</v>
      </c>
      <c r="B19" s="466">
        <f t="shared" si="1"/>
        <v>25461</v>
      </c>
      <c r="C19" s="761">
        <v>207</v>
      </c>
      <c r="D19" s="761">
        <v>948</v>
      </c>
      <c r="E19" s="762">
        <v>22315</v>
      </c>
      <c r="F19" s="761">
        <f t="shared" si="2"/>
        <v>24306</v>
      </c>
      <c r="G19" s="761">
        <v>15643</v>
      </c>
      <c r="H19" s="761">
        <v>5092</v>
      </c>
      <c r="I19" s="761">
        <v>265</v>
      </c>
      <c r="J19" s="761">
        <v>1315</v>
      </c>
      <c r="K19" s="761">
        <v>1991</v>
      </c>
      <c r="L19" s="764" t="s">
        <v>62</v>
      </c>
      <c r="M19" s="750"/>
    </row>
    <row r="20" spans="1:13" customFormat="1" ht="14">
      <c r="A20" s="693" t="s">
        <v>49</v>
      </c>
      <c r="B20" s="471">
        <f t="shared" si="1"/>
        <v>2683</v>
      </c>
      <c r="C20" s="765">
        <v>23</v>
      </c>
      <c r="D20" s="765">
        <v>179</v>
      </c>
      <c r="E20" s="757">
        <v>2481</v>
      </c>
      <c r="F20" s="765">
        <f t="shared" si="2"/>
        <v>2481</v>
      </c>
      <c r="G20" s="765">
        <v>741</v>
      </c>
      <c r="H20" s="765">
        <v>945</v>
      </c>
      <c r="I20" s="765">
        <v>88</v>
      </c>
      <c r="J20" s="765">
        <v>707</v>
      </c>
      <c r="K20" s="766" t="s">
        <v>62</v>
      </c>
      <c r="L20" s="759" t="s">
        <v>62</v>
      </c>
      <c r="M20" s="750"/>
    </row>
    <row r="21" spans="1:13" customFormat="1" ht="14">
      <c r="A21" s="694" t="s">
        <v>50</v>
      </c>
      <c r="B21" s="466">
        <f t="shared" si="1"/>
        <v>835</v>
      </c>
      <c r="C21" s="761">
        <v>26</v>
      </c>
      <c r="D21" s="761">
        <v>21</v>
      </c>
      <c r="E21" s="762">
        <v>788</v>
      </c>
      <c r="F21" s="761">
        <f t="shared" si="2"/>
        <v>788</v>
      </c>
      <c r="G21" s="761">
        <v>551</v>
      </c>
      <c r="H21" s="761">
        <v>139</v>
      </c>
      <c r="I21" s="761" t="s">
        <v>188</v>
      </c>
      <c r="J21" s="761" t="s">
        <v>188</v>
      </c>
      <c r="K21" s="763" t="s">
        <v>62</v>
      </c>
      <c r="L21" s="764" t="s">
        <v>62</v>
      </c>
      <c r="M21" s="750"/>
    </row>
    <row r="22" spans="1:13" customFormat="1" ht="14">
      <c r="A22" s="693" t="s">
        <v>51</v>
      </c>
      <c r="B22" s="471">
        <f t="shared" si="1"/>
        <v>4935</v>
      </c>
      <c r="C22" s="765">
        <v>4</v>
      </c>
      <c r="D22" s="765">
        <v>366</v>
      </c>
      <c r="E22" s="767">
        <v>4565</v>
      </c>
      <c r="F22" s="765">
        <f t="shared" si="2"/>
        <v>4565</v>
      </c>
      <c r="G22" s="765">
        <v>3303</v>
      </c>
      <c r="H22" s="765">
        <v>851</v>
      </c>
      <c r="I22" s="765" t="s">
        <v>188</v>
      </c>
      <c r="J22" s="765" t="s">
        <v>188</v>
      </c>
      <c r="K22" s="766" t="s">
        <v>62</v>
      </c>
      <c r="L22" s="759" t="s">
        <v>62</v>
      </c>
      <c r="M22" s="750"/>
    </row>
    <row r="23" spans="1:13" customFormat="1" ht="14">
      <c r="A23" s="694" t="s">
        <v>52</v>
      </c>
      <c r="B23" s="466">
        <f t="shared" si="1"/>
        <v>1976</v>
      </c>
      <c r="C23" s="761">
        <v>4</v>
      </c>
      <c r="D23" s="761">
        <v>240</v>
      </c>
      <c r="E23" s="762">
        <v>1732</v>
      </c>
      <c r="F23" s="761">
        <f t="shared" si="2"/>
        <v>1732</v>
      </c>
      <c r="G23" s="761">
        <v>942</v>
      </c>
      <c r="H23" s="761">
        <v>563</v>
      </c>
      <c r="I23" s="761">
        <v>122</v>
      </c>
      <c r="J23" s="761">
        <v>105</v>
      </c>
      <c r="K23" s="763" t="s">
        <v>62</v>
      </c>
      <c r="L23" s="764" t="s">
        <v>62</v>
      </c>
      <c r="M23" s="750"/>
    </row>
    <row r="24" spans="1:13" customFormat="1" ht="14">
      <c r="A24" s="693" t="s">
        <v>53</v>
      </c>
      <c r="B24" s="471">
        <f t="shared" si="1"/>
        <v>2903</v>
      </c>
      <c r="C24" s="765">
        <v>60</v>
      </c>
      <c r="D24" s="765">
        <v>37</v>
      </c>
      <c r="E24" s="757">
        <v>2806</v>
      </c>
      <c r="F24" s="765">
        <f t="shared" si="2"/>
        <v>2806</v>
      </c>
      <c r="G24" s="765">
        <v>1674</v>
      </c>
      <c r="H24" s="765">
        <v>917</v>
      </c>
      <c r="I24" s="765" t="s">
        <v>188</v>
      </c>
      <c r="J24" s="765" t="s">
        <v>188</v>
      </c>
      <c r="K24" s="766" t="s">
        <v>62</v>
      </c>
      <c r="L24" s="759" t="s">
        <v>62</v>
      </c>
      <c r="M24" s="750"/>
    </row>
    <row r="25" spans="1:13" customFormat="1" thickBot="1">
      <c r="A25" s="695" t="s">
        <v>54</v>
      </c>
      <c r="B25" s="474">
        <f t="shared" si="1"/>
        <v>2122</v>
      </c>
      <c r="C25" s="768">
        <v>1</v>
      </c>
      <c r="D25" s="768">
        <v>47</v>
      </c>
      <c r="E25" s="769">
        <v>2074</v>
      </c>
      <c r="F25" s="768">
        <f t="shared" si="2"/>
        <v>2074</v>
      </c>
      <c r="G25" s="768">
        <v>1198</v>
      </c>
      <c r="H25" s="768">
        <v>824</v>
      </c>
      <c r="I25" s="768" t="s">
        <v>188</v>
      </c>
      <c r="J25" s="768" t="s">
        <v>188</v>
      </c>
      <c r="K25" s="763" t="s">
        <v>62</v>
      </c>
      <c r="L25" s="770" t="s">
        <v>62</v>
      </c>
      <c r="M25" s="750"/>
    </row>
    <row r="26" spans="1:13" customFormat="1" ht="14">
      <c r="A26" s="696" t="s">
        <v>55</v>
      </c>
      <c r="B26" s="771">
        <f t="shared" si="1"/>
        <v>77486</v>
      </c>
      <c r="C26" s="772">
        <f>C10+C11+C14+C15+C16+C18+C19+C20+C21+C24</f>
        <v>631</v>
      </c>
      <c r="D26" s="772">
        <v>4702</v>
      </c>
      <c r="E26" s="773">
        <v>65344</v>
      </c>
      <c r="F26" s="772">
        <f t="shared" si="2"/>
        <v>72153</v>
      </c>
      <c r="G26" s="772">
        <v>40376</v>
      </c>
      <c r="H26" s="772">
        <v>17320</v>
      </c>
      <c r="I26" s="772">
        <v>621</v>
      </c>
      <c r="J26" s="772">
        <v>7027</v>
      </c>
      <c r="K26" s="772">
        <v>6809</v>
      </c>
      <c r="L26" s="479" t="s">
        <v>62</v>
      </c>
      <c r="M26" s="750"/>
    </row>
    <row r="27" spans="1:13" customFormat="1">
      <c r="A27" s="697" t="s">
        <v>56</v>
      </c>
      <c r="B27" s="774">
        <f t="shared" si="1"/>
        <v>28960</v>
      </c>
      <c r="C27" s="775">
        <f>C25+C23+C22+C17+C12+C13</f>
        <v>80</v>
      </c>
      <c r="D27" s="775">
        <v>4175</v>
      </c>
      <c r="E27" s="776">
        <v>17130</v>
      </c>
      <c r="F27" s="775">
        <f t="shared" si="2"/>
        <v>24705</v>
      </c>
      <c r="G27" s="775">
        <v>11073</v>
      </c>
      <c r="H27" s="775">
        <v>4940</v>
      </c>
      <c r="I27" s="775">
        <v>272</v>
      </c>
      <c r="J27" s="775">
        <v>845</v>
      </c>
      <c r="K27" s="777" t="s">
        <v>62</v>
      </c>
      <c r="L27" s="483">
        <v>7575</v>
      </c>
      <c r="M27" s="627"/>
    </row>
    <row r="28" spans="1:13" customFormat="1" ht="15" thickBot="1">
      <c r="A28" s="751" t="s">
        <v>57</v>
      </c>
      <c r="B28" s="778">
        <f t="shared" si="1"/>
        <v>106446</v>
      </c>
      <c r="C28" s="779">
        <f>SUM(C10:C25)</f>
        <v>711</v>
      </c>
      <c r="D28" s="779">
        <v>8877</v>
      </c>
      <c r="E28" s="780">
        <v>82474</v>
      </c>
      <c r="F28" s="779">
        <f t="shared" si="2"/>
        <v>96858</v>
      </c>
      <c r="G28" s="779">
        <v>51449</v>
      </c>
      <c r="H28" s="779">
        <v>22260</v>
      </c>
      <c r="I28" s="779">
        <v>893</v>
      </c>
      <c r="J28" s="779">
        <v>7872</v>
      </c>
      <c r="K28" s="779">
        <v>6809</v>
      </c>
      <c r="L28" s="745">
        <v>7575</v>
      </c>
      <c r="M28" s="627"/>
    </row>
    <row r="29" spans="1:13" customFormat="1" ht="15" thickBot="1">
      <c r="A29" s="752"/>
      <c r="B29" s="1206" t="s">
        <v>284</v>
      </c>
      <c r="C29" s="1206"/>
      <c r="D29" s="1206"/>
      <c r="E29" s="1207"/>
      <c r="F29" s="1214" t="s">
        <v>285</v>
      </c>
      <c r="G29" s="1214"/>
      <c r="H29" s="1214"/>
      <c r="I29" s="1214"/>
      <c r="J29" s="1214"/>
      <c r="K29" s="1214"/>
      <c r="L29" s="1215"/>
      <c r="M29" s="627"/>
    </row>
    <row r="30" spans="1:13" customFormat="1">
      <c r="A30" s="693" t="s">
        <v>39</v>
      </c>
      <c r="B30" s="457">
        <v>100</v>
      </c>
      <c r="C30" s="781">
        <f>C10/B10*100</f>
        <v>0.42201512220854576</v>
      </c>
      <c r="D30" s="781">
        <f>D10/B10*100</f>
        <v>13.346228239845262</v>
      </c>
      <c r="E30" s="782">
        <f>F10/B10*100</f>
        <v>86.231756637946191</v>
      </c>
      <c r="F30" s="783">
        <v>100</v>
      </c>
      <c r="G30" s="781">
        <f>G10/$F10*100</f>
        <v>50.948205546492666</v>
      </c>
      <c r="H30" s="781" t="s">
        <v>188</v>
      </c>
      <c r="I30" s="781" t="s">
        <v>188</v>
      </c>
      <c r="J30" s="781" t="s">
        <v>188</v>
      </c>
      <c r="K30" s="781">
        <f>K10/$F10*100</f>
        <v>44.473898858075039</v>
      </c>
      <c r="L30" s="784" t="s">
        <v>188</v>
      </c>
      <c r="M30" s="627"/>
    </row>
    <row r="31" spans="1:13" customFormat="1">
      <c r="A31" s="694" t="s">
        <v>40</v>
      </c>
      <c r="B31" s="466">
        <v>100</v>
      </c>
      <c r="C31" s="785">
        <f t="shared" ref="C31:C48" si="3">C11/B11*100</f>
        <v>0.10648080925415034</v>
      </c>
      <c r="D31" s="785">
        <f t="shared" ref="D31:D48" si="4">D11/B11*100</f>
        <v>5.3192004259232375</v>
      </c>
      <c r="E31" s="786">
        <f t="shared" ref="E31:E48" si="5">F11/B11*100</f>
        <v>94.574318764822621</v>
      </c>
      <c r="F31" s="787">
        <v>100</v>
      </c>
      <c r="G31" s="785">
        <f>G11/$F11*100</f>
        <v>39.196519959058342</v>
      </c>
      <c r="H31" s="785">
        <f>H11/$F11*100</f>
        <v>21.745138178096212</v>
      </c>
      <c r="I31" s="785" t="s">
        <v>188</v>
      </c>
      <c r="J31" s="785" t="s">
        <v>188</v>
      </c>
      <c r="K31" s="785" t="s">
        <v>188</v>
      </c>
      <c r="L31" s="788">
        <f>L11/F11*100</f>
        <v>38.766632548618219</v>
      </c>
      <c r="M31" s="627"/>
    </row>
    <row r="32" spans="1:13" customFormat="1">
      <c r="A32" s="693" t="s">
        <v>41</v>
      </c>
      <c r="B32" s="471">
        <v>100</v>
      </c>
      <c r="C32" s="789">
        <f t="shared" si="3"/>
        <v>0.53283910575697901</v>
      </c>
      <c r="D32" s="789">
        <f t="shared" si="4"/>
        <v>39.545928414224484</v>
      </c>
      <c r="E32" s="782">
        <f t="shared" si="5"/>
        <v>59.921232480018539</v>
      </c>
      <c r="F32" s="790">
        <v>100</v>
      </c>
      <c r="G32" s="789">
        <f t="shared" ref="G32:L47" si="6">G12/$F12*100</f>
        <v>77.672530446549388</v>
      </c>
      <c r="H32" s="789">
        <f t="shared" si="6"/>
        <v>19.485791610284167</v>
      </c>
      <c r="I32" s="789">
        <f t="shared" si="6"/>
        <v>1.1405374057606803</v>
      </c>
      <c r="J32" s="789">
        <f t="shared" si="6"/>
        <v>1.7011405374057609</v>
      </c>
      <c r="K32" s="789" t="s">
        <v>188</v>
      </c>
      <c r="L32" s="784" t="s">
        <v>188</v>
      </c>
      <c r="M32" s="627"/>
    </row>
    <row r="33" spans="1:13" customFormat="1">
      <c r="A33" s="694" t="s">
        <v>42</v>
      </c>
      <c r="B33" s="466">
        <v>100</v>
      </c>
      <c r="C33" s="785">
        <f t="shared" si="3"/>
        <v>0.9483667017913594</v>
      </c>
      <c r="D33" s="785">
        <f t="shared" si="4"/>
        <v>5.1106427818756588</v>
      </c>
      <c r="E33" s="786">
        <f t="shared" si="5"/>
        <v>93.940990516332974</v>
      </c>
      <c r="F33" s="787">
        <v>100</v>
      </c>
      <c r="G33" s="785">
        <f t="shared" si="6"/>
        <v>49.130678631519906</v>
      </c>
      <c r="H33" s="785">
        <f t="shared" si="6"/>
        <v>46.775098149186761</v>
      </c>
      <c r="I33" s="785" t="s">
        <v>188</v>
      </c>
      <c r="J33" s="785" t="s">
        <v>188</v>
      </c>
      <c r="K33" s="785" t="s">
        <v>188</v>
      </c>
      <c r="L33" s="788" t="s">
        <v>188</v>
      </c>
      <c r="M33" s="627"/>
    </row>
    <row r="34" spans="1:13" customFormat="1">
      <c r="A34" s="693" t="s">
        <v>43</v>
      </c>
      <c r="B34" s="471">
        <v>100</v>
      </c>
      <c r="C34" s="789">
        <f t="shared" si="3"/>
        <v>0.65876152832674573</v>
      </c>
      <c r="D34" s="789">
        <f t="shared" si="4"/>
        <v>0</v>
      </c>
      <c r="E34" s="782">
        <f t="shared" si="5"/>
        <v>99.34123847167325</v>
      </c>
      <c r="F34" s="790">
        <v>100</v>
      </c>
      <c r="G34" s="789">
        <f t="shared" si="6"/>
        <v>84.217506631299727</v>
      </c>
      <c r="H34" s="789" t="s">
        <v>188</v>
      </c>
      <c r="I34" s="789" t="s">
        <v>188</v>
      </c>
      <c r="J34" s="789" t="s">
        <v>188</v>
      </c>
      <c r="K34" s="789" t="s">
        <v>188</v>
      </c>
      <c r="L34" s="784" t="s">
        <v>188</v>
      </c>
      <c r="M34" s="627"/>
    </row>
    <row r="35" spans="1:13" customFormat="1">
      <c r="A35" s="694" t="s">
        <v>44</v>
      </c>
      <c r="B35" s="466">
        <v>100</v>
      </c>
      <c r="C35" s="785">
        <f t="shared" si="3"/>
        <v>0</v>
      </c>
      <c r="D35" s="785">
        <f t="shared" si="4"/>
        <v>8.1821294077370759</v>
      </c>
      <c r="E35" s="786">
        <f t="shared" si="5"/>
        <v>91.817870592262935</v>
      </c>
      <c r="F35" s="787">
        <v>100</v>
      </c>
      <c r="G35" s="785">
        <f t="shared" si="6"/>
        <v>57.531692766592087</v>
      </c>
      <c r="H35" s="785">
        <f t="shared" si="6"/>
        <v>36.651752423564503</v>
      </c>
      <c r="I35" s="785">
        <f t="shared" si="6"/>
        <v>2.7218493661446681</v>
      </c>
      <c r="J35" s="785">
        <f t="shared" si="6"/>
        <v>3.0947054436987322</v>
      </c>
      <c r="K35" s="785" t="s">
        <v>188</v>
      </c>
      <c r="L35" s="788" t="s">
        <v>188</v>
      </c>
      <c r="M35" s="627"/>
    </row>
    <row r="36" spans="1:13" customFormat="1">
      <c r="A36" s="693" t="s">
        <v>45</v>
      </c>
      <c r="B36" s="471">
        <v>100</v>
      </c>
      <c r="C36" s="789">
        <f t="shared" si="3"/>
        <v>0.68386695679204224</v>
      </c>
      <c r="D36" s="789">
        <f t="shared" si="4"/>
        <v>7.6779608330742928</v>
      </c>
      <c r="E36" s="782">
        <f t="shared" si="5"/>
        <v>91.638172210133661</v>
      </c>
      <c r="F36" s="790">
        <v>100</v>
      </c>
      <c r="G36" s="789">
        <f t="shared" si="6"/>
        <v>78.714382632293081</v>
      </c>
      <c r="H36" s="789">
        <f t="shared" si="6"/>
        <v>14.450474898236093</v>
      </c>
      <c r="I36" s="789" t="s">
        <v>188</v>
      </c>
      <c r="J36" s="789" t="s">
        <v>188</v>
      </c>
      <c r="K36" s="789">
        <f t="shared" si="6"/>
        <v>6.7503392130257804</v>
      </c>
      <c r="L36" s="784" t="s">
        <v>188</v>
      </c>
      <c r="M36" s="627"/>
    </row>
    <row r="37" spans="1:13" customFormat="1">
      <c r="A37" s="694" t="s">
        <v>46</v>
      </c>
      <c r="B37" s="466">
        <v>100</v>
      </c>
      <c r="C37" s="785">
        <f t="shared" si="3"/>
        <v>0.3844041735310269</v>
      </c>
      <c r="D37" s="785">
        <f t="shared" si="4"/>
        <v>0.60406370126304221</v>
      </c>
      <c r="E37" s="786">
        <f t="shared" si="5"/>
        <v>99.011532125205932</v>
      </c>
      <c r="F37" s="787">
        <v>100</v>
      </c>
      <c r="G37" s="785">
        <f t="shared" si="6"/>
        <v>40.820854132002218</v>
      </c>
      <c r="H37" s="785">
        <f t="shared" si="6"/>
        <v>47.698280643372158</v>
      </c>
      <c r="I37" s="785" t="s">
        <v>188</v>
      </c>
      <c r="J37" s="785" t="s">
        <v>188</v>
      </c>
      <c r="K37" s="785" t="s">
        <v>188</v>
      </c>
      <c r="L37" s="788" t="s">
        <v>188</v>
      </c>
      <c r="M37" s="627"/>
    </row>
    <row r="38" spans="1:13" customFormat="1">
      <c r="A38" s="693" t="s">
        <v>47</v>
      </c>
      <c r="B38" s="471">
        <v>100</v>
      </c>
      <c r="C38" s="789">
        <f t="shared" si="3"/>
        <v>1.7769718948322757</v>
      </c>
      <c r="D38" s="789">
        <f t="shared" si="4"/>
        <v>1.5140525838621939</v>
      </c>
      <c r="E38" s="782">
        <f t="shared" si="5"/>
        <v>96.708975521305533</v>
      </c>
      <c r="F38" s="790">
        <v>100</v>
      </c>
      <c r="G38" s="789">
        <f t="shared" si="6"/>
        <v>21.486828536608233</v>
      </c>
      <c r="H38" s="789">
        <f t="shared" si="6"/>
        <v>33.80519358770038</v>
      </c>
      <c r="I38" s="789">
        <f t="shared" si="6"/>
        <v>0.44998593793943936</v>
      </c>
      <c r="J38" s="789">
        <f t="shared" si="6"/>
        <v>43.714258929408459</v>
      </c>
      <c r="K38" s="789">
        <f t="shared" si="6"/>
        <v>0.54373300834348925</v>
      </c>
      <c r="L38" s="784" t="s">
        <v>188</v>
      </c>
      <c r="M38" s="627"/>
    </row>
    <row r="39" spans="1:13" customFormat="1">
      <c r="A39" s="694" t="s">
        <v>48</v>
      </c>
      <c r="B39" s="466">
        <v>100</v>
      </c>
      <c r="C39" s="785">
        <f t="shared" si="3"/>
        <v>0.81300813008130091</v>
      </c>
      <c r="D39" s="785">
        <f t="shared" si="4"/>
        <v>3.7233415812418991</v>
      </c>
      <c r="E39" s="786">
        <f t="shared" si="5"/>
        <v>95.463650288676803</v>
      </c>
      <c r="F39" s="787">
        <v>100</v>
      </c>
      <c r="G39" s="785">
        <f t="shared" si="6"/>
        <v>64.358594585699009</v>
      </c>
      <c r="H39" s="785">
        <f t="shared" si="6"/>
        <v>20.949559779478317</v>
      </c>
      <c r="I39" s="785">
        <f t="shared" si="6"/>
        <v>1.0902657779972025</v>
      </c>
      <c r="J39" s="785">
        <f t="shared" si="6"/>
        <v>5.4101867851559282</v>
      </c>
      <c r="K39" s="785">
        <f t="shared" si="6"/>
        <v>8.1913930716695464</v>
      </c>
      <c r="L39" s="788" t="s">
        <v>188</v>
      </c>
      <c r="M39" s="627"/>
    </row>
    <row r="40" spans="1:13" customFormat="1">
      <c r="A40" s="693" t="s">
        <v>49</v>
      </c>
      <c r="B40" s="471">
        <v>100</v>
      </c>
      <c r="C40" s="789">
        <f t="shared" si="3"/>
        <v>0.85724934774506145</v>
      </c>
      <c r="D40" s="789">
        <f t="shared" si="4"/>
        <v>6.6716362281028703</v>
      </c>
      <c r="E40" s="782">
        <f t="shared" si="5"/>
        <v>92.471114424152063</v>
      </c>
      <c r="F40" s="790">
        <v>100</v>
      </c>
      <c r="G40" s="789">
        <f t="shared" si="6"/>
        <v>29.866989117291414</v>
      </c>
      <c r="H40" s="789">
        <f t="shared" si="6"/>
        <v>38.089480048367591</v>
      </c>
      <c r="I40" s="789">
        <f t="shared" si="6"/>
        <v>3.5469568722289404</v>
      </c>
      <c r="J40" s="789">
        <f t="shared" si="6"/>
        <v>28.496573962112056</v>
      </c>
      <c r="K40" s="789" t="s">
        <v>188</v>
      </c>
      <c r="L40" s="784" t="s">
        <v>188</v>
      </c>
      <c r="M40" s="627"/>
    </row>
    <row r="41" spans="1:13" customFormat="1">
      <c r="A41" s="694" t="s">
        <v>50</v>
      </c>
      <c r="B41" s="466">
        <v>100</v>
      </c>
      <c r="C41" s="785">
        <f t="shared" si="3"/>
        <v>3.1137724550898205</v>
      </c>
      <c r="D41" s="785">
        <f t="shared" si="4"/>
        <v>2.5149700598802394</v>
      </c>
      <c r="E41" s="786">
        <f t="shared" si="5"/>
        <v>94.371257485029929</v>
      </c>
      <c r="F41" s="787">
        <v>100</v>
      </c>
      <c r="G41" s="785">
        <f t="shared" si="6"/>
        <v>69.923857868020306</v>
      </c>
      <c r="H41" s="785">
        <f t="shared" si="6"/>
        <v>17.639593908629443</v>
      </c>
      <c r="I41" s="785" t="s">
        <v>188</v>
      </c>
      <c r="J41" s="785" t="s">
        <v>188</v>
      </c>
      <c r="K41" s="785" t="s">
        <v>188</v>
      </c>
      <c r="L41" s="788" t="s">
        <v>188</v>
      </c>
      <c r="M41" s="627"/>
    </row>
    <row r="42" spans="1:13" customFormat="1">
      <c r="A42" s="693" t="s">
        <v>51</v>
      </c>
      <c r="B42" s="471">
        <v>100</v>
      </c>
      <c r="C42" s="789">
        <f t="shared" si="3"/>
        <v>8.1053698074974659E-2</v>
      </c>
      <c r="D42" s="789">
        <f t="shared" si="4"/>
        <v>7.4164133738601823</v>
      </c>
      <c r="E42" s="782">
        <f t="shared" si="5"/>
        <v>92.502532928064838</v>
      </c>
      <c r="F42" s="790">
        <v>100</v>
      </c>
      <c r="G42" s="789">
        <f t="shared" si="6"/>
        <v>72.354874041621031</v>
      </c>
      <c r="H42" s="789">
        <f t="shared" si="6"/>
        <v>18.641840087623223</v>
      </c>
      <c r="I42" s="789" t="s">
        <v>188</v>
      </c>
      <c r="J42" s="789" t="s">
        <v>188</v>
      </c>
      <c r="K42" s="789" t="s">
        <v>188</v>
      </c>
      <c r="L42" s="784" t="s">
        <v>188</v>
      </c>
      <c r="M42" s="627"/>
    </row>
    <row r="43" spans="1:13" customFormat="1">
      <c r="A43" s="694" t="s">
        <v>52</v>
      </c>
      <c r="B43" s="466">
        <v>100</v>
      </c>
      <c r="C43" s="785">
        <f t="shared" si="3"/>
        <v>0.20242914979757085</v>
      </c>
      <c r="D43" s="785">
        <f t="shared" si="4"/>
        <v>12.145748987854251</v>
      </c>
      <c r="E43" s="786">
        <f t="shared" si="5"/>
        <v>87.651821862348172</v>
      </c>
      <c r="F43" s="787">
        <v>100</v>
      </c>
      <c r="G43" s="785">
        <f t="shared" si="6"/>
        <v>54.387990762124716</v>
      </c>
      <c r="H43" s="785">
        <f t="shared" si="6"/>
        <v>32.505773672055426</v>
      </c>
      <c r="I43" s="785">
        <f t="shared" si="6"/>
        <v>7.0438799076212479</v>
      </c>
      <c r="J43" s="785">
        <f t="shared" si="6"/>
        <v>6.062355658198614</v>
      </c>
      <c r="K43" s="785" t="s">
        <v>188</v>
      </c>
      <c r="L43" s="788" t="s">
        <v>188</v>
      </c>
      <c r="M43" s="627"/>
    </row>
    <row r="44" spans="1:13" customFormat="1">
      <c r="A44" s="693" t="s">
        <v>53</v>
      </c>
      <c r="B44" s="471">
        <v>100</v>
      </c>
      <c r="C44" s="789">
        <f t="shared" si="3"/>
        <v>2.0668274199104375</v>
      </c>
      <c r="D44" s="789">
        <f t="shared" si="4"/>
        <v>1.2745435756114365</v>
      </c>
      <c r="E44" s="782">
        <f t="shared" si="5"/>
        <v>96.658629004478129</v>
      </c>
      <c r="F44" s="790">
        <v>100</v>
      </c>
      <c r="G44" s="789">
        <f t="shared" si="6"/>
        <v>59.65787598004276</v>
      </c>
      <c r="H44" s="789">
        <f t="shared" si="6"/>
        <v>32.679971489665007</v>
      </c>
      <c r="I44" s="789" t="s">
        <v>188</v>
      </c>
      <c r="J44" s="789" t="s">
        <v>188</v>
      </c>
      <c r="K44" s="789" t="s">
        <v>188</v>
      </c>
      <c r="L44" s="784" t="s">
        <v>188</v>
      </c>
      <c r="M44" s="627"/>
    </row>
    <row r="45" spans="1:13" customFormat="1" ht="15" thickBot="1">
      <c r="A45" s="695" t="s">
        <v>54</v>
      </c>
      <c r="B45" s="466">
        <v>100</v>
      </c>
      <c r="C45" s="785">
        <f t="shared" si="3"/>
        <v>4.71253534401508E-2</v>
      </c>
      <c r="D45" s="785">
        <f t="shared" si="4"/>
        <v>2.2148916116870874</v>
      </c>
      <c r="E45" s="786">
        <f t="shared" si="5"/>
        <v>97.737983034872769</v>
      </c>
      <c r="F45" s="787">
        <v>100</v>
      </c>
      <c r="G45" s="785">
        <f t="shared" si="6"/>
        <v>57.762777242044358</v>
      </c>
      <c r="H45" s="785">
        <f t="shared" si="6"/>
        <v>39.729990356798453</v>
      </c>
      <c r="I45" s="791" t="s">
        <v>188</v>
      </c>
      <c r="J45" s="791" t="s">
        <v>188</v>
      </c>
      <c r="K45" s="791" t="s">
        <v>188</v>
      </c>
      <c r="L45" s="788" t="s">
        <v>188</v>
      </c>
      <c r="M45" s="627"/>
    </row>
    <row r="46" spans="1:13" customFormat="1">
      <c r="A46" s="696" t="s">
        <v>55</v>
      </c>
      <c r="B46" s="478">
        <v>100</v>
      </c>
      <c r="C46" s="792">
        <f t="shared" si="3"/>
        <v>0.81434065508608</v>
      </c>
      <c r="D46" s="792">
        <f t="shared" si="4"/>
        <v>6.068192963890251</v>
      </c>
      <c r="E46" s="793">
        <f t="shared" si="5"/>
        <v>93.117466381023675</v>
      </c>
      <c r="F46" s="725">
        <v>100</v>
      </c>
      <c r="G46" s="792">
        <f t="shared" si="6"/>
        <v>55.958865189250616</v>
      </c>
      <c r="H46" s="792">
        <f t="shared" si="6"/>
        <v>24.00454589552756</v>
      </c>
      <c r="I46" s="792">
        <f>I26/$F26*100</f>
        <v>0.86067107396781828</v>
      </c>
      <c r="J46" s="792">
        <f t="shared" si="6"/>
        <v>9.7390267902928507</v>
      </c>
      <c r="K46" s="792">
        <f t="shared" si="6"/>
        <v>9.4368910509611528</v>
      </c>
      <c r="L46" s="793" t="s">
        <v>62</v>
      </c>
      <c r="M46" s="627"/>
    </row>
    <row r="47" spans="1:13" customFormat="1">
      <c r="A47" s="697" t="s">
        <v>56</v>
      </c>
      <c r="B47" s="482">
        <v>100</v>
      </c>
      <c r="C47" s="794">
        <f t="shared" si="3"/>
        <v>0.27624309392265189</v>
      </c>
      <c r="D47" s="794">
        <f t="shared" si="4"/>
        <v>14.416436464088397</v>
      </c>
      <c r="E47" s="795">
        <f t="shared" si="5"/>
        <v>85.307320441988949</v>
      </c>
      <c r="F47" s="729">
        <v>100</v>
      </c>
      <c r="G47" s="794">
        <f t="shared" si="6"/>
        <v>44.820886460230724</v>
      </c>
      <c r="H47" s="794">
        <f t="shared" si="6"/>
        <v>19.995952236389396</v>
      </c>
      <c r="I47" s="794">
        <f t="shared" si="6"/>
        <v>1.1009917020845983</v>
      </c>
      <c r="J47" s="794">
        <f t="shared" si="6"/>
        <v>3.4203602509613442</v>
      </c>
      <c r="K47" s="794" t="s">
        <v>188</v>
      </c>
      <c r="L47" s="795">
        <f t="shared" si="6"/>
        <v>30.66180935033394</v>
      </c>
      <c r="M47" s="627"/>
    </row>
    <row r="48" spans="1:13" customFormat="1">
      <c r="A48" s="698" t="s">
        <v>57</v>
      </c>
      <c r="B48" s="486">
        <v>100</v>
      </c>
      <c r="C48" s="796">
        <f t="shared" si="3"/>
        <v>0.66794430979087982</v>
      </c>
      <c r="D48" s="796">
        <f t="shared" si="4"/>
        <v>8.3394397159122935</v>
      </c>
      <c r="E48" s="797">
        <f t="shared" si="5"/>
        <v>90.992615974296825</v>
      </c>
      <c r="F48" s="733">
        <v>100</v>
      </c>
      <c r="G48" s="796">
        <f t="shared" ref="G48:L48" si="7">G28/$F28*100</f>
        <v>53.117966507671021</v>
      </c>
      <c r="H48" s="796">
        <f t="shared" si="7"/>
        <v>22.982097503561917</v>
      </c>
      <c r="I48" s="796">
        <f t="shared" si="7"/>
        <v>0.92196824216894835</v>
      </c>
      <c r="J48" s="796">
        <f t="shared" si="7"/>
        <v>8.1273617047636755</v>
      </c>
      <c r="K48" s="796">
        <f t="shared" si="7"/>
        <v>7.029878791633112</v>
      </c>
      <c r="L48" s="797">
        <f t="shared" si="7"/>
        <v>7.8207272502013261</v>
      </c>
      <c r="M48" s="627"/>
    </row>
    <row r="49" spans="1:19" customFormat="1">
      <c r="A49" s="1183" t="s">
        <v>260</v>
      </c>
      <c r="B49" s="1183"/>
      <c r="C49" s="1183"/>
      <c r="D49" s="1183"/>
      <c r="E49" s="1183"/>
      <c r="F49" s="1183"/>
      <c r="G49" s="1183"/>
      <c r="H49" s="1183"/>
      <c r="I49" s="1204"/>
      <c r="J49" s="1204"/>
      <c r="K49" s="1204"/>
      <c r="L49" s="627"/>
      <c r="M49" s="627"/>
    </row>
    <row r="50" spans="1:19" customFormat="1" ht="28" customHeight="1">
      <c r="A50" s="1205" t="s">
        <v>286</v>
      </c>
      <c r="B50" s="1205"/>
      <c r="C50" s="1205"/>
      <c r="D50" s="1205"/>
      <c r="E50" s="1205"/>
      <c r="F50" s="1205"/>
      <c r="G50" s="1205"/>
      <c r="H50" s="1205"/>
      <c r="I50" s="1205"/>
      <c r="J50" s="1205"/>
      <c r="K50" s="1205"/>
      <c r="L50" s="1205"/>
      <c r="M50" s="753"/>
    </row>
    <row r="51" spans="1:19" customFormat="1" ht="14">
      <c r="A51" s="1205" t="s">
        <v>287</v>
      </c>
      <c r="B51" s="1205"/>
      <c r="C51" s="1205"/>
      <c r="D51" s="1205"/>
      <c r="E51" s="1205"/>
      <c r="F51" s="1205"/>
      <c r="G51" s="1205"/>
      <c r="H51" s="1205"/>
      <c r="I51" s="1205"/>
      <c r="J51" s="1205"/>
      <c r="K51" s="1205"/>
      <c r="L51" s="1205"/>
      <c r="M51" s="753"/>
    </row>
    <row r="52" spans="1:19" customFormat="1" ht="34" customHeight="1">
      <c r="A52" s="1205" t="s">
        <v>288</v>
      </c>
      <c r="B52" s="1205"/>
      <c r="C52" s="1205"/>
      <c r="D52" s="1205"/>
      <c r="E52" s="1205"/>
      <c r="F52" s="1205"/>
      <c r="G52" s="1205"/>
      <c r="H52" s="1205"/>
      <c r="I52" s="1205"/>
      <c r="J52" s="1205"/>
      <c r="K52" s="1205"/>
      <c r="L52" s="1205"/>
      <c r="M52" s="753"/>
    </row>
    <row r="54" spans="1:19" ht="23.5">
      <c r="A54" s="1031">
        <v>2022</v>
      </c>
      <c r="B54" s="1031"/>
      <c r="C54" s="1031"/>
      <c r="D54" s="1031"/>
      <c r="E54" s="1031"/>
      <c r="F54" s="1031"/>
      <c r="G54" s="1031"/>
      <c r="H54" s="1031"/>
      <c r="I54" s="1031"/>
      <c r="J54" s="1031"/>
      <c r="K54" s="1031"/>
      <c r="L54" s="1031"/>
      <c r="M54" s="167"/>
    </row>
    <row r="55" spans="1:19">
      <c r="A55" s="169"/>
      <c r="B55" s="495"/>
      <c r="C55" s="495"/>
      <c r="D55" s="495"/>
      <c r="E55" s="495"/>
      <c r="F55" s="495"/>
      <c r="G55" s="495"/>
      <c r="H55" s="495"/>
      <c r="I55" s="495"/>
      <c r="J55" s="495"/>
      <c r="K55" s="495"/>
      <c r="L55" s="495"/>
    </row>
    <row r="56" spans="1:19">
      <c r="A56" s="1175" t="s">
        <v>289</v>
      </c>
      <c r="B56" s="1175"/>
      <c r="C56" s="1175"/>
      <c r="D56" s="1175"/>
      <c r="E56" s="1175"/>
      <c r="F56" s="1175"/>
      <c r="G56" s="1175"/>
      <c r="H56" s="1175"/>
      <c r="I56" s="1175"/>
      <c r="J56" s="1175"/>
      <c r="K56" s="1175"/>
      <c r="L56" s="1175"/>
    </row>
    <row r="57" spans="1:19" ht="15" customHeight="1">
      <c r="A57" s="1157" t="s">
        <v>28</v>
      </c>
      <c r="B57" s="1035" t="s">
        <v>272</v>
      </c>
      <c r="C57" s="1159" t="s">
        <v>273</v>
      </c>
      <c r="D57" s="1160"/>
      <c r="E57" s="1160"/>
      <c r="F57" s="1160"/>
      <c r="G57" s="1160"/>
      <c r="H57" s="1160"/>
      <c r="I57" s="1160"/>
      <c r="J57" s="1160"/>
      <c r="K57" s="1160"/>
      <c r="L57" s="1160"/>
    </row>
    <row r="58" spans="1:19" ht="15" customHeight="1">
      <c r="A58" s="1157"/>
      <c r="B58" s="1035"/>
      <c r="C58" s="1180" t="s">
        <v>290</v>
      </c>
      <c r="D58" s="1180" t="s">
        <v>275</v>
      </c>
      <c r="E58" s="1036" t="s">
        <v>276</v>
      </c>
      <c r="F58" s="1061"/>
      <c r="G58" s="1036" t="s">
        <v>277</v>
      </c>
      <c r="H58" s="1037"/>
      <c r="I58" s="1037"/>
      <c r="J58" s="1037"/>
      <c r="K58" s="1037"/>
      <c r="L58" s="1037"/>
    </row>
    <row r="59" spans="1:19" ht="103.5" customHeight="1">
      <c r="A59" s="1157"/>
      <c r="B59" s="1035"/>
      <c r="C59" s="1180"/>
      <c r="D59" s="1180"/>
      <c r="E59" s="1036"/>
      <c r="F59" s="1061"/>
      <c r="G59" s="746" t="s">
        <v>278</v>
      </c>
      <c r="H59" s="746" t="s">
        <v>279</v>
      </c>
      <c r="I59" s="746" t="s">
        <v>280</v>
      </c>
      <c r="J59" s="746" t="s">
        <v>281</v>
      </c>
      <c r="K59" s="746" t="s">
        <v>291</v>
      </c>
      <c r="L59" s="747" t="s">
        <v>283</v>
      </c>
      <c r="M59" s="754"/>
    </row>
    <row r="60" spans="1:19" s="754" customFormat="1" ht="15" thickBot="1">
      <c r="A60" s="1158"/>
      <c r="B60" s="1051" t="s">
        <v>3</v>
      </c>
      <c r="C60" s="1041"/>
      <c r="D60" s="1041"/>
      <c r="E60" s="1041"/>
      <c r="F60" s="1041"/>
      <c r="G60" s="1041"/>
      <c r="H60" s="1041"/>
      <c r="I60" s="1041"/>
      <c r="J60" s="1041"/>
      <c r="K60" s="1041"/>
      <c r="L60" s="1041"/>
      <c r="M60" s="307"/>
    </row>
    <row r="61" spans="1:19" ht="14.25" customHeight="1">
      <c r="A61" s="693" t="s">
        <v>39</v>
      </c>
      <c r="B61" s="755">
        <f>SUM(C61,D61,F61)</f>
        <v>10717</v>
      </c>
      <c r="C61" s="457">
        <v>42</v>
      </c>
      <c r="D61" s="756">
        <v>1344</v>
      </c>
      <c r="E61" s="757">
        <v>4997</v>
      </c>
      <c r="F61" s="758">
        <f>SUM(K61:L61,E61)</f>
        <v>9331</v>
      </c>
      <c r="G61" s="457">
        <v>4591</v>
      </c>
      <c r="H61" s="756" t="s">
        <v>188</v>
      </c>
      <c r="I61" s="756" t="s">
        <v>188</v>
      </c>
      <c r="J61" s="756" t="s">
        <v>188</v>
      </c>
      <c r="K61" s="756">
        <v>4334</v>
      </c>
      <c r="L61" s="759" t="s">
        <v>62</v>
      </c>
      <c r="M61" s="760"/>
      <c r="N61" s="966"/>
      <c r="O61" s="966"/>
      <c r="P61" s="966"/>
      <c r="Q61" s="966"/>
      <c r="R61" s="966"/>
      <c r="S61" s="966"/>
    </row>
    <row r="62" spans="1:19" ht="15" customHeight="1">
      <c r="A62" s="694" t="s">
        <v>40</v>
      </c>
      <c r="B62" s="466">
        <f t="shared" ref="B62:B79" si="8">SUM(C62,D62,F62)</f>
        <v>19587</v>
      </c>
      <c r="C62" s="761">
        <v>20</v>
      </c>
      <c r="D62" s="761">
        <v>1016</v>
      </c>
      <c r="E62" s="762">
        <v>10931</v>
      </c>
      <c r="F62" s="761">
        <f>SUM(K62:L62,E62)</f>
        <v>18551</v>
      </c>
      <c r="G62" s="761">
        <v>7113</v>
      </c>
      <c r="H62" s="761">
        <v>3772</v>
      </c>
      <c r="I62" s="761" t="s">
        <v>188</v>
      </c>
      <c r="J62" s="761" t="s">
        <v>188</v>
      </c>
      <c r="K62" s="763" t="s">
        <v>62</v>
      </c>
      <c r="L62" s="764">
        <v>7620</v>
      </c>
      <c r="M62" s="760"/>
      <c r="N62" s="966"/>
      <c r="O62" s="966"/>
      <c r="P62" s="966"/>
      <c r="Q62" s="966"/>
      <c r="R62" s="966"/>
      <c r="S62" s="966"/>
    </row>
    <row r="63" spans="1:19">
      <c r="A63" s="693" t="s">
        <v>41</v>
      </c>
      <c r="B63" s="471">
        <f t="shared" si="8"/>
        <v>8163</v>
      </c>
      <c r="C63" s="765">
        <v>48</v>
      </c>
      <c r="D63" s="765">
        <v>3227</v>
      </c>
      <c r="E63" s="757">
        <v>4888</v>
      </c>
      <c r="F63" s="765">
        <f t="shared" ref="F63:F79" si="9">SUM(K63:L63,E63)</f>
        <v>4888</v>
      </c>
      <c r="G63" s="765">
        <v>3765</v>
      </c>
      <c r="H63" s="765">
        <v>986</v>
      </c>
      <c r="I63" s="765">
        <v>42</v>
      </c>
      <c r="J63" s="765">
        <v>95</v>
      </c>
      <c r="K63" s="766" t="s">
        <v>62</v>
      </c>
      <c r="L63" s="759" t="s">
        <v>62</v>
      </c>
      <c r="M63" s="760"/>
      <c r="N63" s="966"/>
      <c r="O63" s="966"/>
      <c r="P63" s="966"/>
      <c r="Q63" s="966"/>
      <c r="R63" s="966"/>
      <c r="S63" s="966"/>
    </row>
    <row r="64" spans="1:19">
      <c r="A64" s="694" t="s">
        <v>42</v>
      </c>
      <c r="B64" s="466">
        <f t="shared" si="8"/>
        <v>1743</v>
      </c>
      <c r="C64" s="761">
        <v>19</v>
      </c>
      <c r="D64" s="761">
        <v>87</v>
      </c>
      <c r="E64" s="762">
        <v>1637</v>
      </c>
      <c r="F64" s="761">
        <f t="shared" si="9"/>
        <v>1637</v>
      </c>
      <c r="G64" s="761">
        <v>770</v>
      </c>
      <c r="H64" s="761">
        <v>852</v>
      </c>
      <c r="I64" s="761">
        <v>9</v>
      </c>
      <c r="J64" s="761">
        <v>6</v>
      </c>
      <c r="K64" s="763" t="s">
        <v>62</v>
      </c>
      <c r="L64" s="764" t="s">
        <v>62</v>
      </c>
      <c r="M64" s="760"/>
      <c r="N64" s="966"/>
      <c r="O64" s="966"/>
      <c r="P64" s="966"/>
      <c r="Q64" s="966"/>
      <c r="R64" s="966"/>
      <c r="S64" s="966"/>
    </row>
    <row r="65" spans="1:19">
      <c r="A65" s="693" t="s">
        <v>43</v>
      </c>
      <c r="B65" s="471">
        <f t="shared" si="8"/>
        <v>1054</v>
      </c>
      <c r="C65" s="765">
        <v>6</v>
      </c>
      <c r="D65" s="765">
        <v>1</v>
      </c>
      <c r="E65" s="757">
        <v>1047</v>
      </c>
      <c r="F65" s="765">
        <f t="shared" si="9"/>
        <v>1047</v>
      </c>
      <c r="G65" s="765">
        <v>833</v>
      </c>
      <c r="H65" s="765" t="s">
        <v>188</v>
      </c>
      <c r="I65" s="765" t="s">
        <v>188</v>
      </c>
      <c r="J65" s="765" t="s">
        <v>188</v>
      </c>
      <c r="K65" s="766" t="s">
        <v>62</v>
      </c>
      <c r="L65" s="759" t="s">
        <v>62</v>
      </c>
      <c r="M65" s="760"/>
      <c r="N65" s="966"/>
      <c r="O65" s="966"/>
      <c r="P65" s="966"/>
      <c r="Q65" s="966"/>
      <c r="R65" s="966"/>
      <c r="S65" s="966"/>
    </row>
    <row r="66" spans="1:19">
      <c r="A66" s="694" t="s">
        <v>44</v>
      </c>
      <c r="B66" s="466">
        <f t="shared" si="8"/>
        <v>2698</v>
      </c>
      <c r="C66" s="761">
        <v>0</v>
      </c>
      <c r="D66" s="761">
        <v>178</v>
      </c>
      <c r="E66" s="762">
        <v>2520</v>
      </c>
      <c r="F66" s="761">
        <f t="shared" si="9"/>
        <v>2520</v>
      </c>
      <c r="G66" s="761">
        <v>1371</v>
      </c>
      <c r="H66" s="761">
        <v>1005</v>
      </c>
      <c r="I66" s="761" t="s">
        <v>188</v>
      </c>
      <c r="J66" s="761" t="s">
        <v>188</v>
      </c>
      <c r="K66" s="763" t="s">
        <v>62</v>
      </c>
      <c r="L66" s="764" t="s">
        <v>62</v>
      </c>
      <c r="M66" s="760"/>
    </row>
    <row r="67" spans="1:19">
      <c r="A67" s="693" t="s">
        <v>45</v>
      </c>
      <c r="B67" s="471">
        <f t="shared" si="8"/>
        <v>6139</v>
      </c>
      <c r="C67" s="765">
        <v>56</v>
      </c>
      <c r="D67" s="765">
        <v>441</v>
      </c>
      <c r="E67" s="757">
        <v>5218</v>
      </c>
      <c r="F67" s="765">
        <f t="shared" si="9"/>
        <v>5642</v>
      </c>
      <c r="G67" s="765">
        <v>4367</v>
      </c>
      <c r="H67" s="765" t="s">
        <v>188</v>
      </c>
      <c r="I67" s="765" t="s">
        <v>188</v>
      </c>
      <c r="J67" s="765" t="s">
        <v>188</v>
      </c>
      <c r="K67" s="765">
        <v>424</v>
      </c>
      <c r="L67" s="759" t="s">
        <v>62</v>
      </c>
      <c r="M67" s="760"/>
    </row>
    <row r="68" spans="1:19">
      <c r="A68" s="694" t="s">
        <v>46</v>
      </c>
      <c r="B68" s="466">
        <f t="shared" si="8"/>
        <v>1899</v>
      </c>
      <c r="C68" s="761">
        <v>17</v>
      </c>
      <c r="D68" s="761">
        <v>83</v>
      </c>
      <c r="E68" s="762">
        <v>1799</v>
      </c>
      <c r="F68" s="761">
        <f t="shared" si="9"/>
        <v>1799</v>
      </c>
      <c r="G68" s="761">
        <v>494</v>
      </c>
      <c r="H68" s="761">
        <v>1095</v>
      </c>
      <c r="I68" s="761" t="s">
        <v>188</v>
      </c>
      <c r="J68" s="761" t="s">
        <v>188</v>
      </c>
      <c r="K68" s="763" t="s">
        <v>62</v>
      </c>
      <c r="L68" s="764" t="s">
        <v>62</v>
      </c>
      <c r="M68" s="760"/>
    </row>
    <row r="69" spans="1:19">
      <c r="A69" s="693" t="s">
        <v>47</v>
      </c>
      <c r="B69" s="471">
        <f t="shared" si="8"/>
        <v>10923</v>
      </c>
      <c r="C69" s="765">
        <v>37</v>
      </c>
      <c r="D69" s="765">
        <v>134</v>
      </c>
      <c r="E69" s="757">
        <v>10690</v>
      </c>
      <c r="F69" s="765">
        <f t="shared" si="9"/>
        <v>10752</v>
      </c>
      <c r="G69" s="765">
        <v>2389</v>
      </c>
      <c r="H69" s="765">
        <v>3560</v>
      </c>
      <c r="I69" s="765">
        <v>135</v>
      </c>
      <c r="J69" s="765">
        <v>4606</v>
      </c>
      <c r="K69" s="765">
        <v>62</v>
      </c>
      <c r="L69" s="759" t="s">
        <v>62</v>
      </c>
      <c r="M69" s="760"/>
      <c r="N69" s="680"/>
    </row>
    <row r="70" spans="1:19">
      <c r="A70" s="694" t="s">
        <v>48</v>
      </c>
      <c r="B70" s="466">
        <f t="shared" si="8"/>
        <v>24569</v>
      </c>
      <c r="C70" s="761">
        <v>222</v>
      </c>
      <c r="D70" s="761">
        <v>635</v>
      </c>
      <c r="E70" s="762">
        <v>21596</v>
      </c>
      <c r="F70" s="761">
        <f t="shared" si="9"/>
        <v>23712</v>
      </c>
      <c r="G70" s="761">
        <v>14760</v>
      </c>
      <c r="H70" s="761">
        <v>4949</v>
      </c>
      <c r="I70" s="761">
        <v>286</v>
      </c>
      <c r="J70" s="761">
        <v>1601</v>
      </c>
      <c r="K70" s="761">
        <v>2116</v>
      </c>
      <c r="L70" s="764" t="s">
        <v>62</v>
      </c>
      <c r="M70" s="760"/>
    </row>
    <row r="71" spans="1:19">
      <c r="A71" s="693" t="s">
        <v>49</v>
      </c>
      <c r="B71" s="471">
        <f t="shared" si="8"/>
        <v>2544</v>
      </c>
      <c r="C71" s="765">
        <v>27</v>
      </c>
      <c r="D71" s="765">
        <v>189</v>
      </c>
      <c r="E71" s="757">
        <v>2328</v>
      </c>
      <c r="F71" s="765">
        <f t="shared" si="9"/>
        <v>2328</v>
      </c>
      <c r="G71" s="765">
        <v>693</v>
      </c>
      <c r="H71" s="765">
        <v>862</v>
      </c>
      <c r="I71" s="765">
        <v>77</v>
      </c>
      <c r="J71" s="765">
        <v>696</v>
      </c>
      <c r="K71" s="766" t="s">
        <v>62</v>
      </c>
      <c r="L71" s="759" t="s">
        <v>62</v>
      </c>
      <c r="M71" s="760"/>
    </row>
    <row r="72" spans="1:19">
      <c r="A72" s="694" t="s">
        <v>50</v>
      </c>
      <c r="B72" s="466">
        <f t="shared" si="8"/>
        <v>727</v>
      </c>
      <c r="C72" s="761">
        <v>27</v>
      </c>
      <c r="D72" s="761">
        <v>36</v>
      </c>
      <c r="E72" s="762">
        <v>664</v>
      </c>
      <c r="F72" s="761">
        <f t="shared" si="9"/>
        <v>664</v>
      </c>
      <c r="G72" s="761">
        <v>474</v>
      </c>
      <c r="H72" s="761">
        <v>140</v>
      </c>
      <c r="I72" s="761" t="s">
        <v>188</v>
      </c>
      <c r="J72" s="761" t="s">
        <v>188</v>
      </c>
      <c r="K72" s="763" t="s">
        <v>62</v>
      </c>
      <c r="L72" s="764" t="s">
        <v>62</v>
      </c>
      <c r="M72" s="760"/>
    </row>
    <row r="73" spans="1:19">
      <c r="A73" s="693" t="s">
        <v>51</v>
      </c>
      <c r="B73" s="471">
        <f t="shared" si="8"/>
        <v>4760</v>
      </c>
      <c r="C73" s="765">
        <v>4</v>
      </c>
      <c r="D73" s="765">
        <v>254</v>
      </c>
      <c r="E73" s="767">
        <v>4502</v>
      </c>
      <c r="F73" s="765">
        <f t="shared" si="9"/>
        <v>4502</v>
      </c>
      <c r="G73" s="765">
        <v>3224</v>
      </c>
      <c r="H73" s="765">
        <v>823</v>
      </c>
      <c r="I73" s="765" t="s">
        <v>188</v>
      </c>
      <c r="J73" s="765" t="s">
        <v>188</v>
      </c>
      <c r="K73" s="766" t="s">
        <v>62</v>
      </c>
      <c r="L73" s="759" t="s">
        <v>62</v>
      </c>
      <c r="M73" s="760"/>
    </row>
    <row r="74" spans="1:19">
      <c r="A74" s="694" t="s">
        <v>52</v>
      </c>
      <c r="B74" s="466">
        <f t="shared" si="8"/>
        <v>2001</v>
      </c>
      <c r="C74" s="761">
        <v>2</v>
      </c>
      <c r="D74" s="761">
        <v>122</v>
      </c>
      <c r="E74" s="762">
        <v>1877</v>
      </c>
      <c r="F74" s="761">
        <f t="shared" si="9"/>
        <v>1877</v>
      </c>
      <c r="G74" s="761">
        <v>967</v>
      </c>
      <c r="H74" s="761">
        <v>711</v>
      </c>
      <c r="I74" s="761" t="s">
        <v>188</v>
      </c>
      <c r="J74" s="761" t="s">
        <v>188</v>
      </c>
      <c r="K74" s="763" t="s">
        <v>62</v>
      </c>
      <c r="L74" s="764" t="s">
        <v>62</v>
      </c>
      <c r="M74" s="760"/>
    </row>
    <row r="75" spans="1:19">
      <c r="A75" s="693" t="s">
        <v>53</v>
      </c>
      <c r="B75" s="471">
        <f t="shared" si="8"/>
        <v>3170</v>
      </c>
      <c r="C75" s="765">
        <v>42</v>
      </c>
      <c r="D75" s="765">
        <v>97</v>
      </c>
      <c r="E75" s="757">
        <v>3031</v>
      </c>
      <c r="F75" s="765">
        <f t="shared" si="9"/>
        <v>3031</v>
      </c>
      <c r="G75" s="765">
        <v>1766</v>
      </c>
      <c r="H75" s="765">
        <v>1047</v>
      </c>
      <c r="I75" s="765">
        <v>27</v>
      </c>
      <c r="J75" s="765">
        <v>191</v>
      </c>
      <c r="K75" s="766" t="s">
        <v>62</v>
      </c>
      <c r="L75" s="759" t="s">
        <v>62</v>
      </c>
    </row>
    <row r="76" spans="1:19" ht="15" thickBot="1">
      <c r="A76" s="695" t="s">
        <v>54</v>
      </c>
      <c r="B76" s="474">
        <f t="shared" si="8"/>
        <v>2079</v>
      </c>
      <c r="C76" s="768">
        <v>1</v>
      </c>
      <c r="D76" s="768">
        <v>68</v>
      </c>
      <c r="E76" s="769">
        <v>2010</v>
      </c>
      <c r="F76" s="768">
        <f t="shared" si="9"/>
        <v>2010</v>
      </c>
      <c r="G76" s="768">
        <v>1033</v>
      </c>
      <c r="H76" s="768">
        <v>902</v>
      </c>
      <c r="I76" s="768">
        <v>22</v>
      </c>
      <c r="J76" s="768">
        <v>53</v>
      </c>
      <c r="K76" s="763" t="s">
        <v>62</v>
      </c>
      <c r="L76" s="770" t="s">
        <v>62</v>
      </c>
    </row>
    <row r="77" spans="1:19">
      <c r="A77" s="696" t="s">
        <v>55</v>
      </c>
      <c r="B77" s="771">
        <f t="shared" si="8"/>
        <v>82128</v>
      </c>
      <c r="C77" s="772">
        <f>C61+C62+C65+C66+C67+C69+C70+C71+C72+C75</f>
        <v>479</v>
      </c>
      <c r="D77" s="772">
        <v>4071</v>
      </c>
      <c r="E77" s="773">
        <v>63022</v>
      </c>
      <c r="F77" s="772">
        <f t="shared" si="9"/>
        <v>77578</v>
      </c>
      <c r="G77" s="772">
        <v>38357</v>
      </c>
      <c r="H77" s="772">
        <v>16789</v>
      </c>
      <c r="I77" s="772">
        <v>678</v>
      </c>
      <c r="J77" s="772">
        <v>7198</v>
      </c>
      <c r="K77" s="772">
        <f>SUM(K61,K62,K65:K67,K69:K72,K75)</f>
        <v>6936</v>
      </c>
      <c r="L77" s="479">
        <f>SUM(L61,L62,L65:L67,L69:L72,L75)</f>
        <v>7620</v>
      </c>
    </row>
    <row r="78" spans="1:19">
      <c r="A78" s="697" t="s">
        <v>56</v>
      </c>
      <c r="B78" s="774">
        <f t="shared" si="8"/>
        <v>20645</v>
      </c>
      <c r="C78" s="775">
        <f>C63+C64+C68+C73+C74+C76</f>
        <v>91</v>
      </c>
      <c r="D78" s="775">
        <v>3841</v>
      </c>
      <c r="E78" s="776">
        <v>16713</v>
      </c>
      <c r="F78" s="775">
        <f t="shared" si="9"/>
        <v>16713</v>
      </c>
      <c r="G78" s="775">
        <v>10253</v>
      </c>
      <c r="H78" s="775">
        <v>5369</v>
      </c>
      <c r="I78" s="775">
        <v>188</v>
      </c>
      <c r="J78" s="775">
        <v>903</v>
      </c>
      <c r="K78" s="777">
        <f>SUM(K63,K64,K68,K74,K73,K76)</f>
        <v>0</v>
      </c>
      <c r="L78" s="483">
        <f>SUM(L63,L64,L68,L74,L73,L76)</f>
        <v>0</v>
      </c>
    </row>
    <row r="79" spans="1:19" ht="15" thickBot="1">
      <c r="A79" s="751" t="s">
        <v>57</v>
      </c>
      <c r="B79" s="778">
        <f t="shared" si="8"/>
        <v>102773</v>
      </c>
      <c r="C79" s="779">
        <f>SUM(C61:C76)</f>
        <v>570</v>
      </c>
      <c r="D79" s="779">
        <v>7912</v>
      </c>
      <c r="E79" s="780">
        <v>79735</v>
      </c>
      <c r="F79" s="779">
        <f t="shared" si="9"/>
        <v>94291</v>
      </c>
      <c r="G79" s="779">
        <v>48610</v>
      </c>
      <c r="H79" s="779">
        <v>22158</v>
      </c>
      <c r="I79" s="779">
        <v>866</v>
      </c>
      <c r="J79" s="779">
        <v>8101</v>
      </c>
      <c r="K79" s="779">
        <f>SUM(K61:K76)</f>
        <v>6936</v>
      </c>
      <c r="L79" s="745">
        <f>SUM(L61:L76)</f>
        <v>7620</v>
      </c>
    </row>
    <row r="80" spans="1:19" ht="15" thickBot="1">
      <c r="A80" s="752"/>
      <c r="B80" s="1206" t="s">
        <v>284</v>
      </c>
      <c r="C80" s="1206"/>
      <c r="D80" s="1206"/>
      <c r="E80" s="1207"/>
      <c r="F80" s="1214" t="s">
        <v>285</v>
      </c>
      <c r="G80" s="1214"/>
      <c r="H80" s="1214"/>
      <c r="I80" s="1214"/>
      <c r="J80" s="1214"/>
      <c r="K80" s="1214"/>
      <c r="L80" s="1215"/>
    </row>
    <row r="81" spans="1:12">
      <c r="A81" s="693" t="s">
        <v>39</v>
      </c>
      <c r="B81" s="457">
        <v>100</v>
      </c>
      <c r="C81" s="781">
        <f>C61/$B61*100</f>
        <v>0.39190071848465058</v>
      </c>
      <c r="D81" s="781">
        <f>D61/$B61*100</f>
        <v>12.540822991508819</v>
      </c>
      <c r="E81" s="782">
        <f>F61/$B61*100</f>
        <v>87.067276290006532</v>
      </c>
      <c r="F81" s="783">
        <v>100</v>
      </c>
      <c r="G81" s="781">
        <f>G61/$F61*100</f>
        <v>49.201586110813416</v>
      </c>
      <c r="H81" s="781" t="s">
        <v>188</v>
      </c>
      <c r="I81" s="781" t="s">
        <v>188</v>
      </c>
      <c r="J81" s="781" t="s">
        <v>188</v>
      </c>
      <c r="K81" s="781">
        <f>K61/$F61*100</f>
        <v>46.447326117243598</v>
      </c>
      <c r="L81" s="784" t="s">
        <v>62</v>
      </c>
    </row>
    <row r="82" spans="1:12">
      <c r="A82" s="694" t="s">
        <v>40</v>
      </c>
      <c r="B82" s="466">
        <v>100</v>
      </c>
      <c r="C82" s="785">
        <f t="shared" ref="C82:D97" si="10">C62/$B62*100</f>
        <v>0.1021085413794864</v>
      </c>
      <c r="D82" s="785">
        <f t="shared" si="10"/>
        <v>5.1871139020779093</v>
      </c>
      <c r="E82" s="786">
        <f t="shared" ref="E82:E99" si="11">F62/$B62*100</f>
        <v>94.71077755654261</v>
      </c>
      <c r="F82" s="787">
        <v>100</v>
      </c>
      <c r="G82" s="785">
        <f t="shared" ref="G82:L97" si="12">G62/$F62*100</f>
        <v>38.342946471888304</v>
      </c>
      <c r="H82" s="785">
        <f t="shared" si="12"/>
        <v>20.33313568001725</v>
      </c>
      <c r="I82" s="785" t="s">
        <v>188</v>
      </c>
      <c r="J82" s="785" t="s">
        <v>188</v>
      </c>
      <c r="K82" s="785" t="s">
        <v>62</v>
      </c>
      <c r="L82" s="788">
        <f t="shared" ref="L82" si="13">L62/$F62*100</f>
        <v>41.075952778825943</v>
      </c>
    </row>
    <row r="83" spans="1:12">
      <c r="A83" s="693" t="s">
        <v>41</v>
      </c>
      <c r="B83" s="471">
        <v>100</v>
      </c>
      <c r="C83" s="789">
        <f t="shared" si="10"/>
        <v>0.58801911062109524</v>
      </c>
      <c r="D83" s="789">
        <f t="shared" si="10"/>
        <v>39.532034791130712</v>
      </c>
      <c r="E83" s="782">
        <f t="shared" si="11"/>
        <v>59.87994609824819</v>
      </c>
      <c r="F83" s="790">
        <v>100</v>
      </c>
      <c r="G83" s="789">
        <f t="shared" si="12"/>
        <v>77.025368248772509</v>
      </c>
      <c r="H83" s="789">
        <f t="shared" si="12"/>
        <v>20.171849427168574</v>
      </c>
      <c r="I83" s="789">
        <f t="shared" si="12"/>
        <v>0.85924713584288048</v>
      </c>
      <c r="J83" s="789">
        <f t="shared" si="12"/>
        <v>1.9435351882160394</v>
      </c>
      <c r="K83" s="789" t="s">
        <v>62</v>
      </c>
      <c r="L83" s="784" t="s">
        <v>62</v>
      </c>
    </row>
    <row r="84" spans="1:12">
      <c r="A84" s="694" t="s">
        <v>42</v>
      </c>
      <c r="B84" s="466">
        <v>100</v>
      </c>
      <c r="C84" s="785">
        <f t="shared" si="10"/>
        <v>1.0900745840504877</v>
      </c>
      <c r="D84" s="785">
        <f t="shared" si="10"/>
        <v>4.9913941480206541</v>
      </c>
      <c r="E84" s="786">
        <f t="shared" si="11"/>
        <v>93.918531267928856</v>
      </c>
      <c r="F84" s="787">
        <v>100</v>
      </c>
      <c r="G84" s="785">
        <f t="shared" si="12"/>
        <v>47.037263286499694</v>
      </c>
      <c r="H84" s="785">
        <f t="shared" si="12"/>
        <v>52.04642638973732</v>
      </c>
      <c r="I84" s="785">
        <f t="shared" si="12"/>
        <v>0.54978619425778863</v>
      </c>
      <c r="J84" s="785">
        <f t="shared" si="12"/>
        <v>0.36652412950519242</v>
      </c>
      <c r="K84" s="785" t="s">
        <v>62</v>
      </c>
      <c r="L84" s="788" t="s">
        <v>62</v>
      </c>
    </row>
    <row r="85" spans="1:12">
      <c r="A85" s="693" t="s">
        <v>43</v>
      </c>
      <c r="B85" s="471">
        <v>100</v>
      </c>
      <c r="C85" s="789">
        <f t="shared" si="10"/>
        <v>0.56925996204933582</v>
      </c>
      <c r="D85" s="789">
        <f t="shared" si="10"/>
        <v>9.4876660341555979E-2</v>
      </c>
      <c r="E85" s="782">
        <f t="shared" si="11"/>
        <v>99.335863377609115</v>
      </c>
      <c r="F85" s="790">
        <v>100</v>
      </c>
      <c r="G85" s="789">
        <f t="shared" si="12"/>
        <v>79.560649474689598</v>
      </c>
      <c r="H85" s="789" t="s">
        <v>188</v>
      </c>
      <c r="I85" s="789" t="s">
        <v>188</v>
      </c>
      <c r="J85" s="789" t="s">
        <v>188</v>
      </c>
      <c r="K85" s="789" t="s">
        <v>62</v>
      </c>
      <c r="L85" s="784" t="s">
        <v>62</v>
      </c>
    </row>
    <row r="86" spans="1:12">
      <c r="A86" s="694" t="s">
        <v>44</v>
      </c>
      <c r="B86" s="466">
        <v>100</v>
      </c>
      <c r="C86" s="785">
        <f t="shared" si="10"/>
        <v>0</v>
      </c>
      <c r="D86" s="785">
        <f t="shared" si="10"/>
        <v>6.5974796145292807</v>
      </c>
      <c r="E86" s="786">
        <f t="shared" si="11"/>
        <v>93.402520385470723</v>
      </c>
      <c r="F86" s="787">
        <v>100</v>
      </c>
      <c r="G86" s="785">
        <f t="shared" si="12"/>
        <v>54.404761904761898</v>
      </c>
      <c r="H86" s="785">
        <f t="shared" si="12"/>
        <v>39.880952380952387</v>
      </c>
      <c r="I86" s="785" t="s">
        <v>188</v>
      </c>
      <c r="J86" s="785" t="s">
        <v>188</v>
      </c>
      <c r="K86" s="785" t="s">
        <v>62</v>
      </c>
      <c r="L86" s="788" t="s">
        <v>62</v>
      </c>
    </row>
    <row r="87" spans="1:12">
      <c r="A87" s="693" t="s">
        <v>45</v>
      </c>
      <c r="B87" s="471">
        <v>100</v>
      </c>
      <c r="C87" s="789">
        <f t="shared" si="10"/>
        <v>0.91220068415051314</v>
      </c>
      <c r="D87" s="789">
        <f t="shared" si="10"/>
        <v>7.1835803876852911</v>
      </c>
      <c r="E87" s="782">
        <f t="shared" si="11"/>
        <v>91.904218928164198</v>
      </c>
      <c r="F87" s="790">
        <v>100</v>
      </c>
      <c r="G87" s="789">
        <f t="shared" si="12"/>
        <v>77.401630627437072</v>
      </c>
      <c r="H87" s="789" t="s">
        <v>188</v>
      </c>
      <c r="I87" s="789" t="s">
        <v>188</v>
      </c>
      <c r="J87" s="789" t="s">
        <v>188</v>
      </c>
      <c r="K87" s="789">
        <f t="shared" ref="K87" si="14">K67/$F67*100</f>
        <v>7.5150655795817087</v>
      </c>
      <c r="L87" s="784" t="s">
        <v>62</v>
      </c>
    </row>
    <row r="88" spans="1:12">
      <c r="A88" s="694" t="s">
        <v>46</v>
      </c>
      <c r="B88" s="466">
        <v>100</v>
      </c>
      <c r="C88" s="785">
        <f t="shared" si="10"/>
        <v>0.89520800421274349</v>
      </c>
      <c r="D88" s="785">
        <f t="shared" si="10"/>
        <v>4.3707214323328065</v>
      </c>
      <c r="E88" s="786">
        <f t="shared" si="11"/>
        <v>94.734070563454452</v>
      </c>
      <c r="F88" s="787">
        <v>100</v>
      </c>
      <c r="G88" s="785">
        <f t="shared" si="12"/>
        <v>27.459699833240691</v>
      </c>
      <c r="H88" s="785">
        <f t="shared" si="12"/>
        <v>60.867148415786545</v>
      </c>
      <c r="I88" s="785" t="s">
        <v>188</v>
      </c>
      <c r="J88" s="785" t="s">
        <v>188</v>
      </c>
      <c r="K88" s="785" t="s">
        <v>62</v>
      </c>
      <c r="L88" s="788" t="s">
        <v>62</v>
      </c>
    </row>
    <row r="89" spans="1:12">
      <c r="A89" s="693" t="s">
        <v>47</v>
      </c>
      <c r="B89" s="471">
        <v>100</v>
      </c>
      <c r="C89" s="789">
        <f t="shared" si="10"/>
        <v>0.33873477982239314</v>
      </c>
      <c r="D89" s="789">
        <f t="shared" si="10"/>
        <v>1.2267692026000183</v>
      </c>
      <c r="E89" s="782">
        <f t="shared" si="11"/>
        <v>98.434496017577587</v>
      </c>
      <c r="F89" s="790">
        <v>100</v>
      </c>
      <c r="G89" s="789">
        <f t="shared" si="12"/>
        <v>22.219122023809522</v>
      </c>
      <c r="H89" s="789">
        <f t="shared" si="12"/>
        <v>33.110119047619044</v>
      </c>
      <c r="I89" s="789">
        <f t="shared" si="12"/>
        <v>1.2555803571428572</v>
      </c>
      <c r="J89" s="789">
        <f t="shared" si="12"/>
        <v>42.838541666666671</v>
      </c>
      <c r="K89" s="789">
        <f t="shared" si="12"/>
        <v>0.57663690476190477</v>
      </c>
      <c r="L89" s="784" t="s">
        <v>62</v>
      </c>
    </row>
    <row r="90" spans="1:12">
      <c r="A90" s="694" t="s">
        <v>48</v>
      </c>
      <c r="B90" s="466">
        <v>100</v>
      </c>
      <c r="C90" s="785">
        <f t="shared" si="10"/>
        <v>0.90357767918922227</v>
      </c>
      <c r="D90" s="785">
        <f t="shared" si="10"/>
        <v>2.584557776059262</v>
      </c>
      <c r="E90" s="786">
        <f t="shared" si="11"/>
        <v>96.511864544751518</v>
      </c>
      <c r="F90" s="787">
        <v>100</v>
      </c>
      <c r="G90" s="785">
        <f t="shared" si="12"/>
        <v>62.246963562753031</v>
      </c>
      <c r="H90" s="785">
        <f t="shared" si="12"/>
        <v>20.871288798920379</v>
      </c>
      <c r="I90" s="785">
        <f t="shared" si="12"/>
        <v>1.2061403508771928</v>
      </c>
      <c r="J90" s="785">
        <f t="shared" si="12"/>
        <v>6.7518556005398107</v>
      </c>
      <c r="K90" s="785">
        <f t="shared" si="12"/>
        <v>8.923751686909581</v>
      </c>
      <c r="L90" s="788" t="s">
        <v>62</v>
      </c>
    </row>
    <row r="91" spans="1:12">
      <c r="A91" s="693" t="s">
        <v>49</v>
      </c>
      <c r="B91" s="471">
        <v>100</v>
      </c>
      <c r="C91" s="789">
        <f t="shared" si="10"/>
        <v>1.0613207547169812</v>
      </c>
      <c r="D91" s="789">
        <f t="shared" si="10"/>
        <v>7.4292452830188678</v>
      </c>
      <c r="E91" s="782">
        <f t="shared" si="11"/>
        <v>91.509433962264154</v>
      </c>
      <c r="F91" s="790">
        <v>100</v>
      </c>
      <c r="G91" s="789">
        <f t="shared" si="12"/>
        <v>29.768041237113401</v>
      </c>
      <c r="H91" s="789">
        <f t="shared" si="12"/>
        <v>37.027491408934708</v>
      </c>
      <c r="I91" s="789">
        <f t="shared" si="12"/>
        <v>3.3075601374570449</v>
      </c>
      <c r="J91" s="789">
        <f t="shared" si="12"/>
        <v>29.896907216494846</v>
      </c>
      <c r="K91" s="789" t="s">
        <v>62</v>
      </c>
      <c r="L91" s="784" t="s">
        <v>62</v>
      </c>
    </row>
    <row r="92" spans="1:12">
      <c r="A92" s="694" t="s">
        <v>50</v>
      </c>
      <c r="B92" s="466">
        <v>100</v>
      </c>
      <c r="C92" s="785">
        <f t="shared" si="10"/>
        <v>3.7138927097661623</v>
      </c>
      <c r="D92" s="785">
        <f t="shared" si="10"/>
        <v>4.9518569463548827</v>
      </c>
      <c r="E92" s="786">
        <f t="shared" si="11"/>
        <v>91.334250343878949</v>
      </c>
      <c r="F92" s="787">
        <v>100</v>
      </c>
      <c r="G92" s="785">
        <f t="shared" si="12"/>
        <v>71.385542168674704</v>
      </c>
      <c r="H92" s="785">
        <f t="shared" si="12"/>
        <v>21.084337349397593</v>
      </c>
      <c r="I92" s="785" t="s">
        <v>188</v>
      </c>
      <c r="J92" s="785" t="s">
        <v>188</v>
      </c>
      <c r="K92" s="785" t="s">
        <v>62</v>
      </c>
      <c r="L92" s="788" t="s">
        <v>62</v>
      </c>
    </row>
    <row r="93" spans="1:12">
      <c r="A93" s="693" t="s">
        <v>51</v>
      </c>
      <c r="B93" s="471">
        <v>100</v>
      </c>
      <c r="C93" s="789">
        <f t="shared" si="10"/>
        <v>8.4033613445378158E-2</v>
      </c>
      <c r="D93" s="789">
        <f t="shared" si="10"/>
        <v>5.3361344537815123</v>
      </c>
      <c r="E93" s="782">
        <f t="shared" si="11"/>
        <v>94.579831932773104</v>
      </c>
      <c r="F93" s="790">
        <v>100</v>
      </c>
      <c r="G93" s="789">
        <f t="shared" si="12"/>
        <v>71.612616614837847</v>
      </c>
      <c r="H93" s="789">
        <f t="shared" si="12"/>
        <v>18.280764104842291</v>
      </c>
      <c r="I93" s="789" t="s">
        <v>188</v>
      </c>
      <c r="J93" s="789" t="s">
        <v>188</v>
      </c>
      <c r="K93" s="789" t="s">
        <v>62</v>
      </c>
      <c r="L93" s="784" t="s">
        <v>62</v>
      </c>
    </row>
    <row r="94" spans="1:12">
      <c r="A94" s="694" t="s">
        <v>52</v>
      </c>
      <c r="B94" s="466">
        <v>100</v>
      </c>
      <c r="C94" s="785">
        <f t="shared" si="10"/>
        <v>9.9950024987506242E-2</v>
      </c>
      <c r="D94" s="785">
        <f t="shared" si="10"/>
        <v>6.0969515242378813</v>
      </c>
      <c r="E94" s="786">
        <f t="shared" si="11"/>
        <v>93.803098450774613</v>
      </c>
      <c r="F94" s="787">
        <v>100</v>
      </c>
      <c r="G94" s="785">
        <f t="shared" si="12"/>
        <v>51.51838039424613</v>
      </c>
      <c r="H94" s="785">
        <f t="shared" si="12"/>
        <v>37.879595098561538</v>
      </c>
      <c r="I94" s="785" t="s">
        <v>188</v>
      </c>
      <c r="J94" s="785" t="s">
        <v>188</v>
      </c>
      <c r="K94" s="785" t="s">
        <v>62</v>
      </c>
      <c r="L94" s="788" t="s">
        <v>62</v>
      </c>
    </row>
    <row r="95" spans="1:12">
      <c r="A95" s="693" t="s">
        <v>53</v>
      </c>
      <c r="B95" s="471">
        <v>100</v>
      </c>
      <c r="C95" s="789">
        <f t="shared" si="10"/>
        <v>1.3249211356466877</v>
      </c>
      <c r="D95" s="789">
        <f t="shared" si="10"/>
        <v>3.0599369085173502</v>
      </c>
      <c r="E95" s="782">
        <f t="shared" si="11"/>
        <v>95.615141955835952</v>
      </c>
      <c r="F95" s="790">
        <v>100</v>
      </c>
      <c r="G95" s="789">
        <f t="shared" si="12"/>
        <v>58.264599142197291</v>
      </c>
      <c r="H95" s="789">
        <f t="shared" si="12"/>
        <v>34.54305509732761</v>
      </c>
      <c r="I95" s="789">
        <f t="shared" si="12"/>
        <v>0.8907951171230617</v>
      </c>
      <c r="J95" s="789">
        <f t="shared" si="12"/>
        <v>6.3015506433520292</v>
      </c>
      <c r="K95" s="789" t="s">
        <v>62</v>
      </c>
      <c r="L95" s="784" t="s">
        <v>62</v>
      </c>
    </row>
    <row r="96" spans="1:12" ht="15" thickBot="1">
      <c r="A96" s="695" t="s">
        <v>54</v>
      </c>
      <c r="B96" s="466">
        <v>100</v>
      </c>
      <c r="C96" s="785">
        <f t="shared" si="10"/>
        <v>4.8100048100048101E-2</v>
      </c>
      <c r="D96" s="785">
        <f t="shared" si="10"/>
        <v>3.2708032708032708</v>
      </c>
      <c r="E96" s="786">
        <f t="shared" si="11"/>
        <v>96.681096681096676</v>
      </c>
      <c r="F96" s="787">
        <v>100</v>
      </c>
      <c r="G96" s="785">
        <f t="shared" si="12"/>
        <v>51.393034825870643</v>
      </c>
      <c r="H96" s="785">
        <f t="shared" si="12"/>
        <v>44.875621890547265</v>
      </c>
      <c r="I96" s="791">
        <f t="shared" si="12"/>
        <v>1.0945273631840797</v>
      </c>
      <c r="J96" s="791">
        <f t="shared" si="12"/>
        <v>2.6368159203980097</v>
      </c>
      <c r="K96" s="791" t="s">
        <v>62</v>
      </c>
      <c r="L96" s="788" t="s">
        <v>62</v>
      </c>
    </row>
    <row r="97" spans="1:13">
      <c r="A97" s="696" t="s">
        <v>55</v>
      </c>
      <c r="B97" s="478">
        <v>100</v>
      </c>
      <c r="C97" s="792">
        <f t="shared" si="10"/>
        <v>0.58323592441067607</v>
      </c>
      <c r="D97" s="792">
        <f t="shared" si="10"/>
        <v>4.9568965517241379</v>
      </c>
      <c r="E97" s="793">
        <f t="shared" si="11"/>
        <v>94.459867523865185</v>
      </c>
      <c r="F97" s="725">
        <v>100</v>
      </c>
      <c r="G97" s="792">
        <f t="shared" si="12"/>
        <v>49.443141096702675</v>
      </c>
      <c r="H97" s="792">
        <f t="shared" si="12"/>
        <v>21.641444739488001</v>
      </c>
      <c r="I97" s="792">
        <f t="shared" si="12"/>
        <v>0.87395911211941535</v>
      </c>
      <c r="J97" s="792">
        <f t="shared" si="12"/>
        <v>9.2784036711438809</v>
      </c>
      <c r="K97" s="792">
        <f t="shared" si="12"/>
        <v>8.9406790584959648</v>
      </c>
      <c r="L97" s="793">
        <f t="shared" si="12"/>
        <v>9.8223723220500663</v>
      </c>
    </row>
    <row r="98" spans="1:13">
      <c r="A98" s="697" t="s">
        <v>56</v>
      </c>
      <c r="B98" s="482">
        <v>100</v>
      </c>
      <c r="C98" s="794">
        <f t="shared" ref="C98:D99" si="15">C78/$B78*100</f>
        <v>0.44078469363041894</v>
      </c>
      <c r="D98" s="794">
        <f t="shared" si="15"/>
        <v>18.604989101477358</v>
      </c>
      <c r="E98" s="795">
        <f t="shared" si="11"/>
        <v>80.954226204892223</v>
      </c>
      <c r="F98" s="729">
        <v>100</v>
      </c>
      <c r="G98" s="794">
        <f t="shared" ref="G98:L99" si="16">G78/$F78*100</f>
        <v>61.347454077664096</v>
      </c>
      <c r="H98" s="794">
        <f t="shared" si="16"/>
        <v>32.124693352480108</v>
      </c>
      <c r="I98" s="794">
        <f t="shared" si="16"/>
        <v>1.1248728534673607</v>
      </c>
      <c r="J98" s="794">
        <f t="shared" si="16"/>
        <v>5.4029797163884403</v>
      </c>
      <c r="K98" s="794">
        <f t="shared" si="16"/>
        <v>0</v>
      </c>
      <c r="L98" s="795">
        <f t="shared" si="16"/>
        <v>0</v>
      </c>
    </row>
    <row r="99" spans="1:13">
      <c r="A99" s="698" t="s">
        <v>57</v>
      </c>
      <c r="B99" s="486">
        <v>100</v>
      </c>
      <c r="C99" s="796">
        <f t="shared" si="15"/>
        <v>0.55462037694725264</v>
      </c>
      <c r="D99" s="796">
        <f t="shared" si="15"/>
        <v>7.6985200393099351</v>
      </c>
      <c r="E99" s="797">
        <f t="shared" si="11"/>
        <v>91.746859583742818</v>
      </c>
      <c r="F99" s="733">
        <v>100</v>
      </c>
      <c r="G99" s="796">
        <f t="shared" si="16"/>
        <v>51.553170504077805</v>
      </c>
      <c r="H99" s="796">
        <f t="shared" si="16"/>
        <v>23.499591689556798</v>
      </c>
      <c r="I99" s="796">
        <f t="shared" si="16"/>
        <v>0.91843336055402958</v>
      </c>
      <c r="J99" s="796">
        <f t="shared" si="16"/>
        <v>8.591488052942486</v>
      </c>
      <c r="K99" s="796">
        <f t="shared" si="16"/>
        <v>7.3559512572780008</v>
      </c>
      <c r="L99" s="797">
        <f t="shared" si="16"/>
        <v>8.0813651355908824</v>
      </c>
    </row>
    <row r="100" spans="1:13" ht="14.25" customHeight="1">
      <c r="A100" s="1205" t="s">
        <v>292</v>
      </c>
      <c r="B100" s="1205"/>
      <c r="C100" s="1205"/>
      <c r="D100" s="1205"/>
      <c r="E100" s="1205"/>
      <c r="F100" s="1205"/>
      <c r="G100" s="1205"/>
      <c r="H100" s="1205"/>
      <c r="I100" s="1205"/>
      <c r="J100" s="1205"/>
      <c r="K100" s="1205"/>
      <c r="L100" s="1205"/>
    </row>
    <row r="101" spans="1:13" ht="24" customHeight="1">
      <c r="A101" s="1211" t="s">
        <v>286</v>
      </c>
      <c r="B101" s="1211"/>
      <c r="C101" s="1211"/>
      <c r="D101" s="1211"/>
      <c r="E101" s="1211"/>
      <c r="F101" s="1211"/>
      <c r="G101" s="1211"/>
      <c r="H101" s="1211"/>
      <c r="I101" s="1211"/>
      <c r="J101" s="1211"/>
      <c r="K101" s="1211"/>
      <c r="L101" s="1211"/>
      <c r="M101" s="753"/>
    </row>
    <row r="102" spans="1:13" ht="16.5" customHeight="1">
      <c r="A102" s="1205" t="s">
        <v>287</v>
      </c>
      <c r="B102" s="1205"/>
      <c r="C102" s="1205"/>
      <c r="D102" s="1205"/>
      <c r="E102" s="1205"/>
      <c r="F102" s="1205"/>
      <c r="G102" s="1205"/>
      <c r="H102" s="1205"/>
      <c r="I102" s="1205"/>
      <c r="J102" s="1205"/>
      <c r="K102" s="1205"/>
      <c r="L102" s="1205"/>
      <c r="M102" s="753"/>
    </row>
    <row r="103" spans="1:13" ht="34.4" customHeight="1">
      <c r="A103" s="1205" t="s">
        <v>293</v>
      </c>
      <c r="B103" s="1205"/>
      <c r="C103" s="1205"/>
      <c r="D103" s="1205"/>
      <c r="E103" s="1205"/>
      <c r="F103" s="1205"/>
      <c r="G103" s="1205"/>
      <c r="H103" s="1205"/>
      <c r="I103" s="1205"/>
      <c r="J103" s="1205"/>
      <c r="K103" s="1205"/>
      <c r="L103" s="1205"/>
      <c r="M103" s="753"/>
    </row>
    <row r="104" spans="1:13" ht="21" customHeight="1"/>
    <row r="105" spans="1:13" ht="23.5">
      <c r="A105" s="1031">
        <v>2021</v>
      </c>
      <c r="B105" s="1031"/>
      <c r="C105" s="1031"/>
      <c r="D105" s="1031"/>
      <c r="E105" s="1031"/>
      <c r="F105" s="1031"/>
      <c r="G105" s="1031"/>
      <c r="H105" s="1031"/>
      <c r="I105" s="1031"/>
      <c r="J105" s="1031"/>
      <c r="K105" s="1031"/>
      <c r="L105" s="1031"/>
      <c r="M105" s="167"/>
    </row>
    <row r="106" spans="1:13">
      <c r="A106" s="169"/>
    </row>
    <row r="107" spans="1:13">
      <c r="A107" s="1175" t="s">
        <v>294</v>
      </c>
      <c r="B107" s="1175"/>
      <c r="C107" s="1175"/>
      <c r="D107" s="1175"/>
      <c r="E107" s="1175"/>
      <c r="F107" s="1175"/>
      <c r="G107" s="1175"/>
      <c r="H107" s="1175"/>
      <c r="I107" s="1175"/>
      <c r="J107" s="1175"/>
      <c r="K107" s="1175"/>
      <c r="L107" s="1175"/>
    </row>
    <row r="108" spans="1:13" ht="15" customHeight="1">
      <c r="A108" s="1157" t="s">
        <v>28</v>
      </c>
      <c r="B108" s="1035" t="s">
        <v>272</v>
      </c>
      <c r="C108" s="1159" t="s">
        <v>273</v>
      </c>
      <c r="D108" s="1160"/>
      <c r="E108" s="1160"/>
      <c r="F108" s="1160"/>
      <c r="G108" s="1160"/>
      <c r="H108" s="1160"/>
      <c r="I108" s="1160"/>
      <c r="J108" s="1160"/>
      <c r="K108" s="1160"/>
      <c r="L108" s="1160"/>
    </row>
    <row r="109" spans="1:13" ht="15" customHeight="1">
      <c r="A109" s="1157"/>
      <c r="B109" s="1035"/>
      <c r="C109" s="1180" t="s">
        <v>290</v>
      </c>
      <c r="D109" s="1180" t="s">
        <v>275</v>
      </c>
      <c r="E109" s="1036" t="s">
        <v>276</v>
      </c>
      <c r="F109" s="1061"/>
      <c r="G109" s="1036" t="s">
        <v>277</v>
      </c>
      <c r="H109" s="1037"/>
      <c r="I109" s="1037"/>
      <c r="J109" s="1037"/>
      <c r="K109" s="1037"/>
      <c r="L109" s="1037"/>
    </row>
    <row r="110" spans="1:13" ht="100.5" customHeight="1">
      <c r="A110" s="1157"/>
      <c r="B110" s="1035"/>
      <c r="C110" s="1180"/>
      <c r="D110" s="1180"/>
      <c r="E110" s="1036"/>
      <c r="F110" s="1061"/>
      <c r="G110" s="746" t="s">
        <v>278</v>
      </c>
      <c r="H110" s="746" t="s">
        <v>279</v>
      </c>
      <c r="I110" s="746" t="s">
        <v>280</v>
      </c>
      <c r="J110" s="746" t="s">
        <v>281</v>
      </c>
      <c r="K110" s="746" t="s">
        <v>291</v>
      </c>
      <c r="L110" s="747" t="s">
        <v>283</v>
      </c>
      <c r="M110" s="754"/>
    </row>
    <row r="111" spans="1:13" ht="15" thickBot="1">
      <c r="A111" s="1158"/>
      <c r="B111" s="1051" t="s">
        <v>3</v>
      </c>
      <c r="C111" s="1041"/>
      <c r="D111" s="1041"/>
      <c r="E111" s="1041"/>
      <c r="F111" s="1041"/>
      <c r="G111" s="1041"/>
      <c r="H111" s="1041"/>
      <c r="I111" s="1041"/>
      <c r="J111" s="1041"/>
      <c r="K111" s="1041"/>
      <c r="L111" s="1041"/>
    </row>
    <row r="112" spans="1:13" s="754" customFormat="1" ht="15" customHeight="1">
      <c r="A112" s="693" t="s">
        <v>39</v>
      </c>
      <c r="B112" s="457">
        <f>SUM(C112,D112,F112)</f>
        <v>10222</v>
      </c>
      <c r="C112" s="765">
        <v>19</v>
      </c>
      <c r="D112" s="765">
        <v>1268</v>
      </c>
      <c r="E112" s="757">
        <v>4646</v>
      </c>
      <c r="F112" s="756">
        <f>SUM(K112:L112,E112)</f>
        <v>8935</v>
      </c>
      <c r="G112" s="765">
        <v>4219</v>
      </c>
      <c r="H112" s="765">
        <v>407</v>
      </c>
      <c r="I112" s="765">
        <v>20</v>
      </c>
      <c r="J112" s="765">
        <v>0</v>
      </c>
      <c r="K112" s="457">
        <v>4289</v>
      </c>
      <c r="L112" s="759" t="s">
        <v>62</v>
      </c>
      <c r="M112" s="798"/>
    </row>
    <row r="113" spans="1:15">
      <c r="A113" s="694" t="s">
        <v>40</v>
      </c>
      <c r="B113" s="466">
        <f t="shared" ref="B113:B130" si="17">SUM(C113,D113,F113)</f>
        <v>18509</v>
      </c>
      <c r="C113" s="761">
        <v>33</v>
      </c>
      <c r="D113" s="761">
        <v>929</v>
      </c>
      <c r="E113" s="762">
        <v>10039</v>
      </c>
      <c r="F113" s="761">
        <f>SUM(K113:L113,E113)</f>
        <v>17547</v>
      </c>
      <c r="G113" s="761">
        <v>6307</v>
      </c>
      <c r="H113" s="761">
        <v>3688</v>
      </c>
      <c r="I113" s="761" t="s">
        <v>188</v>
      </c>
      <c r="J113" s="761" t="s">
        <v>188</v>
      </c>
      <c r="K113" s="799" t="s">
        <v>62</v>
      </c>
      <c r="L113" s="764">
        <v>7508</v>
      </c>
      <c r="M113" s="760"/>
      <c r="O113" s="754"/>
    </row>
    <row r="114" spans="1:15" ht="15" customHeight="1">
      <c r="A114" s="693" t="s">
        <v>41</v>
      </c>
      <c r="B114" s="471">
        <f t="shared" si="17"/>
        <v>7869</v>
      </c>
      <c r="C114" s="765">
        <v>51</v>
      </c>
      <c r="D114" s="765">
        <v>3050</v>
      </c>
      <c r="E114" s="757">
        <v>4768</v>
      </c>
      <c r="F114" s="765">
        <f t="shared" ref="F114:F130" si="18">SUM(K114:L114,E114)</f>
        <v>4768</v>
      </c>
      <c r="G114" s="765">
        <v>3723</v>
      </c>
      <c r="H114" s="765">
        <v>949</v>
      </c>
      <c r="I114" s="765">
        <v>15</v>
      </c>
      <c r="J114" s="765">
        <v>81</v>
      </c>
      <c r="K114" s="800" t="s">
        <v>62</v>
      </c>
      <c r="L114" s="759" t="s">
        <v>62</v>
      </c>
      <c r="M114" s="760"/>
      <c r="O114" s="754"/>
    </row>
    <row r="115" spans="1:15">
      <c r="A115" s="694" t="s">
        <v>42</v>
      </c>
      <c r="B115" s="466">
        <f t="shared" si="17"/>
        <v>1815</v>
      </c>
      <c r="C115" s="761">
        <v>18</v>
      </c>
      <c r="D115" s="761">
        <v>114</v>
      </c>
      <c r="E115" s="762">
        <v>1683</v>
      </c>
      <c r="F115" s="761">
        <f t="shared" si="18"/>
        <v>1683</v>
      </c>
      <c r="G115" s="761">
        <v>788</v>
      </c>
      <c r="H115" s="761" t="s">
        <v>188</v>
      </c>
      <c r="I115" s="761" t="s">
        <v>188</v>
      </c>
      <c r="J115" s="761" t="s">
        <v>188</v>
      </c>
      <c r="K115" s="799" t="s">
        <v>62</v>
      </c>
      <c r="L115" s="764" t="s">
        <v>62</v>
      </c>
      <c r="M115" s="760"/>
      <c r="O115" s="754"/>
    </row>
    <row r="116" spans="1:15">
      <c r="A116" s="693" t="s">
        <v>43</v>
      </c>
      <c r="B116" s="471">
        <f t="shared" si="17"/>
        <v>990</v>
      </c>
      <c r="C116" s="765">
        <v>10</v>
      </c>
      <c r="D116" s="765">
        <v>31</v>
      </c>
      <c r="E116" s="757">
        <v>949</v>
      </c>
      <c r="F116" s="765">
        <f t="shared" si="18"/>
        <v>949</v>
      </c>
      <c r="G116" s="765">
        <v>731</v>
      </c>
      <c r="H116" s="765">
        <v>218</v>
      </c>
      <c r="I116" s="765">
        <v>0</v>
      </c>
      <c r="J116" s="765">
        <v>0</v>
      </c>
      <c r="K116" s="800" t="s">
        <v>62</v>
      </c>
      <c r="L116" s="759" t="s">
        <v>62</v>
      </c>
      <c r="M116" s="760"/>
      <c r="O116" s="754"/>
    </row>
    <row r="117" spans="1:15">
      <c r="A117" s="694" t="s">
        <v>44</v>
      </c>
      <c r="B117" s="466">
        <f t="shared" si="17"/>
        <v>2500</v>
      </c>
      <c r="C117" s="761">
        <v>0</v>
      </c>
      <c r="D117" s="761">
        <v>174</v>
      </c>
      <c r="E117" s="762">
        <v>2326</v>
      </c>
      <c r="F117" s="761">
        <f t="shared" si="18"/>
        <v>2326</v>
      </c>
      <c r="G117" s="761">
        <v>1340</v>
      </c>
      <c r="H117" s="761">
        <v>865</v>
      </c>
      <c r="I117" s="761">
        <v>75</v>
      </c>
      <c r="J117" s="761">
        <v>46</v>
      </c>
      <c r="K117" s="799" t="s">
        <v>62</v>
      </c>
      <c r="L117" s="764" t="s">
        <v>62</v>
      </c>
      <c r="M117" s="760"/>
      <c r="O117" s="754"/>
    </row>
    <row r="118" spans="1:15">
      <c r="A118" s="693" t="s">
        <v>45</v>
      </c>
      <c r="B118" s="471">
        <f t="shared" si="17"/>
        <v>5887</v>
      </c>
      <c r="C118" s="765">
        <v>57</v>
      </c>
      <c r="D118" s="765">
        <v>449</v>
      </c>
      <c r="E118" s="757">
        <v>4962</v>
      </c>
      <c r="F118" s="765">
        <f t="shared" si="18"/>
        <v>5381</v>
      </c>
      <c r="G118" s="765">
        <v>4237</v>
      </c>
      <c r="H118" s="765" t="s">
        <v>188</v>
      </c>
      <c r="I118" s="765" t="s">
        <v>188</v>
      </c>
      <c r="J118" s="765" t="s">
        <v>188</v>
      </c>
      <c r="K118" s="471">
        <v>419</v>
      </c>
      <c r="L118" s="759" t="s">
        <v>62</v>
      </c>
      <c r="M118" s="760"/>
      <c r="O118" s="754"/>
    </row>
    <row r="119" spans="1:15">
      <c r="A119" s="694" t="s">
        <v>46</v>
      </c>
      <c r="B119" s="466">
        <f t="shared" si="17"/>
        <v>1938</v>
      </c>
      <c r="C119" s="761">
        <v>9</v>
      </c>
      <c r="D119" s="761">
        <v>31</v>
      </c>
      <c r="E119" s="762">
        <v>1898</v>
      </c>
      <c r="F119" s="761">
        <f t="shared" si="18"/>
        <v>1898</v>
      </c>
      <c r="G119" s="761">
        <v>587</v>
      </c>
      <c r="H119" s="761">
        <v>1089</v>
      </c>
      <c r="I119" s="761" t="s">
        <v>188</v>
      </c>
      <c r="J119" s="761" t="s">
        <v>188</v>
      </c>
      <c r="K119" s="799" t="s">
        <v>62</v>
      </c>
      <c r="L119" s="764" t="s">
        <v>62</v>
      </c>
      <c r="M119" s="760"/>
      <c r="O119" s="754"/>
    </row>
    <row r="120" spans="1:15">
      <c r="A120" s="693" t="s">
        <v>47</v>
      </c>
      <c r="B120" s="471">
        <f t="shared" si="17"/>
        <v>10390</v>
      </c>
      <c r="C120" s="765">
        <v>40</v>
      </c>
      <c r="D120" s="765">
        <v>139</v>
      </c>
      <c r="E120" s="757">
        <v>10157</v>
      </c>
      <c r="F120" s="765">
        <f t="shared" si="18"/>
        <v>10211</v>
      </c>
      <c r="G120" s="765">
        <v>2270</v>
      </c>
      <c r="H120" s="765">
        <v>3344</v>
      </c>
      <c r="I120" s="765">
        <v>166</v>
      </c>
      <c r="J120" s="765">
        <v>4377</v>
      </c>
      <c r="K120" s="471">
        <v>54</v>
      </c>
      <c r="L120" s="759" t="s">
        <v>62</v>
      </c>
      <c r="M120" s="760"/>
      <c r="O120" s="754"/>
    </row>
    <row r="121" spans="1:15">
      <c r="A121" s="694" t="s">
        <v>48</v>
      </c>
      <c r="B121" s="466">
        <f t="shared" si="17"/>
        <v>22933</v>
      </c>
      <c r="C121" s="761">
        <v>189</v>
      </c>
      <c r="D121" s="761">
        <v>478</v>
      </c>
      <c r="E121" s="762">
        <v>20268</v>
      </c>
      <c r="F121" s="761">
        <f t="shared" si="18"/>
        <v>22266</v>
      </c>
      <c r="G121" s="761">
        <v>13233</v>
      </c>
      <c r="H121" s="761">
        <v>5061</v>
      </c>
      <c r="I121" s="761">
        <v>267</v>
      </c>
      <c r="J121" s="761">
        <v>1707</v>
      </c>
      <c r="K121" s="466">
        <v>1998</v>
      </c>
      <c r="L121" s="764" t="s">
        <v>62</v>
      </c>
      <c r="M121" s="760"/>
      <c r="O121" s="754"/>
    </row>
    <row r="122" spans="1:15">
      <c r="A122" s="693" t="s">
        <v>49</v>
      </c>
      <c r="B122" s="471">
        <f t="shared" si="17"/>
        <v>2599</v>
      </c>
      <c r="C122" s="765">
        <v>16</v>
      </c>
      <c r="D122" s="765">
        <v>124</v>
      </c>
      <c r="E122" s="757">
        <v>2459</v>
      </c>
      <c r="F122" s="765">
        <f t="shared" si="18"/>
        <v>2459</v>
      </c>
      <c r="G122" s="765">
        <v>720</v>
      </c>
      <c r="H122" s="765">
        <v>954</v>
      </c>
      <c r="I122" s="765" t="s">
        <v>188</v>
      </c>
      <c r="J122" s="765" t="s">
        <v>188</v>
      </c>
      <c r="K122" s="800" t="s">
        <v>62</v>
      </c>
      <c r="L122" s="759" t="s">
        <v>62</v>
      </c>
      <c r="M122" s="760"/>
      <c r="O122" s="754"/>
    </row>
    <row r="123" spans="1:15">
      <c r="A123" s="694" t="s">
        <v>50</v>
      </c>
      <c r="B123" s="466">
        <f t="shared" si="17"/>
        <v>809</v>
      </c>
      <c r="C123" s="761">
        <v>10</v>
      </c>
      <c r="D123" s="761">
        <v>38</v>
      </c>
      <c r="E123" s="762">
        <v>761</v>
      </c>
      <c r="F123" s="761">
        <f t="shared" si="18"/>
        <v>761</v>
      </c>
      <c r="G123" s="761">
        <v>539</v>
      </c>
      <c r="H123" s="761" t="s">
        <v>188</v>
      </c>
      <c r="I123" s="761" t="s">
        <v>188</v>
      </c>
      <c r="J123" s="761" t="s">
        <v>188</v>
      </c>
      <c r="K123" s="799" t="s">
        <v>62</v>
      </c>
      <c r="L123" s="764" t="s">
        <v>62</v>
      </c>
      <c r="M123" s="760"/>
      <c r="O123" s="754"/>
    </row>
    <row r="124" spans="1:15">
      <c r="A124" s="693" t="s">
        <v>51</v>
      </c>
      <c r="B124" s="471">
        <f t="shared" si="17"/>
        <v>4500</v>
      </c>
      <c r="C124" s="765">
        <v>9</v>
      </c>
      <c r="D124" s="765">
        <v>238</v>
      </c>
      <c r="E124" s="767">
        <v>4253</v>
      </c>
      <c r="F124" s="765">
        <f t="shared" si="18"/>
        <v>4253</v>
      </c>
      <c r="G124" s="765">
        <v>3031</v>
      </c>
      <c r="H124" s="765">
        <v>787</v>
      </c>
      <c r="I124" s="765">
        <v>24</v>
      </c>
      <c r="J124" s="765">
        <v>411</v>
      </c>
      <c r="K124" s="800" t="s">
        <v>62</v>
      </c>
      <c r="L124" s="759" t="s">
        <v>62</v>
      </c>
      <c r="M124" s="760"/>
      <c r="O124" s="754"/>
    </row>
    <row r="125" spans="1:15">
      <c r="A125" s="694" t="s">
        <v>52</v>
      </c>
      <c r="B125" s="466">
        <f t="shared" si="17"/>
        <v>1984</v>
      </c>
      <c r="C125" s="761">
        <v>2</v>
      </c>
      <c r="D125" s="761">
        <v>185</v>
      </c>
      <c r="E125" s="762">
        <v>1797</v>
      </c>
      <c r="F125" s="761">
        <f t="shared" si="18"/>
        <v>1797</v>
      </c>
      <c r="G125" s="761">
        <v>968</v>
      </c>
      <c r="H125" s="761" t="s">
        <v>188</v>
      </c>
      <c r="I125" s="761" t="s">
        <v>188</v>
      </c>
      <c r="J125" s="761" t="s">
        <v>188</v>
      </c>
      <c r="K125" s="799" t="s">
        <v>62</v>
      </c>
      <c r="L125" s="764" t="s">
        <v>62</v>
      </c>
      <c r="M125" s="760"/>
      <c r="O125" s="754"/>
    </row>
    <row r="126" spans="1:15">
      <c r="A126" s="693" t="s">
        <v>53</v>
      </c>
      <c r="B126" s="471">
        <f t="shared" si="17"/>
        <v>3159</v>
      </c>
      <c r="C126" s="765">
        <v>32</v>
      </c>
      <c r="D126" s="765">
        <v>74</v>
      </c>
      <c r="E126" s="757">
        <v>3053</v>
      </c>
      <c r="F126" s="765">
        <f t="shared" si="18"/>
        <v>3053</v>
      </c>
      <c r="G126" s="765">
        <v>1704</v>
      </c>
      <c r="H126" s="765">
        <v>1141</v>
      </c>
      <c r="I126" s="765">
        <v>0</v>
      </c>
      <c r="J126" s="765">
        <v>208</v>
      </c>
      <c r="K126" s="800" t="s">
        <v>62</v>
      </c>
      <c r="L126" s="759" t="s">
        <v>62</v>
      </c>
      <c r="M126" s="760"/>
      <c r="O126" s="754"/>
    </row>
    <row r="127" spans="1:15" ht="15" thickBot="1">
      <c r="A127" s="695" t="s">
        <v>54</v>
      </c>
      <c r="B127" s="474">
        <f t="shared" si="17"/>
        <v>2163</v>
      </c>
      <c r="C127" s="768">
        <v>3</v>
      </c>
      <c r="D127" s="768">
        <v>63</v>
      </c>
      <c r="E127" s="769">
        <v>2097</v>
      </c>
      <c r="F127" s="768">
        <f t="shared" si="18"/>
        <v>2097</v>
      </c>
      <c r="G127" s="768">
        <v>1064</v>
      </c>
      <c r="H127" s="768">
        <v>967</v>
      </c>
      <c r="I127" s="768">
        <v>24</v>
      </c>
      <c r="J127" s="768">
        <v>42</v>
      </c>
      <c r="K127" s="799" t="s">
        <v>62</v>
      </c>
      <c r="L127" s="770" t="s">
        <v>62</v>
      </c>
      <c r="M127" s="760"/>
      <c r="O127" s="754"/>
    </row>
    <row r="128" spans="1:15">
      <c r="A128" s="696" t="s">
        <v>55</v>
      </c>
      <c r="B128" s="771">
        <f t="shared" si="17"/>
        <v>77998</v>
      </c>
      <c r="C128" s="772">
        <v>406</v>
      </c>
      <c r="D128" s="772">
        <v>3704</v>
      </c>
      <c r="E128" s="773">
        <f>SUM(E112:E113,E116,E117,E118,E120,E121,E122,E123,E126)</f>
        <v>59620</v>
      </c>
      <c r="F128" s="772">
        <f t="shared" si="18"/>
        <v>73888</v>
      </c>
      <c r="G128" s="772">
        <v>35300</v>
      </c>
      <c r="H128" s="772">
        <v>16526</v>
      </c>
      <c r="I128" s="772">
        <v>606</v>
      </c>
      <c r="J128" s="772">
        <v>7188</v>
      </c>
      <c r="K128" s="478">
        <f>SUM(K112,K118,K120,K121)</f>
        <v>6760</v>
      </c>
      <c r="L128" s="479">
        <f>L113</f>
        <v>7508</v>
      </c>
      <c r="M128" s="760"/>
    </row>
    <row r="129" spans="1:12">
      <c r="A129" s="697" t="s">
        <v>56</v>
      </c>
      <c r="B129" s="774">
        <f>SUM(C129,D129,F129)</f>
        <v>20269</v>
      </c>
      <c r="C129" s="775">
        <v>92</v>
      </c>
      <c r="D129" s="775">
        <v>3681</v>
      </c>
      <c r="E129" s="776">
        <f>SUM(E114:E115,E119,E124:E125,E127)</f>
        <v>16496</v>
      </c>
      <c r="F129" s="775">
        <f>SUM(K129:L129,E129)</f>
        <v>16496</v>
      </c>
      <c r="G129" s="775">
        <v>10161</v>
      </c>
      <c r="H129" s="775">
        <v>5287</v>
      </c>
      <c r="I129" s="775">
        <v>194</v>
      </c>
      <c r="J129" s="775">
        <v>854</v>
      </c>
      <c r="K129" s="801" t="s">
        <v>62</v>
      </c>
      <c r="L129" s="483" t="s">
        <v>62</v>
      </c>
    </row>
    <row r="130" spans="1:12" ht="15" thickBot="1">
      <c r="A130" s="751" t="s">
        <v>57</v>
      </c>
      <c r="B130" s="778">
        <f t="shared" si="17"/>
        <v>98267</v>
      </c>
      <c r="C130" s="779">
        <v>498</v>
      </c>
      <c r="D130" s="779">
        <v>7385</v>
      </c>
      <c r="E130" s="780">
        <v>76116</v>
      </c>
      <c r="F130" s="779">
        <f t="shared" si="18"/>
        <v>90384</v>
      </c>
      <c r="G130" s="779">
        <v>45461</v>
      </c>
      <c r="H130" s="779">
        <v>21813</v>
      </c>
      <c r="I130" s="779">
        <v>800</v>
      </c>
      <c r="J130" s="779">
        <v>8042</v>
      </c>
      <c r="K130" s="740">
        <f>K128</f>
        <v>6760</v>
      </c>
      <c r="L130" s="745">
        <f>L128</f>
        <v>7508</v>
      </c>
    </row>
    <row r="131" spans="1:12" ht="15" thickBot="1">
      <c r="A131" s="752"/>
      <c r="B131" s="1206" t="s">
        <v>284</v>
      </c>
      <c r="C131" s="1206"/>
      <c r="D131" s="1206"/>
      <c r="E131" s="1212"/>
      <c r="F131" s="1213" t="s">
        <v>285</v>
      </c>
      <c r="G131" s="1214"/>
      <c r="H131" s="1214"/>
      <c r="I131" s="1214"/>
      <c r="J131" s="1214"/>
      <c r="K131" s="1214"/>
      <c r="L131" s="1215"/>
    </row>
    <row r="132" spans="1:12">
      <c r="A132" s="693" t="s">
        <v>39</v>
      </c>
      <c r="B132" s="457">
        <v>100</v>
      </c>
      <c r="C132" s="789">
        <f>C112/B112*100</f>
        <v>0.18587360594795538</v>
      </c>
      <c r="D132" s="789">
        <f>D112/B112*100</f>
        <v>12.404617491684602</v>
      </c>
      <c r="E132" s="782">
        <f>F112/B112*100</f>
        <v>87.409508902367435</v>
      </c>
      <c r="F132" s="783">
        <v>100</v>
      </c>
      <c r="G132" s="789">
        <f>G112/F112*100</f>
        <v>47.218802462227195</v>
      </c>
      <c r="H132" s="789">
        <f>H112/F112*100</f>
        <v>4.5551203133743705</v>
      </c>
      <c r="I132" s="789">
        <f t="shared" ref="I132" si="19">I112/F112*100</f>
        <v>0.22383883603805263</v>
      </c>
      <c r="J132" s="781">
        <f t="shared" ref="J132" si="20">J112/F112*100</f>
        <v>0</v>
      </c>
      <c r="K132" s="781">
        <f>K112/F112*100</f>
        <v>48.002238388360382</v>
      </c>
      <c r="L132" s="784" t="s">
        <v>62</v>
      </c>
    </row>
    <row r="133" spans="1:12">
      <c r="A133" s="694" t="s">
        <v>40</v>
      </c>
      <c r="B133" s="466">
        <v>100</v>
      </c>
      <c r="C133" s="785">
        <f t="shared" ref="C133:C144" si="21">C113/B113*100</f>
        <v>0.17829164190393862</v>
      </c>
      <c r="D133" s="785">
        <f t="shared" ref="D133:D144" si="22">D113/B113*100</f>
        <v>5.0191798584472416</v>
      </c>
      <c r="E133" s="786">
        <f t="shared" ref="E133:E150" si="23">F113/B113*100</f>
        <v>94.802528499648815</v>
      </c>
      <c r="F133" s="787">
        <v>100</v>
      </c>
      <c r="G133" s="785">
        <f t="shared" ref="G133:G150" si="24">G113/F113*100</f>
        <v>35.943466119564597</v>
      </c>
      <c r="H133" s="785">
        <f>H113/F113*100</f>
        <v>21.017837807032542</v>
      </c>
      <c r="I133" s="785" t="s">
        <v>62</v>
      </c>
      <c r="J133" s="785" t="s">
        <v>62</v>
      </c>
      <c r="K133" s="785" t="s">
        <v>62</v>
      </c>
      <c r="L133" s="788">
        <f>L113/F113*100</f>
        <v>42.787940958568413</v>
      </c>
    </row>
    <row r="134" spans="1:12">
      <c r="A134" s="693" t="s">
        <v>41</v>
      </c>
      <c r="B134" s="471">
        <v>100</v>
      </c>
      <c r="C134" s="789">
        <f t="shared" si="21"/>
        <v>0.64811284788410217</v>
      </c>
      <c r="D134" s="789">
        <f t="shared" si="22"/>
        <v>38.759689922480625</v>
      </c>
      <c r="E134" s="782">
        <f t="shared" si="23"/>
        <v>60.592197229635282</v>
      </c>
      <c r="F134" s="790">
        <v>100</v>
      </c>
      <c r="G134" s="789">
        <f t="shared" si="24"/>
        <v>78.083053691275168</v>
      </c>
      <c r="H134" s="789">
        <f>H114/F114*100</f>
        <v>19.903523489932887</v>
      </c>
      <c r="I134" s="789">
        <f>I114/F114*100</f>
        <v>0.31459731543624159</v>
      </c>
      <c r="J134" s="789">
        <f>J114/F114*100</f>
        <v>1.6988255033557047</v>
      </c>
      <c r="K134" s="789" t="s">
        <v>62</v>
      </c>
      <c r="L134" s="784" t="s">
        <v>62</v>
      </c>
    </row>
    <row r="135" spans="1:12">
      <c r="A135" s="694" t="s">
        <v>42</v>
      </c>
      <c r="B135" s="466">
        <v>100</v>
      </c>
      <c r="C135" s="785">
        <f t="shared" si="21"/>
        <v>0.99173553719008267</v>
      </c>
      <c r="D135" s="785">
        <f t="shared" si="22"/>
        <v>6.2809917355371905</v>
      </c>
      <c r="E135" s="786">
        <f t="shared" si="23"/>
        <v>92.72727272727272</v>
      </c>
      <c r="F135" s="787">
        <v>100</v>
      </c>
      <c r="G135" s="785">
        <f t="shared" si="24"/>
        <v>46.821152703505646</v>
      </c>
      <c r="H135" s="785" t="s">
        <v>188</v>
      </c>
      <c r="I135" s="785" t="s">
        <v>188</v>
      </c>
      <c r="J135" s="785" t="s">
        <v>188</v>
      </c>
      <c r="K135" s="785" t="s">
        <v>62</v>
      </c>
      <c r="L135" s="788" t="s">
        <v>62</v>
      </c>
    </row>
    <row r="136" spans="1:12">
      <c r="A136" s="693" t="s">
        <v>43</v>
      </c>
      <c r="B136" s="471">
        <v>100</v>
      </c>
      <c r="C136" s="789">
        <f t="shared" si="21"/>
        <v>1.0101010101010102</v>
      </c>
      <c r="D136" s="789">
        <f t="shared" si="22"/>
        <v>3.1313131313131315</v>
      </c>
      <c r="E136" s="782">
        <f t="shared" si="23"/>
        <v>95.858585858585855</v>
      </c>
      <c r="F136" s="790">
        <v>100</v>
      </c>
      <c r="G136" s="789">
        <f t="shared" si="24"/>
        <v>77.028451001053739</v>
      </c>
      <c r="H136" s="789">
        <f>H116/F116*100</f>
        <v>22.971548998946258</v>
      </c>
      <c r="I136" s="789" t="s">
        <v>62</v>
      </c>
      <c r="J136" s="789" t="s">
        <v>62</v>
      </c>
      <c r="K136" s="789" t="s">
        <v>62</v>
      </c>
      <c r="L136" s="784" t="s">
        <v>62</v>
      </c>
    </row>
    <row r="137" spans="1:12">
      <c r="A137" s="694" t="s">
        <v>44</v>
      </c>
      <c r="B137" s="466">
        <v>100</v>
      </c>
      <c r="C137" s="785">
        <f t="shared" si="21"/>
        <v>0</v>
      </c>
      <c r="D137" s="785">
        <f t="shared" si="22"/>
        <v>6.9599999999999991</v>
      </c>
      <c r="E137" s="786">
        <f t="shared" si="23"/>
        <v>93.04</v>
      </c>
      <c r="F137" s="787">
        <v>100</v>
      </c>
      <c r="G137" s="785">
        <f t="shared" si="24"/>
        <v>57.609630266552024</v>
      </c>
      <c r="H137" s="785">
        <f>H117/F117*100</f>
        <v>37.188306104901123</v>
      </c>
      <c r="I137" s="785">
        <f>I117/F117*100</f>
        <v>3.224419604471195</v>
      </c>
      <c r="J137" s="785">
        <f>J117/F117*100</f>
        <v>1.9776440240756663</v>
      </c>
      <c r="K137" s="785" t="s">
        <v>62</v>
      </c>
      <c r="L137" s="788" t="s">
        <v>62</v>
      </c>
    </row>
    <row r="138" spans="1:12">
      <c r="A138" s="693" t="s">
        <v>45</v>
      </c>
      <c r="B138" s="471">
        <v>100</v>
      </c>
      <c r="C138" s="789">
        <f t="shared" si="21"/>
        <v>0.96823509427552235</v>
      </c>
      <c r="D138" s="789">
        <f t="shared" si="22"/>
        <v>7.6269746899949045</v>
      </c>
      <c r="E138" s="782">
        <f t="shared" si="23"/>
        <v>91.404790215729577</v>
      </c>
      <c r="F138" s="790">
        <v>100</v>
      </c>
      <c r="G138" s="789">
        <f t="shared" si="24"/>
        <v>78.740011150343804</v>
      </c>
      <c r="H138" s="789" t="s">
        <v>188</v>
      </c>
      <c r="I138" s="789" t="s">
        <v>188</v>
      </c>
      <c r="J138" s="789" t="s">
        <v>188</v>
      </c>
      <c r="K138" s="789">
        <f>K118/F118*100</f>
        <v>7.786656755249953</v>
      </c>
      <c r="L138" s="784" t="s">
        <v>62</v>
      </c>
    </row>
    <row r="139" spans="1:12">
      <c r="A139" s="694" t="s">
        <v>46</v>
      </c>
      <c r="B139" s="466">
        <v>100</v>
      </c>
      <c r="C139" s="785">
        <f t="shared" si="21"/>
        <v>0.46439628482972134</v>
      </c>
      <c r="D139" s="785">
        <f t="shared" si="22"/>
        <v>1.5995872033023735</v>
      </c>
      <c r="E139" s="786">
        <f t="shared" si="23"/>
        <v>97.936016511867905</v>
      </c>
      <c r="F139" s="787">
        <v>100</v>
      </c>
      <c r="G139" s="785">
        <f t="shared" si="24"/>
        <v>30.927291886195995</v>
      </c>
      <c r="H139" s="785">
        <f>H119/F119*100</f>
        <v>57.376185458377236</v>
      </c>
      <c r="I139" s="785" t="s">
        <v>188</v>
      </c>
      <c r="J139" s="785" t="s">
        <v>188</v>
      </c>
      <c r="K139" s="785" t="s">
        <v>62</v>
      </c>
      <c r="L139" s="788" t="s">
        <v>62</v>
      </c>
    </row>
    <row r="140" spans="1:12">
      <c r="A140" s="693" t="s">
        <v>47</v>
      </c>
      <c r="B140" s="471">
        <v>100</v>
      </c>
      <c r="C140" s="789">
        <f t="shared" si="21"/>
        <v>0.38498556304138598</v>
      </c>
      <c r="D140" s="789">
        <f t="shared" si="22"/>
        <v>1.3378248315688162</v>
      </c>
      <c r="E140" s="782">
        <f t="shared" si="23"/>
        <v>98.277189605389808</v>
      </c>
      <c r="F140" s="790">
        <v>100</v>
      </c>
      <c r="G140" s="789">
        <f t="shared" si="24"/>
        <v>22.230927431201643</v>
      </c>
      <c r="H140" s="789">
        <f>H120/F120*100</f>
        <v>32.748996180589565</v>
      </c>
      <c r="I140" s="789">
        <f>I120/F120*100</f>
        <v>1.6256977769072569</v>
      </c>
      <c r="J140" s="789">
        <f>J120/F120*100</f>
        <v>42.865537165801584</v>
      </c>
      <c r="K140" s="789">
        <f>K120/F120*100</f>
        <v>0.52884144549995105</v>
      </c>
      <c r="L140" s="784" t="s">
        <v>62</v>
      </c>
    </row>
    <row r="141" spans="1:12">
      <c r="A141" s="694" t="s">
        <v>48</v>
      </c>
      <c r="B141" s="466">
        <v>100</v>
      </c>
      <c r="C141" s="785">
        <f t="shared" si="21"/>
        <v>0.82413988575415353</v>
      </c>
      <c r="D141" s="785">
        <f t="shared" si="22"/>
        <v>2.084332621113679</v>
      </c>
      <c r="E141" s="786">
        <f t="shared" si="23"/>
        <v>97.091527493132162</v>
      </c>
      <c r="F141" s="787">
        <v>100</v>
      </c>
      <c r="G141" s="785">
        <f t="shared" si="24"/>
        <v>59.431420102398278</v>
      </c>
      <c r="H141" s="785">
        <f>H121/F121*100</f>
        <v>22.729722446779842</v>
      </c>
      <c r="I141" s="785">
        <f>I121/F121*100</f>
        <v>1.199137698733495</v>
      </c>
      <c r="J141" s="785">
        <f>J121/F121*100</f>
        <v>7.666397197520884</v>
      </c>
      <c r="K141" s="785">
        <f>K121/F121*100</f>
        <v>8.9733225545675026</v>
      </c>
      <c r="L141" s="788" t="s">
        <v>62</v>
      </c>
    </row>
    <row r="142" spans="1:12">
      <c r="A142" s="693" t="s">
        <v>49</v>
      </c>
      <c r="B142" s="471">
        <v>100</v>
      </c>
      <c r="C142" s="789">
        <f t="shared" si="21"/>
        <v>0.61562139284340134</v>
      </c>
      <c r="D142" s="789">
        <f t="shared" si="22"/>
        <v>4.7710657945363604</v>
      </c>
      <c r="E142" s="782">
        <f t="shared" si="23"/>
        <v>94.613312812620237</v>
      </c>
      <c r="F142" s="790">
        <v>100</v>
      </c>
      <c r="G142" s="789">
        <f t="shared" si="24"/>
        <v>29.280195201301339</v>
      </c>
      <c r="H142" s="789">
        <f>H122/F122*100</f>
        <v>38.796258641724279</v>
      </c>
      <c r="I142" s="789" t="s">
        <v>188</v>
      </c>
      <c r="J142" s="789" t="s">
        <v>188</v>
      </c>
      <c r="K142" s="789" t="s">
        <v>62</v>
      </c>
      <c r="L142" s="784" t="s">
        <v>62</v>
      </c>
    </row>
    <row r="143" spans="1:12">
      <c r="A143" s="694" t="s">
        <v>50</v>
      </c>
      <c r="B143" s="466">
        <v>100</v>
      </c>
      <c r="C143" s="785">
        <f t="shared" si="21"/>
        <v>1.2360939431396787</v>
      </c>
      <c r="D143" s="785">
        <f t="shared" si="22"/>
        <v>4.6971569839307792</v>
      </c>
      <c r="E143" s="786">
        <f t="shared" si="23"/>
        <v>94.066749072929539</v>
      </c>
      <c r="F143" s="787">
        <v>100</v>
      </c>
      <c r="G143" s="785">
        <f t="shared" si="24"/>
        <v>70.827858081471746</v>
      </c>
      <c r="H143" s="785" t="s">
        <v>188</v>
      </c>
      <c r="I143" s="785" t="s">
        <v>188</v>
      </c>
      <c r="J143" s="785" t="s">
        <v>188</v>
      </c>
      <c r="K143" s="785" t="s">
        <v>62</v>
      </c>
      <c r="L143" s="788" t="s">
        <v>62</v>
      </c>
    </row>
    <row r="144" spans="1:12">
      <c r="A144" s="693" t="s">
        <v>51</v>
      </c>
      <c r="B144" s="471">
        <v>100</v>
      </c>
      <c r="C144" s="789">
        <f t="shared" si="21"/>
        <v>0.2</v>
      </c>
      <c r="D144" s="789">
        <f t="shared" si="22"/>
        <v>5.2888888888888888</v>
      </c>
      <c r="E144" s="782">
        <f t="shared" si="23"/>
        <v>94.511111111111106</v>
      </c>
      <c r="F144" s="790">
        <v>100</v>
      </c>
      <c r="G144" s="789">
        <f t="shared" si="24"/>
        <v>71.267340700681871</v>
      </c>
      <c r="H144" s="789">
        <f>H124/F124*100</f>
        <v>18.50458499882436</v>
      </c>
      <c r="I144" s="789">
        <f>I124/F124*100</f>
        <v>0.56430754761344926</v>
      </c>
      <c r="J144" s="789">
        <f>J124/F124*100</f>
        <v>9.6637667528803188</v>
      </c>
      <c r="K144" s="789" t="s">
        <v>62</v>
      </c>
      <c r="L144" s="784" t="s">
        <v>62</v>
      </c>
    </row>
    <row r="145" spans="1:13">
      <c r="A145" s="694" t="s">
        <v>52</v>
      </c>
      <c r="B145" s="466">
        <v>100</v>
      </c>
      <c r="C145" s="785" t="s">
        <v>188</v>
      </c>
      <c r="D145" s="785" t="s">
        <v>188</v>
      </c>
      <c r="E145" s="786">
        <f t="shared" si="23"/>
        <v>90.574596774193552</v>
      </c>
      <c r="F145" s="787">
        <v>100</v>
      </c>
      <c r="G145" s="785">
        <f t="shared" si="24"/>
        <v>53.867557039510295</v>
      </c>
      <c r="H145" s="785" t="s">
        <v>188</v>
      </c>
      <c r="I145" s="785" t="s">
        <v>188</v>
      </c>
      <c r="J145" s="785" t="s">
        <v>188</v>
      </c>
      <c r="K145" s="785" t="s">
        <v>62</v>
      </c>
      <c r="L145" s="788" t="s">
        <v>62</v>
      </c>
    </row>
    <row r="146" spans="1:13">
      <c r="A146" s="693" t="s">
        <v>53</v>
      </c>
      <c r="B146" s="471">
        <v>100</v>
      </c>
      <c r="C146" s="789">
        <f>C126/B126*100</f>
        <v>1.0129787907565686</v>
      </c>
      <c r="D146" s="789">
        <f>D126/B126*100</f>
        <v>2.3425134536245649</v>
      </c>
      <c r="E146" s="782">
        <f t="shared" si="23"/>
        <v>96.644507755618875</v>
      </c>
      <c r="F146" s="790">
        <v>100</v>
      </c>
      <c r="G146" s="789">
        <f t="shared" si="24"/>
        <v>55.813953488372093</v>
      </c>
      <c r="H146" s="789">
        <f>H126/F126*100</f>
        <v>37.373075663282016</v>
      </c>
      <c r="I146" s="789">
        <f>I126/F126*100</f>
        <v>0</v>
      </c>
      <c r="J146" s="789">
        <f>J126/F126*100</f>
        <v>6.8129708483458895</v>
      </c>
      <c r="K146" s="789" t="s">
        <v>62</v>
      </c>
      <c r="L146" s="784" t="s">
        <v>62</v>
      </c>
    </row>
    <row r="147" spans="1:13" ht="15" thickBot="1">
      <c r="A147" s="695" t="s">
        <v>54</v>
      </c>
      <c r="B147" s="466">
        <v>100</v>
      </c>
      <c r="C147" s="785" t="s">
        <v>188</v>
      </c>
      <c r="D147" s="785" t="s">
        <v>188</v>
      </c>
      <c r="E147" s="786">
        <f t="shared" si="23"/>
        <v>96.948682385575594</v>
      </c>
      <c r="F147" s="787">
        <v>100</v>
      </c>
      <c r="G147" s="785">
        <f t="shared" si="24"/>
        <v>50.739151168335717</v>
      </c>
      <c r="H147" s="785">
        <f>H127/F127*100</f>
        <v>46.113495469718643</v>
      </c>
      <c r="I147" s="791">
        <f>I127/F127*100</f>
        <v>1.144492131616595</v>
      </c>
      <c r="J147" s="791">
        <f>J127/F127*100</f>
        <v>2.0028612303290414</v>
      </c>
      <c r="K147" s="791" t="s">
        <v>62</v>
      </c>
      <c r="L147" s="788" t="s">
        <v>62</v>
      </c>
    </row>
    <row r="148" spans="1:13">
      <c r="A148" s="696" t="s">
        <v>55</v>
      </c>
      <c r="B148" s="478">
        <v>100</v>
      </c>
      <c r="C148" s="792">
        <f>C128/B128*100</f>
        <v>0.52052616733762402</v>
      </c>
      <c r="D148" s="792">
        <f>D128/B128*100</f>
        <v>4.7488397138388168</v>
      </c>
      <c r="E148" s="793">
        <f t="shared" si="23"/>
        <v>94.730634118823559</v>
      </c>
      <c r="F148" s="725">
        <v>100</v>
      </c>
      <c r="G148" s="792">
        <f t="shared" si="24"/>
        <v>47.775010827197924</v>
      </c>
      <c r="H148" s="792">
        <f>H128/F128*100</f>
        <v>22.366284105673451</v>
      </c>
      <c r="I148" s="792">
        <f>I128/F128*100</f>
        <v>0.82016024252923347</v>
      </c>
      <c r="J148" s="792">
        <f>J128/F128*100</f>
        <v>9.7282373321784323</v>
      </c>
      <c r="K148" s="792">
        <f>K128/F128*100</f>
        <v>9.1489822433954089</v>
      </c>
      <c r="L148" s="793">
        <f>L128/F128*100</f>
        <v>10.161325249025552</v>
      </c>
    </row>
    <row r="149" spans="1:13">
      <c r="A149" s="697" t="s">
        <v>56</v>
      </c>
      <c r="B149" s="482">
        <v>100</v>
      </c>
      <c r="C149" s="794">
        <f>C129/B129*100</f>
        <v>0.45389511076027428</v>
      </c>
      <c r="D149" s="794">
        <f>D129/B129*100</f>
        <v>18.160738072919237</v>
      </c>
      <c r="E149" s="795">
        <f t="shared" si="23"/>
        <v>81.385366816320499</v>
      </c>
      <c r="F149" s="729">
        <v>100</v>
      </c>
      <c r="G149" s="794">
        <f t="shared" si="24"/>
        <v>61.596750727449077</v>
      </c>
      <c r="H149" s="794">
        <f>H129/F129*100</f>
        <v>32.05019398642095</v>
      </c>
      <c r="I149" s="794">
        <f>I129/F129*100</f>
        <v>1.1760426770126091</v>
      </c>
      <c r="J149" s="794">
        <f>J129/F129*100</f>
        <v>5.1770126091173614</v>
      </c>
      <c r="K149" s="794" t="s">
        <v>62</v>
      </c>
      <c r="L149" s="795" t="s">
        <v>62</v>
      </c>
    </row>
    <row r="150" spans="1:13">
      <c r="A150" s="698" t="s">
        <v>57</v>
      </c>
      <c r="B150" s="486">
        <v>100</v>
      </c>
      <c r="C150" s="796">
        <f>C130/B130*100</f>
        <v>0.50678254144321078</v>
      </c>
      <c r="D150" s="796">
        <f>D130/B130*100</f>
        <v>7.5152390934901847</v>
      </c>
      <c r="E150" s="797">
        <f t="shared" si="23"/>
        <v>91.977978365066605</v>
      </c>
      <c r="F150" s="733">
        <v>100</v>
      </c>
      <c r="G150" s="796">
        <f t="shared" si="24"/>
        <v>50.297619047619044</v>
      </c>
      <c r="H150" s="796">
        <f>H130/F130*100</f>
        <v>24.133696229421137</v>
      </c>
      <c r="I150" s="796">
        <f>I130/F130*100</f>
        <v>0.88511240927597812</v>
      </c>
      <c r="J150" s="796">
        <f>J130/F130*100</f>
        <v>8.8975924942467692</v>
      </c>
      <c r="K150" s="796">
        <f>K130/F130*100</f>
        <v>7.4791998583820147</v>
      </c>
      <c r="L150" s="797">
        <f>L130/F130*100</f>
        <v>8.306779961055053</v>
      </c>
    </row>
    <row r="151" spans="1:13" ht="14.5" customHeight="1">
      <c r="A151" s="1205" t="s">
        <v>292</v>
      </c>
      <c r="B151" s="1205"/>
      <c r="C151" s="1205"/>
      <c r="D151" s="1205"/>
      <c r="E151" s="1205"/>
      <c r="F151" s="1205"/>
      <c r="G151" s="1205"/>
      <c r="H151" s="1205"/>
      <c r="I151" s="1205"/>
      <c r="J151" s="1205"/>
      <c r="K151" s="1205"/>
      <c r="L151" s="1205"/>
    </row>
    <row r="152" spans="1:13" ht="24.65" customHeight="1">
      <c r="A152" s="1211" t="s">
        <v>286</v>
      </c>
      <c r="B152" s="1211"/>
      <c r="C152" s="1211"/>
      <c r="D152" s="1211"/>
      <c r="E152" s="1211"/>
      <c r="F152" s="1211"/>
      <c r="G152" s="1211"/>
      <c r="H152" s="1211"/>
      <c r="I152" s="1211"/>
      <c r="J152" s="1211"/>
      <c r="K152" s="1211"/>
      <c r="L152" s="1211"/>
      <c r="M152" s="753"/>
    </row>
    <row r="153" spans="1:13" ht="17.25" customHeight="1">
      <c r="A153" s="1205" t="s">
        <v>287</v>
      </c>
      <c r="B153" s="1205"/>
      <c r="C153" s="1205"/>
      <c r="D153" s="1205"/>
      <c r="E153" s="1205"/>
      <c r="F153" s="1205"/>
      <c r="G153" s="1205"/>
      <c r="H153" s="1205"/>
      <c r="I153" s="1205"/>
      <c r="J153" s="1205"/>
      <c r="K153" s="1205"/>
      <c r="L153" s="1205"/>
      <c r="M153" s="753"/>
    </row>
    <row r="154" spans="1:13" ht="36" customHeight="1">
      <c r="A154" s="1205" t="s">
        <v>295</v>
      </c>
      <c r="B154" s="1205"/>
      <c r="C154" s="1205"/>
      <c r="D154" s="1205"/>
      <c r="E154" s="1205"/>
      <c r="F154" s="1205"/>
      <c r="G154" s="1205"/>
      <c r="H154" s="1205"/>
      <c r="I154" s="1205"/>
      <c r="J154" s="1205"/>
      <c r="K154" s="1205"/>
      <c r="L154" s="1205"/>
      <c r="M154" s="753"/>
    </row>
    <row r="155" spans="1:13" ht="15" customHeight="1">
      <c r="A155" s="802"/>
      <c r="B155" s="802"/>
      <c r="C155" s="802"/>
      <c r="D155" s="802"/>
      <c r="E155" s="802"/>
      <c r="F155" s="802"/>
      <c r="G155" s="802"/>
      <c r="H155" s="802"/>
      <c r="I155" s="802"/>
      <c r="J155" s="802"/>
      <c r="K155" s="802"/>
      <c r="L155" s="802"/>
      <c r="M155" s="802"/>
    </row>
    <row r="156" spans="1:13" ht="29.25" customHeight="1">
      <c r="A156" s="1031">
        <v>2020</v>
      </c>
      <c r="B156" s="1031"/>
      <c r="C156" s="1031"/>
      <c r="D156" s="1031"/>
      <c r="E156" s="1031"/>
      <c r="F156" s="1031"/>
      <c r="G156" s="1031"/>
      <c r="H156" s="1031"/>
      <c r="I156" s="1031"/>
      <c r="J156" s="1031"/>
      <c r="K156" s="1031"/>
      <c r="L156" s="1031"/>
      <c r="M156" s="167"/>
    </row>
    <row r="157" spans="1:13">
      <c r="A157" s="169"/>
    </row>
    <row r="158" spans="1:13">
      <c r="A158" s="996" t="s">
        <v>296</v>
      </c>
      <c r="B158" s="996"/>
      <c r="C158" s="996"/>
      <c r="D158" s="996"/>
      <c r="E158" s="996"/>
      <c r="F158" s="996"/>
      <c r="G158" s="996"/>
      <c r="H158" s="996"/>
      <c r="I158" s="996"/>
      <c r="J158" s="996"/>
      <c r="K158" s="996"/>
      <c r="L158" s="996"/>
      <c r="M158" s="996"/>
    </row>
    <row r="159" spans="1:13" ht="15" customHeight="1">
      <c r="A159" s="1157" t="s">
        <v>28</v>
      </c>
      <c r="B159" s="1035" t="s">
        <v>297</v>
      </c>
      <c r="C159" s="1159" t="s">
        <v>273</v>
      </c>
      <c r="D159" s="1160"/>
      <c r="E159" s="1160"/>
      <c r="F159" s="1160"/>
      <c r="G159" s="1160"/>
      <c r="H159" s="1160"/>
      <c r="I159" s="1160"/>
      <c r="J159" s="1160"/>
      <c r="K159" s="1160"/>
      <c r="L159" s="1160"/>
    </row>
    <row r="160" spans="1:13" ht="15" customHeight="1">
      <c r="A160" s="1157"/>
      <c r="B160" s="1035"/>
      <c r="C160" s="1180" t="s">
        <v>298</v>
      </c>
      <c r="D160" s="1180" t="s">
        <v>275</v>
      </c>
      <c r="E160" s="1036" t="s">
        <v>276</v>
      </c>
      <c r="F160" s="1061"/>
      <c r="G160" s="1036" t="s">
        <v>277</v>
      </c>
      <c r="H160" s="1037"/>
      <c r="I160" s="1037"/>
      <c r="J160" s="1037"/>
      <c r="K160" s="1037"/>
      <c r="L160" s="1037"/>
    </row>
    <row r="161" spans="1:13" ht="106.5" customHeight="1">
      <c r="A161" s="1157"/>
      <c r="B161" s="1035"/>
      <c r="C161" s="1180"/>
      <c r="D161" s="1180"/>
      <c r="E161" s="1036"/>
      <c r="F161" s="1061"/>
      <c r="G161" s="746" t="s">
        <v>278</v>
      </c>
      <c r="H161" s="746" t="s">
        <v>279</v>
      </c>
      <c r="I161" s="746" t="s">
        <v>280</v>
      </c>
      <c r="J161" s="746" t="s">
        <v>281</v>
      </c>
      <c r="K161" s="746" t="s">
        <v>291</v>
      </c>
      <c r="L161" s="747" t="s">
        <v>283</v>
      </c>
      <c r="M161" s="754"/>
    </row>
    <row r="162" spans="1:13" ht="15" thickBot="1">
      <c r="A162" s="1158"/>
      <c r="B162" s="1051" t="s">
        <v>3</v>
      </c>
      <c r="C162" s="1041"/>
      <c r="D162" s="1041"/>
      <c r="E162" s="1041"/>
      <c r="F162" s="1041"/>
      <c r="G162" s="1041"/>
      <c r="H162" s="1041"/>
      <c r="I162" s="1041"/>
      <c r="J162" s="1041"/>
      <c r="K162" s="1041"/>
      <c r="L162" s="1041"/>
    </row>
    <row r="163" spans="1:13">
      <c r="A163" s="693" t="s">
        <v>39</v>
      </c>
      <c r="B163" s="457">
        <v>10556</v>
      </c>
      <c r="C163" s="765">
        <v>35</v>
      </c>
      <c r="D163" s="765">
        <v>1254</v>
      </c>
      <c r="E163" s="757">
        <v>4870</v>
      </c>
      <c r="F163" s="756">
        <v>9267</v>
      </c>
      <c r="G163" s="765">
        <v>4441</v>
      </c>
      <c r="H163" s="765">
        <v>429</v>
      </c>
      <c r="I163" s="765" t="s">
        <v>62</v>
      </c>
      <c r="J163" s="765" t="s">
        <v>62</v>
      </c>
      <c r="K163" s="457">
        <v>4397</v>
      </c>
      <c r="L163" s="759" t="s">
        <v>62</v>
      </c>
      <c r="M163" s="760"/>
    </row>
    <row r="164" spans="1:13">
      <c r="A164" s="694" t="s">
        <v>40</v>
      </c>
      <c r="B164" s="466">
        <v>18122</v>
      </c>
      <c r="C164" s="761">
        <v>30</v>
      </c>
      <c r="D164" s="761">
        <v>948</v>
      </c>
      <c r="E164" s="762">
        <v>9418</v>
      </c>
      <c r="F164" s="761">
        <v>17144</v>
      </c>
      <c r="G164" s="761">
        <v>5876</v>
      </c>
      <c r="H164" s="761">
        <v>3501</v>
      </c>
      <c r="I164" s="761" t="s">
        <v>188</v>
      </c>
      <c r="J164" s="761" t="s">
        <v>188</v>
      </c>
      <c r="K164" s="799" t="s">
        <v>62</v>
      </c>
      <c r="L164" s="764">
        <v>7726</v>
      </c>
      <c r="M164" s="760"/>
    </row>
    <row r="165" spans="1:13">
      <c r="A165" s="693" t="s">
        <v>41</v>
      </c>
      <c r="B165" s="471">
        <v>8509</v>
      </c>
      <c r="C165" s="765">
        <v>70</v>
      </c>
      <c r="D165" s="765">
        <v>3346</v>
      </c>
      <c r="E165" s="757">
        <v>5093</v>
      </c>
      <c r="F165" s="765">
        <v>5093</v>
      </c>
      <c r="G165" s="765">
        <v>3808</v>
      </c>
      <c r="H165" s="765">
        <v>1152</v>
      </c>
      <c r="I165" s="765">
        <v>53</v>
      </c>
      <c r="J165" s="765">
        <v>80</v>
      </c>
      <c r="K165" s="800" t="s">
        <v>62</v>
      </c>
      <c r="L165" s="759" t="s">
        <v>62</v>
      </c>
      <c r="M165" s="760"/>
    </row>
    <row r="166" spans="1:13">
      <c r="A166" s="694" t="s">
        <v>42</v>
      </c>
      <c r="B166" s="466">
        <v>1888</v>
      </c>
      <c r="C166" s="761">
        <v>18</v>
      </c>
      <c r="D166" s="761">
        <v>131</v>
      </c>
      <c r="E166" s="762">
        <v>1739</v>
      </c>
      <c r="F166" s="761">
        <v>1739</v>
      </c>
      <c r="G166" s="761">
        <v>812</v>
      </c>
      <c r="H166" s="761" t="s">
        <v>188</v>
      </c>
      <c r="I166" s="761" t="s">
        <v>188</v>
      </c>
      <c r="J166" s="761" t="s">
        <v>188</v>
      </c>
      <c r="K166" s="799" t="s">
        <v>62</v>
      </c>
      <c r="L166" s="764" t="s">
        <v>62</v>
      </c>
      <c r="M166" s="760"/>
    </row>
    <row r="167" spans="1:13">
      <c r="A167" s="693" t="s">
        <v>43</v>
      </c>
      <c r="B167" s="471">
        <v>977</v>
      </c>
      <c r="C167" s="765">
        <v>15</v>
      </c>
      <c r="D167" s="765">
        <v>32</v>
      </c>
      <c r="E167" s="757">
        <v>930</v>
      </c>
      <c r="F167" s="765">
        <v>930</v>
      </c>
      <c r="G167" s="765">
        <v>722</v>
      </c>
      <c r="H167" s="765">
        <v>208</v>
      </c>
      <c r="I167" s="765" t="s">
        <v>62</v>
      </c>
      <c r="J167" s="765" t="s">
        <v>62</v>
      </c>
      <c r="K167" s="800" t="s">
        <v>62</v>
      </c>
      <c r="L167" s="759" t="s">
        <v>62</v>
      </c>
      <c r="M167" s="760"/>
    </row>
    <row r="168" spans="1:13">
      <c r="A168" s="694" t="s">
        <v>44</v>
      </c>
      <c r="B168" s="466">
        <v>2388</v>
      </c>
      <c r="C168" s="761">
        <v>0</v>
      </c>
      <c r="D168" s="761">
        <v>130</v>
      </c>
      <c r="E168" s="762">
        <v>2258</v>
      </c>
      <c r="F168" s="761">
        <v>2258</v>
      </c>
      <c r="G168" s="761">
        <v>1297</v>
      </c>
      <c r="H168" s="761">
        <v>806</v>
      </c>
      <c r="I168" s="761">
        <v>77</v>
      </c>
      <c r="J168" s="761">
        <v>78</v>
      </c>
      <c r="K168" s="799" t="s">
        <v>62</v>
      </c>
      <c r="L168" s="764" t="s">
        <v>62</v>
      </c>
      <c r="M168" s="760"/>
    </row>
    <row r="169" spans="1:13">
      <c r="A169" s="693" t="s">
        <v>45</v>
      </c>
      <c r="B169" s="471">
        <v>5837</v>
      </c>
      <c r="C169" s="765">
        <v>50</v>
      </c>
      <c r="D169" s="765">
        <v>408</v>
      </c>
      <c r="E169" s="757">
        <v>4923</v>
      </c>
      <c r="F169" s="765">
        <v>5379</v>
      </c>
      <c r="G169" s="765">
        <v>4119</v>
      </c>
      <c r="H169" s="765" t="s">
        <v>188</v>
      </c>
      <c r="I169" s="765" t="s">
        <v>188</v>
      </c>
      <c r="J169" s="765" t="s">
        <v>188</v>
      </c>
      <c r="K169" s="471">
        <v>456</v>
      </c>
      <c r="L169" s="759" t="s">
        <v>62</v>
      </c>
      <c r="M169" s="760"/>
    </row>
    <row r="170" spans="1:13">
      <c r="A170" s="694" t="s">
        <v>46</v>
      </c>
      <c r="B170" s="466">
        <v>1977</v>
      </c>
      <c r="C170" s="761">
        <v>24</v>
      </c>
      <c r="D170" s="761">
        <v>50</v>
      </c>
      <c r="E170" s="762">
        <v>1903</v>
      </c>
      <c r="F170" s="761">
        <v>1903</v>
      </c>
      <c r="G170" s="761">
        <v>581</v>
      </c>
      <c r="H170" s="761">
        <v>1117</v>
      </c>
      <c r="I170" s="761" t="s">
        <v>188</v>
      </c>
      <c r="J170" s="761" t="s">
        <v>188</v>
      </c>
      <c r="K170" s="799" t="s">
        <v>62</v>
      </c>
      <c r="L170" s="764" t="s">
        <v>62</v>
      </c>
      <c r="M170" s="760"/>
    </row>
    <row r="171" spans="1:13">
      <c r="A171" s="693" t="s">
        <v>47</v>
      </c>
      <c r="B171" s="471">
        <v>10512</v>
      </c>
      <c r="C171" s="765">
        <v>66</v>
      </c>
      <c r="D171" s="765">
        <v>159</v>
      </c>
      <c r="E171" s="757">
        <v>10226</v>
      </c>
      <c r="F171" s="765">
        <v>10287</v>
      </c>
      <c r="G171" s="765">
        <v>2110</v>
      </c>
      <c r="H171" s="765">
        <v>3366</v>
      </c>
      <c r="I171" s="765">
        <v>103</v>
      </c>
      <c r="J171" s="765">
        <v>4647</v>
      </c>
      <c r="K171" s="471">
        <v>61</v>
      </c>
      <c r="L171" s="759" t="s">
        <v>62</v>
      </c>
      <c r="M171" s="760"/>
    </row>
    <row r="172" spans="1:13">
      <c r="A172" s="694" t="s">
        <v>48</v>
      </c>
      <c r="B172" s="466">
        <v>22566</v>
      </c>
      <c r="C172" s="761">
        <v>252</v>
      </c>
      <c r="D172" s="761">
        <v>491</v>
      </c>
      <c r="E172" s="762">
        <v>19846</v>
      </c>
      <c r="F172" s="761">
        <v>21823</v>
      </c>
      <c r="G172" s="761">
        <v>12453</v>
      </c>
      <c r="H172" s="761">
        <v>5321</v>
      </c>
      <c r="I172" s="761">
        <v>260</v>
      </c>
      <c r="J172" s="761">
        <v>1812</v>
      </c>
      <c r="K172" s="466">
        <v>1977</v>
      </c>
      <c r="L172" s="764" t="s">
        <v>62</v>
      </c>
      <c r="M172" s="760"/>
    </row>
    <row r="173" spans="1:13">
      <c r="A173" s="693" t="s">
        <v>49</v>
      </c>
      <c r="B173" s="471">
        <v>2677</v>
      </c>
      <c r="C173" s="765">
        <v>22</v>
      </c>
      <c r="D173" s="765">
        <v>115</v>
      </c>
      <c r="E173" s="757">
        <v>2540</v>
      </c>
      <c r="F173" s="765">
        <v>2540</v>
      </c>
      <c r="G173" s="765">
        <v>713</v>
      </c>
      <c r="H173" s="765">
        <v>984</v>
      </c>
      <c r="I173" s="765" t="s">
        <v>188</v>
      </c>
      <c r="J173" s="765" t="s">
        <v>188</v>
      </c>
      <c r="K173" s="800" t="s">
        <v>62</v>
      </c>
      <c r="L173" s="759" t="s">
        <v>62</v>
      </c>
      <c r="M173" s="760"/>
    </row>
    <row r="174" spans="1:13">
      <c r="A174" s="694" t="s">
        <v>50</v>
      </c>
      <c r="B174" s="466">
        <v>778</v>
      </c>
      <c r="C174" s="761">
        <v>5</v>
      </c>
      <c r="D174" s="761">
        <v>56</v>
      </c>
      <c r="E174" s="762">
        <v>717</v>
      </c>
      <c r="F174" s="761">
        <v>717</v>
      </c>
      <c r="G174" s="761">
        <v>501</v>
      </c>
      <c r="H174" s="761" t="s">
        <v>188</v>
      </c>
      <c r="I174" s="761" t="s">
        <v>188</v>
      </c>
      <c r="J174" s="761" t="s">
        <v>188</v>
      </c>
      <c r="K174" s="799" t="s">
        <v>62</v>
      </c>
      <c r="L174" s="764" t="s">
        <v>62</v>
      </c>
      <c r="M174" s="760"/>
    </row>
    <row r="175" spans="1:13">
      <c r="A175" s="693" t="s">
        <v>51</v>
      </c>
      <c r="B175" s="471">
        <v>4562</v>
      </c>
      <c r="C175" s="765">
        <v>10</v>
      </c>
      <c r="D175" s="765">
        <v>234</v>
      </c>
      <c r="E175" s="767">
        <v>4318</v>
      </c>
      <c r="F175" s="765">
        <v>4318</v>
      </c>
      <c r="G175" s="765">
        <v>3012</v>
      </c>
      <c r="H175" s="765">
        <v>795</v>
      </c>
      <c r="I175" s="765">
        <v>34</v>
      </c>
      <c r="J175" s="765">
        <v>477</v>
      </c>
      <c r="K175" s="800" t="s">
        <v>62</v>
      </c>
      <c r="L175" s="759" t="s">
        <v>62</v>
      </c>
      <c r="M175" s="760"/>
    </row>
    <row r="176" spans="1:13">
      <c r="A176" s="694" t="s">
        <v>52</v>
      </c>
      <c r="B176" s="466">
        <v>2122</v>
      </c>
      <c r="C176" s="761" t="s">
        <v>188</v>
      </c>
      <c r="D176" s="761" t="s">
        <v>188</v>
      </c>
      <c r="E176" s="762">
        <v>1812</v>
      </c>
      <c r="F176" s="761">
        <v>1812</v>
      </c>
      <c r="G176" s="761">
        <v>882</v>
      </c>
      <c r="H176" s="761" t="s">
        <v>188</v>
      </c>
      <c r="I176" s="761" t="s">
        <v>188</v>
      </c>
      <c r="J176" s="761" t="s">
        <v>188</v>
      </c>
      <c r="K176" s="799" t="s">
        <v>62</v>
      </c>
      <c r="L176" s="764" t="s">
        <v>62</v>
      </c>
      <c r="M176" s="760"/>
    </row>
    <row r="177" spans="1:13">
      <c r="A177" s="693" t="s">
        <v>53</v>
      </c>
      <c r="B177" s="471">
        <v>3275</v>
      </c>
      <c r="C177" s="765">
        <v>79</v>
      </c>
      <c r="D177" s="765">
        <v>60</v>
      </c>
      <c r="E177" s="757">
        <v>3136</v>
      </c>
      <c r="F177" s="765">
        <v>3136</v>
      </c>
      <c r="G177" s="765">
        <v>1735</v>
      </c>
      <c r="H177" s="765">
        <v>1143</v>
      </c>
      <c r="I177" s="765">
        <v>38</v>
      </c>
      <c r="J177" s="765">
        <v>220</v>
      </c>
      <c r="K177" s="800" t="s">
        <v>62</v>
      </c>
      <c r="L177" s="759" t="s">
        <v>62</v>
      </c>
      <c r="M177" s="760"/>
    </row>
    <row r="178" spans="1:13" ht="15" thickBot="1">
      <c r="A178" s="695" t="s">
        <v>54</v>
      </c>
      <c r="B178" s="474">
        <v>2341</v>
      </c>
      <c r="C178" s="768" t="s">
        <v>188</v>
      </c>
      <c r="D178" s="768" t="s">
        <v>188</v>
      </c>
      <c r="E178" s="769">
        <v>2226</v>
      </c>
      <c r="F178" s="768">
        <v>2226</v>
      </c>
      <c r="G178" s="768">
        <v>1184</v>
      </c>
      <c r="H178" s="768">
        <v>964</v>
      </c>
      <c r="I178" s="768">
        <v>34</v>
      </c>
      <c r="J178" s="768">
        <v>44</v>
      </c>
      <c r="K178" s="799" t="s">
        <v>62</v>
      </c>
      <c r="L178" s="770" t="s">
        <v>62</v>
      </c>
      <c r="M178" s="760"/>
    </row>
    <row r="179" spans="1:13">
      <c r="A179" s="696" t="s">
        <v>55</v>
      </c>
      <c r="B179" s="771">
        <v>77688</v>
      </c>
      <c r="C179" s="772">
        <v>554</v>
      </c>
      <c r="D179" s="772">
        <v>3653</v>
      </c>
      <c r="E179" s="773">
        <v>58864</v>
      </c>
      <c r="F179" s="772">
        <v>73481</v>
      </c>
      <c r="G179" s="772">
        <v>33967</v>
      </c>
      <c r="H179" s="772">
        <v>16650</v>
      </c>
      <c r="I179" s="772">
        <v>563</v>
      </c>
      <c r="J179" s="772">
        <v>7684</v>
      </c>
      <c r="K179" s="478">
        <v>6891</v>
      </c>
      <c r="L179" s="479">
        <v>7726</v>
      </c>
      <c r="M179" s="760"/>
    </row>
    <row r="180" spans="1:13">
      <c r="A180" s="697" t="s">
        <v>56</v>
      </c>
      <c r="B180" s="774">
        <v>21399</v>
      </c>
      <c r="C180" s="775">
        <v>128</v>
      </c>
      <c r="D180" s="775">
        <v>4180</v>
      </c>
      <c r="E180" s="776">
        <v>17091</v>
      </c>
      <c r="F180" s="775">
        <v>17091</v>
      </c>
      <c r="G180" s="775">
        <v>10279</v>
      </c>
      <c r="H180" s="775">
        <v>5690</v>
      </c>
      <c r="I180" s="775">
        <v>201</v>
      </c>
      <c r="J180" s="775">
        <v>921</v>
      </c>
      <c r="K180" s="801" t="s">
        <v>62</v>
      </c>
      <c r="L180" s="483" t="s">
        <v>62</v>
      </c>
    </row>
    <row r="181" spans="1:13" ht="15" thickBot="1">
      <c r="A181" s="751" t="s">
        <v>57</v>
      </c>
      <c r="B181" s="778">
        <v>99087</v>
      </c>
      <c r="C181" s="779">
        <v>682</v>
      </c>
      <c r="D181" s="779">
        <v>7833</v>
      </c>
      <c r="E181" s="780">
        <v>75955</v>
      </c>
      <c r="F181" s="779">
        <v>90572</v>
      </c>
      <c r="G181" s="779">
        <v>44246</v>
      </c>
      <c r="H181" s="779">
        <v>22340</v>
      </c>
      <c r="I181" s="779">
        <v>764</v>
      </c>
      <c r="J181" s="779">
        <v>8605</v>
      </c>
      <c r="K181" s="740">
        <v>6891</v>
      </c>
      <c r="L181" s="745">
        <v>7726</v>
      </c>
    </row>
    <row r="182" spans="1:13" ht="15" thickBot="1">
      <c r="A182" s="752"/>
      <c r="B182" s="1206" t="s">
        <v>284</v>
      </c>
      <c r="C182" s="1206"/>
      <c r="D182" s="1206"/>
      <c r="E182" s="1212"/>
      <c r="F182" s="1213" t="s">
        <v>285</v>
      </c>
      <c r="G182" s="1214"/>
      <c r="H182" s="1214"/>
      <c r="I182" s="1214"/>
      <c r="J182" s="1214"/>
      <c r="K182" s="1214"/>
      <c r="L182" s="1215"/>
    </row>
    <row r="183" spans="1:13">
      <c r="A183" s="693" t="s">
        <v>39</v>
      </c>
      <c r="B183" s="457">
        <v>100</v>
      </c>
      <c r="C183" s="789">
        <f>C163/B163*100</f>
        <v>0.33156498673740054</v>
      </c>
      <c r="D183" s="789">
        <f>D163/B163*100</f>
        <v>11.879499810534293</v>
      </c>
      <c r="E183" s="782">
        <f>F163/B163*100</f>
        <v>87.788935202728297</v>
      </c>
      <c r="F183" s="783">
        <v>100</v>
      </c>
      <c r="G183" s="789">
        <f>G163/$F$163*100</f>
        <v>47.922736592208913</v>
      </c>
      <c r="H183" s="789">
        <f>H163/F163*100</f>
        <v>4.6293298802201361</v>
      </c>
      <c r="I183" s="789" t="s">
        <v>62</v>
      </c>
      <c r="J183" s="781" t="s">
        <v>62</v>
      </c>
      <c r="K183" s="781">
        <f>K163/F163*100</f>
        <v>47.447933527570953</v>
      </c>
      <c r="L183" s="784" t="s">
        <v>62</v>
      </c>
    </row>
    <row r="184" spans="1:13">
      <c r="A184" s="694" t="s">
        <v>40</v>
      </c>
      <c r="B184" s="466">
        <v>100</v>
      </c>
      <c r="C184" s="785">
        <f t="shared" ref="C184:C201" si="25">C164/B164*100</f>
        <v>0.16554464187175807</v>
      </c>
      <c r="D184" s="785">
        <f t="shared" ref="D184:D201" si="26">D164/B164*100</f>
        <v>5.2312106831475553</v>
      </c>
      <c r="E184" s="786">
        <f t="shared" ref="E184:E201" si="27">F164/B164*100</f>
        <v>94.603244674980687</v>
      </c>
      <c r="F184" s="787">
        <v>100</v>
      </c>
      <c r="G184" s="785">
        <f t="shared" ref="G184:G201" si="28">G164/F164*100</f>
        <v>34.274381707886143</v>
      </c>
      <c r="H184" s="785">
        <f t="shared" ref="H184:H200" si="29">H164/F164*100</f>
        <v>20.421138590760616</v>
      </c>
      <c r="I184" s="785" t="s">
        <v>188</v>
      </c>
      <c r="J184" s="785" t="s">
        <v>188</v>
      </c>
      <c r="K184" s="785" t="s">
        <v>62</v>
      </c>
      <c r="L184" s="788">
        <f>L164/F164*100</f>
        <v>45.065328978068131</v>
      </c>
    </row>
    <row r="185" spans="1:13">
      <c r="A185" s="693" t="s">
        <v>41</v>
      </c>
      <c r="B185" s="471">
        <v>100</v>
      </c>
      <c r="C185" s="789">
        <f t="shared" si="25"/>
        <v>0.82265836173463402</v>
      </c>
      <c r="D185" s="789">
        <f t="shared" si="26"/>
        <v>39.323069690915503</v>
      </c>
      <c r="E185" s="782">
        <f t="shared" si="27"/>
        <v>59.854271947349872</v>
      </c>
      <c r="F185" s="790">
        <v>100</v>
      </c>
      <c r="G185" s="789">
        <f t="shared" si="28"/>
        <v>74.769291183977998</v>
      </c>
      <c r="H185" s="789">
        <f t="shared" si="29"/>
        <v>22.619281366581586</v>
      </c>
      <c r="I185" s="789">
        <f t="shared" ref="I185:I201" si="30">I165/F165*100</f>
        <v>1.0406440212055763</v>
      </c>
      <c r="J185" s="789">
        <f t="shared" ref="J185:J201" si="31">J165/F165*100</f>
        <v>1.5707834282348323</v>
      </c>
      <c r="K185" s="789" t="s">
        <v>62</v>
      </c>
      <c r="L185" s="784" t="s">
        <v>62</v>
      </c>
    </row>
    <row r="186" spans="1:13">
      <c r="A186" s="694" t="s">
        <v>42</v>
      </c>
      <c r="B186" s="466">
        <v>100</v>
      </c>
      <c r="C186" s="785">
        <f t="shared" si="25"/>
        <v>0.95338983050847459</v>
      </c>
      <c r="D186" s="785">
        <f t="shared" si="26"/>
        <v>6.9385593220338979</v>
      </c>
      <c r="E186" s="786">
        <f t="shared" si="27"/>
        <v>92.108050847457619</v>
      </c>
      <c r="F186" s="787">
        <v>100</v>
      </c>
      <c r="G186" s="785">
        <f t="shared" si="28"/>
        <v>46.693502012650953</v>
      </c>
      <c r="H186" s="785" t="s">
        <v>188</v>
      </c>
      <c r="I186" s="785" t="s">
        <v>188</v>
      </c>
      <c r="J186" s="785" t="s">
        <v>188</v>
      </c>
      <c r="K186" s="785" t="s">
        <v>62</v>
      </c>
      <c r="L186" s="788" t="s">
        <v>62</v>
      </c>
    </row>
    <row r="187" spans="1:13">
      <c r="A187" s="693" t="s">
        <v>43</v>
      </c>
      <c r="B187" s="471">
        <v>100</v>
      </c>
      <c r="C187" s="789">
        <f t="shared" si="25"/>
        <v>1.5353121801432956</v>
      </c>
      <c r="D187" s="789">
        <f t="shared" si="26"/>
        <v>3.2753326509723646</v>
      </c>
      <c r="E187" s="782">
        <f t="shared" si="27"/>
        <v>95.189355168884333</v>
      </c>
      <c r="F187" s="790">
        <v>100</v>
      </c>
      <c r="G187" s="789">
        <f t="shared" si="28"/>
        <v>77.634408602150543</v>
      </c>
      <c r="H187" s="789">
        <f t="shared" si="29"/>
        <v>22.365591397849464</v>
      </c>
      <c r="I187" s="789" t="s">
        <v>62</v>
      </c>
      <c r="J187" s="789" t="s">
        <v>62</v>
      </c>
      <c r="K187" s="789" t="s">
        <v>62</v>
      </c>
      <c r="L187" s="784" t="s">
        <v>62</v>
      </c>
    </row>
    <row r="188" spans="1:13">
      <c r="A188" s="694" t="s">
        <v>44</v>
      </c>
      <c r="B188" s="466">
        <v>100</v>
      </c>
      <c r="C188" s="785">
        <f t="shared" si="25"/>
        <v>0</v>
      </c>
      <c r="D188" s="785">
        <f t="shared" si="26"/>
        <v>5.4438860971524292</v>
      </c>
      <c r="E188" s="786">
        <f t="shared" si="27"/>
        <v>94.556113902847571</v>
      </c>
      <c r="F188" s="787">
        <v>100</v>
      </c>
      <c r="G188" s="785">
        <f>G168/F168*100</f>
        <v>57.440212577502216</v>
      </c>
      <c r="H188" s="785">
        <f t="shared" si="29"/>
        <v>35.695305580159427</v>
      </c>
      <c r="I188" s="785">
        <f t="shared" si="30"/>
        <v>3.4100974313551817</v>
      </c>
      <c r="J188" s="785">
        <f t="shared" si="31"/>
        <v>3.4543844109831712</v>
      </c>
      <c r="K188" s="785" t="s">
        <v>62</v>
      </c>
      <c r="L188" s="788" t="s">
        <v>62</v>
      </c>
    </row>
    <row r="189" spans="1:13">
      <c r="A189" s="693" t="s">
        <v>45</v>
      </c>
      <c r="B189" s="471">
        <v>100</v>
      </c>
      <c r="C189" s="789">
        <f t="shared" si="25"/>
        <v>0.85660442007880755</v>
      </c>
      <c r="D189" s="789">
        <f t="shared" si="26"/>
        <v>6.98989206784307</v>
      </c>
      <c r="E189" s="782">
        <f t="shared" si="27"/>
        <v>92.153503512078132</v>
      </c>
      <c r="F189" s="790">
        <v>100</v>
      </c>
      <c r="G189" s="789">
        <f>G169/F169*100</f>
        <v>76.575571667596208</v>
      </c>
      <c r="H189" s="789" t="s">
        <v>188</v>
      </c>
      <c r="I189" s="789" t="s">
        <v>188</v>
      </c>
      <c r="J189" s="789" t="s">
        <v>188</v>
      </c>
      <c r="K189" s="789">
        <f>K169/F169*100</f>
        <v>8.4774121583937525</v>
      </c>
      <c r="L189" s="784" t="s">
        <v>62</v>
      </c>
    </row>
    <row r="190" spans="1:13">
      <c r="A190" s="694" t="s">
        <v>46</v>
      </c>
      <c r="B190" s="466">
        <v>100</v>
      </c>
      <c r="C190" s="785">
        <f t="shared" si="25"/>
        <v>1.2139605462822458</v>
      </c>
      <c r="D190" s="785">
        <f t="shared" si="26"/>
        <v>2.5290844714213456</v>
      </c>
      <c r="E190" s="786">
        <f t="shared" si="27"/>
        <v>96.256954982296406</v>
      </c>
      <c r="F190" s="787">
        <v>100</v>
      </c>
      <c r="G190" s="785">
        <f t="shared" si="28"/>
        <v>30.530740935365213</v>
      </c>
      <c r="H190" s="785">
        <f t="shared" si="29"/>
        <v>58.696794534944829</v>
      </c>
      <c r="I190" s="785" t="s">
        <v>188</v>
      </c>
      <c r="J190" s="785" t="s">
        <v>188</v>
      </c>
      <c r="K190" s="785" t="s">
        <v>62</v>
      </c>
      <c r="L190" s="788" t="s">
        <v>62</v>
      </c>
    </row>
    <row r="191" spans="1:13">
      <c r="A191" s="693" t="s">
        <v>47</v>
      </c>
      <c r="B191" s="471">
        <v>100</v>
      </c>
      <c r="C191" s="789">
        <f t="shared" si="25"/>
        <v>0.62785388127853881</v>
      </c>
      <c r="D191" s="789">
        <f t="shared" si="26"/>
        <v>1.5125570776255708</v>
      </c>
      <c r="E191" s="782">
        <f t="shared" si="27"/>
        <v>97.859589041095902</v>
      </c>
      <c r="F191" s="790">
        <v>100</v>
      </c>
      <c r="G191" s="789">
        <f t="shared" si="28"/>
        <v>20.511324973267232</v>
      </c>
      <c r="H191" s="789">
        <f t="shared" si="29"/>
        <v>32.720909886264216</v>
      </c>
      <c r="I191" s="789">
        <f t="shared" si="30"/>
        <v>1.0012637309225236</v>
      </c>
      <c r="J191" s="789">
        <f t="shared" si="31"/>
        <v>45.173519976669581</v>
      </c>
      <c r="K191" s="789">
        <f>K171/F171*100</f>
        <v>0.592981432876446</v>
      </c>
      <c r="L191" s="784" t="s">
        <v>62</v>
      </c>
    </row>
    <row r="192" spans="1:13">
      <c r="A192" s="694" t="s">
        <v>48</v>
      </c>
      <c r="B192" s="466">
        <v>100</v>
      </c>
      <c r="C192" s="785">
        <f t="shared" si="25"/>
        <v>1.1167242754586546</v>
      </c>
      <c r="D192" s="785">
        <f t="shared" si="26"/>
        <v>2.1758397589293628</v>
      </c>
      <c r="E192" s="786">
        <f t="shared" si="27"/>
        <v>96.707435965611992</v>
      </c>
      <c r="F192" s="787">
        <v>100</v>
      </c>
      <c r="G192" s="785">
        <f t="shared" si="28"/>
        <v>57.063648444301883</v>
      </c>
      <c r="H192" s="785">
        <f t="shared" si="29"/>
        <v>24.382532190807861</v>
      </c>
      <c r="I192" s="785">
        <f t="shared" si="30"/>
        <v>1.1914035650460524</v>
      </c>
      <c r="J192" s="785">
        <f t="shared" si="31"/>
        <v>8.3031663840901793</v>
      </c>
      <c r="K192" s="785">
        <f>K172/F172*100</f>
        <v>9.0592494157540209</v>
      </c>
      <c r="L192" s="788" t="s">
        <v>62</v>
      </c>
    </row>
    <row r="193" spans="1:13">
      <c r="A193" s="693" t="s">
        <v>49</v>
      </c>
      <c r="B193" s="471">
        <v>100</v>
      </c>
      <c r="C193" s="789">
        <f t="shared" si="25"/>
        <v>0.82181546507284275</v>
      </c>
      <c r="D193" s="789">
        <f t="shared" si="26"/>
        <v>4.2958535674262235</v>
      </c>
      <c r="E193" s="782">
        <f t="shared" si="27"/>
        <v>94.882330967500934</v>
      </c>
      <c r="F193" s="790">
        <v>100</v>
      </c>
      <c r="G193" s="789">
        <f t="shared" si="28"/>
        <v>28.070866141732282</v>
      </c>
      <c r="H193" s="789">
        <f t="shared" si="29"/>
        <v>38.740157480314963</v>
      </c>
      <c r="I193" s="789" t="s">
        <v>188</v>
      </c>
      <c r="J193" s="789" t="s">
        <v>188</v>
      </c>
      <c r="K193" s="789" t="s">
        <v>62</v>
      </c>
      <c r="L193" s="784" t="s">
        <v>62</v>
      </c>
    </row>
    <row r="194" spans="1:13">
      <c r="A194" s="694" t="s">
        <v>50</v>
      </c>
      <c r="B194" s="466">
        <v>100</v>
      </c>
      <c r="C194" s="785">
        <f t="shared" si="25"/>
        <v>0.64267352185089976</v>
      </c>
      <c r="D194" s="785">
        <f t="shared" si="26"/>
        <v>7.1979434447300772</v>
      </c>
      <c r="E194" s="786">
        <f t="shared" si="27"/>
        <v>92.159383033419019</v>
      </c>
      <c r="F194" s="787">
        <v>100</v>
      </c>
      <c r="G194" s="785">
        <f t="shared" si="28"/>
        <v>69.874476987447693</v>
      </c>
      <c r="H194" s="785" t="s">
        <v>188</v>
      </c>
      <c r="I194" s="785" t="s">
        <v>188</v>
      </c>
      <c r="J194" s="785" t="s">
        <v>188</v>
      </c>
      <c r="K194" s="785" t="s">
        <v>62</v>
      </c>
      <c r="L194" s="788" t="s">
        <v>62</v>
      </c>
    </row>
    <row r="195" spans="1:13">
      <c r="A195" s="693" t="s">
        <v>51</v>
      </c>
      <c r="B195" s="471">
        <v>100</v>
      </c>
      <c r="C195" s="789">
        <f t="shared" si="25"/>
        <v>0.21920210434020165</v>
      </c>
      <c r="D195" s="789">
        <f t="shared" si="26"/>
        <v>5.1293292415607192</v>
      </c>
      <c r="E195" s="782">
        <f t="shared" si="27"/>
        <v>94.651468654099077</v>
      </c>
      <c r="F195" s="790">
        <v>100</v>
      </c>
      <c r="G195" s="789">
        <f t="shared" si="28"/>
        <v>69.754515979620194</v>
      </c>
      <c r="H195" s="789">
        <f t="shared" si="29"/>
        <v>18.41130152848541</v>
      </c>
      <c r="I195" s="789">
        <f t="shared" si="30"/>
        <v>0.78740157480314954</v>
      </c>
      <c r="J195" s="789">
        <f t="shared" si="31"/>
        <v>11.046780917091246</v>
      </c>
      <c r="K195" s="789" t="s">
        <v>62</v>
      </c>
      <c r="L195" s="784" t="s">
        <v>62</v>
      </c>
    </row>
    <row r="196" spans="1:13">
      <c r="A196" s="694" t="s">
        <v>52</v>
      </c>
      <c r="B196" s="466">
        <v>100</v>
      </c>
      <c r="C196" s="785" t="s">
        <v>188</v>
      </c>
      <c r="D196" s="785" t="s">
        <v>188</v>
      </c>
      <c r="E196" s="786">
        <f t="shared" si="27"/>
        <v>85.391140433553247</v>
      </c>
      <c r="F196" s="787">
        <v>100</v>
      </c>
      <c r="G196" s="785">
        <f t="shared" si="28"/>
        <v>48.675496688741724</v>
      </c>
      <c r="H196" s="785" t="s">
        <v>188</v>
      </c>
      <c r="I196" s="785" t="s">
        <v>188</v>
      </c>
      <c r="J196" s="785" t="s">
        <v>188</v>
      </c>
      <c r="K196" s="785" t="s">
        <v>62</v>
      </c>
      <c r="L196" s="788" t="s">
        <v>62</v>
      </c>
    </row>
    <row r="197" spans="1:13">
      <c r="A197" s="693" t="s">
        <v>53</v>
      </c>
      <c r="B197" s="471">
        <v>100</v>
      </c>
      <c r="C197" s="789">
        <f t="shared" si="25"/>
        <v>2.4122137404580153</v>
      </c>
      <c r="D197" s="789">
        <f t="shared" si="26"/>
        <v>1.8320610687022902</v>
      </c>
      <c r="E197" s="782">
        <f t="shared" si="27"/>
        <v>95.755725190839698</v>
      </c>
      <c r="F197" s="790">
        <v>100</v>
      </c>
      <c r="G197" s="789">
        <f t="shared" si="28"/>
        <v>55.325255102040813</v>
      </c>
      <c r="H197" s="789">
        <f t="shared" si="29"/>
        <v>36.447704081632651</v>
      </c>
      <c r="I197" s="789">
        <f t="shared" si="30"/>
        <v>1.2117346938775511</v>
      </c>
      <c r="J197" s="789">
        <f t="shared" si="31"/>
        <v>7.0153061224489788</v>
      </c>
      <c r="K197" s="789" t="s">
        <v>62</v>
      </c>
      <c r="L197" s="784" t="s">
        <v>62</v>
      </c>
    </row>
    <row r="198" spans="1:13" ht="15" thickBot="1">
      <c r="A198" s="695" t="s">
        <v>54</v>
      </c>
      <c r="B198" s="466">
        <v>100</v>
      </c>
      <c r="C198" s="785" t="s">
        <v>188</v>
      </c>
      <c r="D198" s="785" t="s">
        <v>188</v>
      </c>
      <c r="E198" s="786">
        <f t="shared" si="27"/>
        <v>95.087569414780006</v>
      </c>
      <c r="F198" s="787">
        <v>100</v>
      </c>
      <c r="G198" s="785">
        <f t="shared" si="28"/>
        <v>53.189577717879601</v>
      </c>
      <c r="H198" s="785">
        <f t="shared" si="29"/>
        <v>43.306379155435756</v>
      </c>
      <c r="I198" s="791">
        <f t="shared" si="30"/>
        <v>1.527403414195867</v>
      </c>
      <c r="J198" s="791">
        <f t="shared" si="31"/>
        <v>1.9766397124887691</v>
      </c>
      <c r="K198" s="791" t="s">
        <v>62</v>
      </c>
      <c r="L198" s="788" t="s">
        <v>62</v>
      </c>
    </row>
    <row r="199" spans="1:13">
      <c r="A199" s="696" t="s">
        <v>55</v>
      </c>
      <c r="B199" s="478">
        <v>100</v>
      </c>
      <c r="C199" s="792">
        <f t="shared" si="25"/>
        <v>0.71310884563896615</v>
      </c>
      <c r="D199" s="792">
        <f t="shared" si="26"/>
        <v>4.7021419009370815</v>
      </c>
      <c r="E199" s="793">
        <f t="shared" si="27"/>
        <v>94.584749253423951</v>
      </c>
      <c r="F199" s="725">
        <v>100</v>
      </c>
      <c r="G199" s="792">
        <f t="shared" si="28"/>
        <v>46.225554905349682</v>
      </c>
      <c r="H199" s="792">
        <f t="shared" si="29"/>
        <v>22.658918632027326</v>
      </c>
      <c r="I199" s="792">
        <f t="shared" si="30"/>
        <v>0.76618445584572881</v>
      </c>
      <c r="J199" s="792">
        <f t="shared" si="31"/>
        <v>10.45712497108096</v>
      </c>
      <c r="K199" s="792">
        <f>K179/F179*100</f>
        <v>9.3779344320300488</v>
      </c>
      <c r="L199" s="793">
        <f>L179/F179*100</f>
        <v>10.514282603666254</v>
      </c>
    </row>
    <row r="200" spans="1:13">
      <c r="A200" s="697" t="s">
        <v>56</v>
      </c>
      <c r="B200" s="482">
        <v>100</v>
      </c>
      <c r="C200" s="794">
        <f t="shared" si="25"/>
        <v>0.59815879246693771</v>
      </c>
      <c r="D200" s="794">
        <f t="shared" si="26"/>
        <v>19.533623066498436</v>
      </c>
      <c r="E200" s="795">
        <f t="shared" si="27"/>
        <v>79.868218141034632</v>
      </c>
      <c r="F200" s="729">
        <v>100</v>
      </c>
      <c r="G200" s="794">
        <f t="shared" si="28"/>
        <v>60.142765198057461</v>
      </c>
      <c r="H200" s="794">
        <f t="shared" si="29"/>
        <v>33.292376104382427</v>
      </c>
      <c r="I200" s="794">
        <f t="shared" si="30"/>
        <v>1.1760575741618395</v>
      </c>
      <c r="J200" s="794">
        <f t="shared" si="31"/>
        <v>5.38880112339828</v>
      </c>
      <c r="K200" s="794" t="s">
        <v>62</v>
      </c>
      <c r="L200" s="795" t="s">
        <v>62</v>
      </c>
    </row>
    <row r="201" spans="1:13">
      <c r="A201" s="698" t="s">
        <v>57</v>
      </c>
      <c r="B201" s="486">
        <v>100</v>
      </c>
      <c r="C201" s="796">
        <f t="shared" si="25"/>
        <v>0.68828403322332898</v>
      </c>
      <c r="D201" s="796">
        <f t="shared" si="26"/>
        <v>7.905174240818674</v>
      </c>
      <c r="E201" s="797">
        <f t="shared" si="27"/>
        <v>91.406541725958007</v>
      </c>
      <c r="F201" s="733">
        <v>100</v>
      </c>
      <c r="G201" s="796">
        <f t="shared" si="28"/>
        <v>48.851742260301194</v>
      </c>
      <c r="H201" s="796">
        <f>H181/F181*100</f>
        <v>24.665459523914677</v>
      </c>
      <c r="I201" s="796">
        <f t="shared" si="30"/>
        <v>0.84352780108642844</v>
      </c>
      <c r="J201" s="796">
        <f t="shared" si="31"/>
        <v>9.5007287020271178</v>
      </c>
      <c r="K201" s="796">
        <f>K181/F181*100</f>
        <v>7.6083116194850504</v>
      </c>
      <c r="L201" s="797">
        <f>L181/F181*100</f>
        <v>8.5302300931855317</v>
      </c>
    </row>
    <row r="202" spans="1:13" ht="17.149999999999999" customHeight="1">
      <c r="A202" s="1205" t="s">
        <v>292</v>
      </c>
      <c r="B202" s="1205"/>
      <c r="C202" s="1205"/>
      <c r="D202" s="1205"/>
      <c r="E202" s="1205"/>
      <c r="F202" s="1205"/>
      <c r="G202" s="1205"/>
      <c r="H202" s="1205"/>
      <c r="I202" s="1205"/>
      <c r="J202" s="1205"/>
      <c r="K202" s="1205"/>
      <c r="L202" s="1205"/>
    </row>
    <row r="203" spans="1:13" ht="22.75" customHeight="1">
      <c r="A203" s="1211" t="s">
        <v>286</v>
      </c>
      <c r="B203" s="1211"/>
      <c r="C203" s="1211"/>
      <c r="D203" s="1211"/>
      <c r="E203" s="1211"/>
      <c r="F203" s="1211"/>
      <c r="G203" s="1211"/>
      <c r="H203" s="1211"/>
      <c r="I203" s="1211"/>
      <c r="J203" s="1211"/>
      <c r="K203" s="1211"/>
      <c r="L203" s="1211"/>
      <c r="M203" s="753"/>
    </row>
    <row r="204" spans="1:13" ht="15.75" customHeight="1">
      <c r="A204" s="1205" t="s">
        <v>287</v>
      </c>
      <c r="B204" s="1205"/>
      <c r="C204" s="1205"/>
      <c r="D204" s="1205"/>
      <c r="E204" s="1205"/>
      <c r="F204" s="1205"/>
      <c r="G204" s="1205"/>
      <c r="H204" s="1205"/>
      <c r="I204" s="1205"/>
      <c r="J204" s="1205"/>
      <c r="K204" s="1205"/>
      <c r="L204" s="1205"/>
      <c r="M204" s="753"/>
    </row>
    <row r="205" spans="1:13" ht="39" customHeight="1">
      <c r="A205" s="1205" t="s">
        <v>322</v>
      </c>
      <c r="B205" s="1205"/>
      <c r="C205" s="1205"/>
      <c r="D205" s="1205"/>
      <c r="E205" s="1205"/>
      <c r="F205" s="1205"/>
      <c r="G205" s="1205"/>
      <c r="H205" s="1205"/>
      <c r="I205" s="1205"/>
      <c r="J205" s="1205"/>
      <c r="K205" s="1205"/>
      <c r="L205" s="1205"/>
      <c r="M205" s="753"/>
    </row>
    <row r="206" spans="1:13" ht="15" customHeight="1">
      <c r="A206" s="1205"/>
      <c r="B206" s="1205"/>
      <c r="C206" s="1205"/>
      <c r="D206" s="1205"/>
      <c r="E206" s="1205"/>
      <c r="F206" s="1205"/>
      <c r="G206" s="1205"/>
      <c r="H206" s="1205"/>
      <c r="I206" s="1205"/>
      <c r="J206" s="1205"/>
      <c r="K206" s="1205"/>
      <c r="L206" s="1205"/>
    </row>
    <row r="207" spans="1:13" ht="30" customHeight="1">
      <c r="A207" s="1031">
        <v>2019</v>
      </c>
      <c r="B207" s="1031"/>
      <c r="C207" s="1031"/>
      <c r="D207" s="1031"/>
      <c r="E207" s="1031"/>
      <c r="F207" s="1031"/>
      <c r="G207" s="1031"/>
      <c r="H207" s="1031"/>
      <c r="I207" s="1031"/>
      <c r="J207" s="1031"/>
      <c r="K207" s="1031"/>
      <c r="L207" s="1031"/>
      <c r="M207" s="1031"/>
    </row>
    <row r="209" spans="1:13">
      <c r="A209" s="1175" t="s">
        <v>299</v>
      </c>
      <c r="B209" s="1175"/>
      <c r="C209" s="1175"/>
      <c r="D209" s="1175"/>
      <c r="E209" s="1175"/>
      <c r="F209" s="1175"/>
      <c r="G209" s="1175"/>
      <c r="H209" s="1175"/>
      <c r="I209" s="1175"/>
      <c r="J209" s="1175"/>
      <c r="K209" s="1175"/>
      <c r="L209" s="1175"/>
      <c r="M209" s="1175"/>
    </row>
    <row r="210" spans="1:13" ht="15" customHeight="1">
      <c r="A210" s="1157" t="s">
        <v>28</v>
      </c>
      <c r="B210" s="1035" t="s">
        <v>297</v>
      </c>
      <c r="C210" s="1159" t="s">
        <v>273</v>
      </c>
      <c r="D210" s="1160"/>
      <c r="E210" s="1160"/>
      <c r="F210" s="1160"/>
      <c r="G210" s="1160"/>
      <c r="H210" s="1160"/>
      <c r="I210" s="1160"/>
      <c r="J210" s="1160"/>
      <c r="K210" s="1160"/>
      <c r="L210" s="1160"/>
      <c r="M210" s="1160"/>
    </row>
    <row r="211" spans="1:13" ht="15" customHeight="1">
      <c r="A211" s="1157"/>
      <c r="B211" s="1035"/>
      <c r="C211" s="1180" t="s">
        <v>290</v>
      </c>
      <c r="D211" s="1180" t="s">
        <v>275</v>
      </c>
      <c r="E211" s="1036" t="s">
        <v>276</v>
      </c>
      <c r="F211" s="1061"/>
      <c r="G211" s="1036" t="s">
        <v>277</v>
      </c>
      <c r="H211" s="1037"/>
      <c r="I211" s="1037"/>
      <c r="J211" s="1037"/>
      <c r="K211" s="1037"/>
      <c r="L211" s="1037"/>
      <c r="M211" s="1037"/>
    </row>
    <row r="212" spans="1:13" ht="100.5" customHeight="1">
      <c r="A212" s="1157"/>
      <c r="B212" s="1035"/>
      <c r="C212" s="1180"/>
      <c r="D212" s="1180"/>
      <c r="E212" s="1036"/>
      <c r="F212" s="1061"/>
      <c r="G212" s="746" t="s">
        <v>278</v>
      </c>
      <c r="H212" s="746" t="s">
        <v>279</v>
      </c>
      <c r="I212" s="746" t="s">
        <v>280</v>
      </c>
      <c r="J212" s="746" t="s">
        <v>281</v>
      </c>
      <c r="K212" s="746" t="s">
        <v>300</v>
      </c>
      <c r="L212" s="746" t="s">
        <v>291</v>
      </c>
      <c r="M212" s="747" t="s">
        <v>283</v>
      </c>
    </row>
    <row r="213" spans="1:13" ht="15" thickBot="1">
      <c r="A213" s="1158"/>
      <c r="B213" s="1051" t="s">
        <v>3</v>
      </c>
      <c r="C213" s="1041"/>
      <c r="D213" s="1041"/>
      <c r="E213" s="1041"/>
      <c r="F213" s="1041"/>
      <c r="G213" s="1041"/>
      <c r="H213" s="1041"/>
      <c r="I213" s="1041"/>
      <c r="J213" s="1041"/>
      <c r="K213" s="1041"/>
      <c r="L213" s="1041"/>
      <c r="M213" s="1041"/>
    </row>
    <row r="214" spans="1:13">
      <c r="A214" s="693" t="s">
        <v>39</v>
      </c>
      <c r="B214" s="457">
        <v>10134</v>
      </c>
      <c r="C214" s="765">
        <v>36</v>
      </c>
      <c r="D214" s="765">
        <v>1153</v>
      </c>
      <c r="E214" s="757">
        <v>4566</v>
      </c>
      <c r="F214" s="756">
        <v>8945</v>
      </c>
      <c r="G214" s="765">
        <v>4165</v>
      </c>
      <c r="H214" s="765">
        <v>367</v>
      </c>
      <c r="I214" s="765" t="s">
        <v>188</v>
      </c>
      <c r="J214" s="765" t="s">
        <v>188</v>
      </c>
      <c r="K214" s="765" t="s">
        <v>188</v>
      </c>
      <c r="L214" s="765">
        <v>4379</v>
      </c>
      <c r="M214" s="759">
        <v>0</v>
      </c>
    </row>
    <row r="215" spans="1:13">
      <c r="A215" s="694" t="s">
        <v>40</v>
      </c>
      <c r="B215" s="466">
        <v>16937</v>
      </c>
      <c r="C215" s="761">
        <v>31</v>
      </c>
      <c r="D215" s="761">
        <v>886</v>
      </c>
      <c r="E215" s="762">
        <v>8471</v>
      </c>
      <c r="F215" s="761">
        <v>16020</v>
      </c>
      <c r="G215" s="761">
        <v>5363</v>
      </c>
      <c r="H215" s="761">
        <v>3077</v>
      </c>
      <c r="I215" s="761" t="s">
        <v>188</v>
      </c>
      <c r="J215" s="761" t="s">
        <v>188</v>
      </c>
      <c r="K215" s="761" t="s">
        <v>188</v>
      </c>
      <c r="L215" s="763">
        <v>0</v>
      </c>
      <c r="M215" s="764">
        <v>7549</v>
      </c>
    </row>
    <row r="216" spans="1:13">
      <c r="A216" s="693" t="s">
        <v>41</v>
      </c>
      <c r="B216" s="471">
        <v>8338</v>
      </c>
      <c r="C216" s="765">
        <v>70</v>
      </c>
      <c r="D216" s="765">
        <v>3445</v>
      </c>
      <c r="E216" s="757">
        <v>4823</v>
      </c>
      <c r="F216" s="765">
        <v>4823</v>
      </c>
      <c r="G216" s="765">
        <v>3581</v>
      </c>
      <c r="H216" s="765">
        <v>1109</v>
      </c>
      <c r="I216" s="765">
        <v>52</v>
      </c>
      <c r="J216" s="765">
        <v>20</v>
      </c>
      <c r="K216" s="765">
        <v>61</v>
      </c>
      <c r="L216" s="766">
        <v>0</v>
      </c>
      <c r="M216" s="759">
        <v>0</v>
      </c>
    </row>
    <row r="217" spans="1:13">
      <c r="A217" s="694" t="s">
        <v>42</v>
      </c>
      <c r="B217" s="466">
        <v>1923</v>
      </c>
      <c r="C217" s="761">
        <v>15</v>
      </c>
      <c r="D217" s="761">
        <v>138</v>
      </c>
      <c r="E217" s="762">
        <v>1770</v>
      </c>
      <c r="F217" s="761">
        <v>1770</v>
      </c>
      <c r="G217" s="761">
        <v>858</v>
      </c>
      <c r="H217" s="761">
        <v>864</v>
      </c>
      <c r="I217" s="761" t="s">
        <v>188</v>
      </c>
      <c r="J217" s="761" t="s">
        <v>188</v>
      </c>
      <c r="K217" s="761" t="s">
        <v>188</v>
      </c>
      <c r="L217" s="763">
        <v>0</v>
      </c>
      <c r="M217" s="764">
        <v>0</v>
      </c>
    </row>
    <row r="218" spans="1:13">
      <c r="A218" s="693" t="s">
        <v>43</v>
      </c>
      <c r="B218" s="471">
        <v>912</v>
      </c>
      <c r="C218" s="765" t="s">
        <v>188</v>
      </c>
      <c r="D218" s="765" t="s">
        <v>188</v>
      </c>
      <c r="E218" s="757">
        <v>852</v>
      </c>
      <c r="F218" s="765">
        <v>852</v>
      </c>
      <c r="G218" s="765">
        <v>618</v>
      </c>
      <c r="H218" s="765">
        <v>225</v>
      </c>
      <c r="I218" s="765" t="s">
        <v>188</v>
      </c>
      <c r="J218" s="765" t="s">
        <v>188</v>
      </c>
      <c r="K218" s="765" t="s">
        <v>188</v>
      </c>
      <c r="L218" s="766">
        <v>0</v>
      </c>
      <c r="M218" s="759">
        <v>0</v>
      </c>
    </row>
    <row r="219" spans="1:13">
      <c r="A219" s="694" t="s">
        <v>44</v>
      </c>
      <c r="B219" s="466">
        <v>2247</v>
      </c>
      <c r="C219" s="761" t="s">
        <v>188</v>
      </c>
      <c r="D219" s="761" t="s">
        <v>188</v>
      </c>
      <c r="E219" s="762">
        <v>2121</v>
      </c>
      <c r="F219" s="761">
        <v>2121</v>
      </c>
      <c r="G219" s="761">
        <v>1254</v>
      </c>
      <c r="H219" s="761">
        <v>682</v>
      </c>
      <c r="I219" s="761" t="s">
        <v>188</v>
      </c>
      <c r="J219" s="761" t="s">
        <v>188</v>
      </c>
      <c r="K219" s="761" t="s">
        <v>188</v>
      </c>
      <c r="L219" s="763">
        <v>0</v>
      </c>
      <c r="M219" s="764">
        <v>0</v>
      </c>
    </row>
    <row r="220" spans="1:13">
      <c r="A220" s="693" t="s">
        <v>45</v>
      </c>
      <c r="B220" s="471">
        <v>5701</v>
      </c>
      <c r="C220" s="765">
        <v>50</v>
      </c>
      <c r="D220" s="765">
        <v>343</v>
      </c>
      <c r="E220" s="757">
        <v>4877</v>
      </c>
      <c r="F220" s="765">
        <v>5308</v>
      </c>
      <c r="G220" s="765">
        <v>4003</v>
      </c>
      <c r="H220" s="765">
        <v>846</v>
      </c>
      <c r="I220" s="765" t="s">
        <v>188</v>
      </c>
      <c r="J220" s="765" t="s">
        <v>188</v>
      </c>
      <c r="K220" s="765" t="s">
        <v>188</v>
      </c>
      <c r="L220" s="765">
        <v>431</v>
      </c>
      <c r="M220" s="759">
        <v>0</v>
      </c>
    </row>
    <row r="221" spans="1:13">
      <c r="A221" s="694" t="s">
        <v>46</v>
      </c>
      <c r="B221" s="466">
        <v>2078</v>
      </c>
      <c r="C221" s="761">
        <v>16</v>
      </c>
      <c r="D221" s="761">
        <v>46</v>
      </c>
      <c r="E221" s="762">
        <v>2016</v>
      </c>
      <c r="F221" s="761">
        <v>2016</v>
      </c>
      <c r="G221" s="761">
        <v>560</v>
      </c>
      <c r="H221" s="761">
        <v>1248</v>
      </c>
      <c r="I221" s="761" t="s">
        <v>188</v>
      </c>
      <c r="J221" s="761" t="s">
        <v>188</v>
      </c>
      <c r="K221" s="761" t="s">
        <v>188</v>
      </c>
      <c r="L221" s="763">
        <v>0</v>
      </c>
      <c r="M221" s="764">
        <v>0</v>
      </c>
    </row>
    <row r="222" spans="1:13">
      <c r="A222" s="693" t="s">
        <v>47</v>
      </c>
      <c r="B222" s="471">
        <v>10011</v>
      </c>
      <c r="C222" s="765">
        <v>50</v>
      </c>
      <c r="D222" s="765">
        <v>121</v>
      </c>
      <c r="E222" s="757">
        <v>9787</v>
      </c>
      <c r="F222" s="765">
        <v>9840</v>
      </c>
      <c r="G222" s="765">
        <v>1964</v>
      </c>
      <c r="H222" s="765">
        <v>3182</v>
      </c>
      <c r="I222" s="765">
        <v>50</v>
      </c>
      <c r="J222" s="765">
        <v>430</v>
      </c>
      <c r="K222" s="765">
        <v>4161</v>
      </c>
      <c r="L222" s="765">
        <v>53</v>
      </c>
      <c r="M222" s="759">
        <v>0</v>
      </c>
    </row>
    <row r="223" spans="1:13">
      <c r="A223" s="694" t="s">
        <v>48</v>
      </c>
      <c r="B223" s="466">
        <v>22111</v>
      </c>
      <c r="C223" s="761">
        <v>221</v>
      </c>
      <c r="D223" s="761">
        <v>438</v>
      </c>
      <c r="E223" s="762">
        <v>19477</v>
      </c>
      <c r="F223" s="761">
        <v>21452</v>
      </c>
      <c r="G223" s="761">
        <v>11724</v>
      </c>
      <c r="H223" s="761">
        <v>5490</v>
      </c>
      <c r="I223" s="761">
        <v>214</v>
      </c>
      <c r="J223" s="761">
        <v>1301</v>
      </c>
      <c r="K223" s="761">
        <v>748</v>
      </c>
      <c r="L223" s="761">
        <v>1975</v>
      </c>
      <c r="M223" s="764">
        <v>0</v>
      </c>
    </row>
    <row r="224" spans="1:13">
      <c r="A224" s="693" t="s">
        <v>49</v>
      </c>
      <c r="B224" s="471">
        <v>2662</v>
      </c>
      <c r="C224" s="765">
        <v>14</v>
      </c>
      <c r="D224" s="765">
        <v>126</v>
      </c>
      <c r="E224" s="757">
        <v>2522</v>
      </c>
      <c r="F224" s="765">
        <v>2522</v>
      </c>
      <c r="G224" s="765">
        <v>723</v>
      </c>
      <c r="H224" s="765">
        <v>947</v>
      </c>
      <c r="I224" s="765">
        <v>40</v>
      </c>
      <c r="J224" s="765">
        <v>617</v>
      </c>
      <c r="K224" s="765">
        <v>195</v>
      </c>
      <c r="L224" s="766">
        <v>0</v>
      </c>
      <c r="M224" s="759">
        <v>0</v>
      </c>
    </row>
    <row r="225" spans="1:13">
      <c r="A225" s="694" t="s">
        <v>50</v>
      </c>
      <c r="B225" s="466">
        <v>923</v>
      </c>
      <c r="C225" s="761" t="s">
        <v>188</v>
      </c>
      <c r="D225" s="761" t="s">
        <v>188</v>
      </c>
      <c r="E225" s="762">
        <v>833</v>
      </c>
      <c r="F225" s="761">
        <v>882</v>
      </c>
      <c r="G225" s="761">
        <v>646</v>
      </c>
      <c r="H225" s="761">
        <v>70</v>
      </c>
      <c r="I225" s="761">
        <v>41</v>
      </c>
      <c r="J225" s="761">
        <v>51</v>
      </c>
      <c r="K225" s="761">
        <v>25</v>
      </c>
      <c r="L225" s="763">
        <v>49</v>
      </c>
      <c r="M225" s="764">
        <v>0</v>
      </c>
    </row>
    <row r="226" spans="1:13">
      <c r="A226" s="693" t="s">
        <v>51</v>
      </c>
      <c r="B226" s="471">
        <v>4717</v>
      </c>
      <c r="C226" s="765">
        <v>8</v>
      </c>
      <c r="D226" s="765">
        <v>217</v>
      </c>
      <c r="E226" s="767">
        <v>4492</v>
      </c>
      <c r="F226" s="765">
        <v>4492</v>
      </c>
      <c r="G226" s="765">
        <v>3099</v>
      </c>
      <c r="H226" s="765">
        <v>799</v>
      </c>
      <c r="I226" s="765">
        <v>66</v>
      </c>
      <c r="J226" s="765">
        <v>308</v>
      </c>
      <c r="K226" s="765">
        <v>220</v>
      </c>
      <c r="L226" s="766">
        <v>0</v>
      </c>
      <c r="M226" s="759">
        <v>0</v>
      </c>
    </row>
    <row r="227" spans="1:13">
      <c r="A227" s="694" t="s">
        <v>52</v>
      </c>
      <c r="B227" s="466">
        <v>2105</v>
      </c>
      <c r="C227" s="761" t="s">
        <v>188</v>
      </c>
      <c r="D227" s="761" t="s">
        <v>188</v>
      </c>
      <c r="E227" s="762">
        <v>1781</v>
      </c>
      <c r="F227" s="761">
        <v>1781</v>
      </c>
      <c r="G227" s="761">
        <v>834</v>
      </c>
      <c r="H227" s="761">
        <v>770</v>
      </c>
      <c r="I227" s="761" t="s">
        <v>188</v>
      </c>
      <c r="J227" s="761" t="s">
        <v>188</v>
      </c>
      <c r="K227" s="761" t="s">
        <v>188</v>
      </c>
      <c r="L227" s="763">
        <v>0</v>
      </c>
      <c r="M227" s="764">
        <v>0</v>
      </c>
    </row>
    <row r="228" spans="1:13">
      <c r="A228" s="693" t="s">
        <v>53</v>
      </c>
      <c r="B228" s="471">
        <v>3420</v>
      </c>
      <c r="C228" s="765">
        <v>34</v>
      </c>
      <c r="D228" s="765">
        <v>82</v>
      </c>
      <c r="E228" s="757">
        <v>3304</v>
      </c>
      <c r="F228" s="765">
        <v>3304</v>
      </c>
      <c r="G228" s="765">
        <v>1819</v>
      </c>
      <c r="H228" s="765">
        <v>1228</v>
      </c>
      <c r="I228" s="765">
        <v>18</v>
      </c>
      <c r="J228" s="765">
        <v>133</v>
      </c>
      <c r="K228" s="765">
        <v>106</v>
      </c>
      <c r="L228" s="766">
        <v>0</v>
      </c>
      <c r="M228" s="759">
        <v>0</v>
      </c>
    </row>
    <row r="229" spans="1:13" ht="15" thickBot="1">
      <c r="A229" s="695" t="s">
        <v>54</v>
      </c>
      <c r="B229" s="474">
        <v>2373</v>
      </c>
      <c r="C229" s="768" t="s">
        <v>188</v>
      </c>
      <c r="D229" s="768" t="s">
        <v>188</v>
      </c>
      <c r="E229" s="769">
        <v>2262</v>
      </c>
      <c r="F229" s="768">
        <v>2276</v>
      </c>
      <c r="G229" s="768">
        <v>1160</v>
      </c>
      <c r="H229" s="768">
        <v>1017</v>
      </c>
      <c r="I229" s="768" t="s">
        <v>188</v>
      </c>
      <c r="J229" s="768" t="s">
        <v>188</v>
      </c>
      <c r="K229" s="768" t="s">
        <v>188</v>
      </c>
      <c r="L229" s="763">
        <v>0</v>
      </c>
      <c r="M229" s="770">
        <v>14</v>
      </c>
    </row>
    <row r="230" spans="1:13">
      <c r="A230" s="696" t="s">
        <v>55</v>
      </c>
      <c r="B230" s="771">
        <f>SUM(B214:B215,B218,B219,B220,B222,B223,B224,B225,B228)</f>
        <v>75058</v>
      </c>
      <c r="C230" s="772">
        <v>447</v>
      </c>
      <c r="D230" s="772">
        <v>3365</v>
      </c>
      <c r="E230" s="773">
        <v>56810</v>
      </c>
      <c r="F230" s="772">
        <v>71246</v>
      </c>
      <c r="G230" s="772">
        <v>32279</v>
      </c>
      <c r="H230" s="772">
        <v>16114</v>
      </c>
      <c r="I230" s="772">
        <v>476</v>
      </c>
      <c r="J230" s="772">
        <v>2646</v>
      </c>
      <c r="K230" s="772">
        <v>5295</v>
      </c>
      <c r="L230" s="772">
        <v>6887</v>
      </c>
      <c r="M230" s="479">
        <v>7549</v>
      </c>
    </row>
    <row r="231" spans="1:13">
      <c r="A231" s="697" t="s">
        <v>56</v>
      </c>
      <c r="B231" s="774">
        <f>SUM(B216,B217,B221,B226,B227,B229)</f>
        <v>21534</v>
      </c>
      <c r="C231" s="775">
        <v>115</v>
      </c>
      <c r="D231" s="775">
        <v>4261</v>
      </c>
      <c r="E231" s="776">
        <v>17144</v>
      </c>
      <c r="F231" s="775">
        <v>17158</v>
      </c>
      <c r="G231" s="775">
        <v>10092</v>
      </c>
      <c r="H231" s="775">
        <v>5807</v>
      </c>
      <c r="I231" s="775">
        <v>261</v>
      </c>
      <c r="J231" s="775">
        <v>545</v>
      </c>
      <c r="K231" s="775">
        <v>439</v>
      </c>
      <c r="L231" s="777">
        <v>0</v>
      </c>
      <c r="M231" s="483">
        <v>14</v>
      </c>
    </row>
    <row r="232" spans="1:13" ht="15" thickBot="1">
      <c r="A232" s="751" t="s">
        <v>57</v>
      </c>
      <c r="B232" s="778">
        <f>SUM(B214:B229)</f>
        <v>96592</v>
      </c>
      <c r="C232" s="779">
        <v>562</v>
      </c>
      <c r="D232" s="779">
        <v>7626</v>
      </c>
      <c r="E232" s="780">
        <v>73954</v>
      </c>
      <c r="F232" s="779">
        <v>88404</v>
      </c>
      <c r="G232" s="779">
        <v>42371</v>
      </c>
      <c r="H232" s="779">
        <v>21921</v>
      </c>
      <c r="I232" s="779">
        <v>737</v>
      </c>
      <c r="J232" s="779">
        <v>3191</v>
      </c>
      <c r="K232" s="779">
        <v>5734</v>
      </c>
      <c r="L232" s="779">
        <v>6887</v>
      </c>
      <c r="M232" s="745">
        <v>7563</v>
      </c>
    </row>
    <row r="233" spans="1:13" ht="15" thickBot="1">
      <c r="A233" s="752"/>
      <c r="B233" s="1206" t="s">
        <v>284</v>
      </c>
      <c r="C233" s="1206"/>
      <c r="D233" s="1206"/>
      <c r="E233" s="1207"/>
      <c r="F233" s="1208" t="s">
        <v>285</v>
      </c>
      <c r="G233" s="1209"/>
      <c r="H233" s="1209"/>
      <c r="I233" s="1209"/>
      <c r="J233" s="1209"/>
      <c r="K233" s="1209"/>
      <c r="L233" s="1209"/>
      <c r="M233" s="1210"/>
    </row>
    <row r="234" spans="1:13">
      <c r="A234" s="693" t="s">
        <v>39</v>
      </c>
      <c r="B234" s="457">
        <v>100</v>
      </c>
      <c r="C234" s="789">
        <v>0.35523978685612789</v>
      </c>
      <c r="D234" s="789">
        <v>11.377540951253206</v>
      </c>
      <c r="E234" s="782">
        <v>88.267219261890659</v>
      </c>
      <c r="F234" s="783">
        <v>100</v>
      </c>
      <c r="G234" s="781">
        <v>46.562325321408608</v>
      </c>
      <c r="H234" s="781">
        <v>4.1028507546115147</v>
      </c>
      <c r="I234" s="781" t="s">
        <v>188</v>
      </c>
      <c r="J234" s="781" t="s">
        <v>188</v>
      </c>
      <c r="K234" s="781" t="s">
        <v>188</v>
      </c>
      <c r="L234" s="803">
        <v>48.954723309111237</v>
      </c>
      <c r="M234" s="784">
        <v>0</v>
      </c>
    </row>
    <row r="235" spans="1:13">
      <c r="A235" s="694" t="s">
        <v>40</v>
      </c>
      <c r="B235" s="466">
        <v>100</v>
      </c>
      <c r="C235" s="785">
        <v>0.18303123339434374</v>
      </c>
      <c r="D235" s="785">
        <v>5.2311507350770503</v>
      </c>
      <c r="E235" s="786">
        <v>94.585818031528603</v>
      </c>
      <c r="F235" s="787">
        <v>100</v>
      </c>
      <c r="G235" s="785">
        <v>33.476903870162296</v>
      </c>
      <c r="H235" s="785">
        <v>19.207240948813983</v>
      </c>
      <c r="I235" s="785" t="s">
        <v>188</v>
      </c>
      <c r="J235" s="785" t="s">
        <v>188</v>
      </c>
      <c r="K235" s="785" t="s">
        <v>188</v>
      </c>
      <c r="L235" s="804">
        <v>0</v>
      </c>
      <c r="M235" s="788">
        <v>47.122347066167293</v>
      </c>
    </row>
    <row r="236" spans="1:13">
      <c r="A236" s="693" t="s">
        <v>41</v>
      </c>
      <c r="B236" s="471">
        <v>100</v>
      </c>
      <c r="C236" s="789">
        <v>0.83952986327656509</v>
      </c>
      <c r="D236" s="789">
        <v>41.316862556968097</v>
      </c>
      <c r="E236" s="782">
        <v>57.843607579755336</v>
      </c>
      <c r="F236" s="790">
        <v>100</v>
      </c>
      <c r="G236" s="789">
        <v>74.248393116317644</v>
      </c>
      <c r="H236" s="789">
        <v>22.993987144930543</v>
      </c>
      <c r="I236" s="789">
        <v>1.0781671159029651</v>
      </c>
      <c r="J236" s="789">
        <v>0.41467965996267886</v>
      </c>
      <c r="K236" s="789">
        <v>1.2647729628861704</v>
      </c>
      <c r="L236" s="805">
        <v>0</v>
      </c>
      <c r="M236" s="784">
        <v>0</v>
      </c>
    </row>
    <row r="237" spans="1:13">
      <c r="A237" s="694" t="s">
        <v>42</v>
      </c>
      <c r="B237" s="466">
        <v>100</v>
      </c>
      <c r="C237" s="785">
        <v>0.78003120124804992</v>
      </c>
      <c r="D237" s="785">
        <v>7.1762870514820589</v>
      </c>
      <c r="E237" s="786">
        <v>92.043681747269886</v>
      </c>
      <c r="F237" s="787">
        <v>100</v>
      </c>
      <c r="G237" s="785">
        <v>48.474576271186443</v>
      </c>
      <c r="H237" s="785">
        <v>48.813559322033903</v>
      </c>
      <c r="I237" s="785" t="s">
        <v>188</v>
      </c>
      <c r="J237" s="785" t="s">
        <v>188</v>
      </c>
      <c r="K237" s="785" t="s">
        <v>188</v>
      </c>
      <c r="L237" s="804">
        <v>0</v>
      </c>
      <c r="M237" s="788"/>
    </row>
    <row r="238" spans="1:13">
      <c r="A238" s="693" t="s">
        <v>43</v>
      </c>
      <c r="B238" s="471">
        <v>100</v>
      </c>
      <c r="C238" s="789" t="s">
        <v>188</v>
      </c>
      <c r="D238" s="789" t="s">
        <v>188</v>
      </c>
      <c r="E238" s="782">
        <v>93.421052631578945</v>
      </c>
      <c r="F238" s="790">
        <v>100</v>
      </c>
      <c r="G238" s="789">
        <v>72.535211267605632</v>
      </c>
      <c r="H238" s="789">
        <v>26.408450704225352</v>
      </c>
      <c r="I238" s="789" t="s">
        <v>188</v>
      </c>
      <c r="J238" s="789" t="s">
        <v>188</v>
      </c>
      <c r="K238" s="789" t="s">
        <v>188</v>
      </c>
      <c r="L238" s="805">
        <v>0</v>
      </c>
      <c r="M238" s="784">
        <v>0</v>
      </c>
    </row>
    <row r="239" spans="1:13">
      <c r="A239" s="694" t="s">
        <v>44</v>
      </c>
      <c r="B239" s="466">
        <v>100</v>
      </c>
      <c r="C239" s="785" t="s">
        <v>188</v>
      </c>
      <c r="D239" s="785" t="s">
        <v>188</v>
      </c>
      <c r="E239" s="786">
        <v>94.392523364485982</v>
      </c>
      <c r="F239" s="787">
        <v>100</v>
      </c>
      <c r="G239" s="785">
        <v>59.123055162659121</v>
      </c>
      <c r="H239" s="785">
        <v>32.154644035832156</v>
      </c>
      <c r="I239" s="785" t="s">
        <v>188</v>
      </c>
      <c r="J239" s="785" t="s">
        <v>188</v>
      </c>
      <c r="K239" s="785" t="s">
        <v>188</v>
      </c>
      <c r="L239" s="804">
        <v>0</v>
      </c>
      <c r="M239" s="788">
        <v>0</v>
      </c>
    </row>
    <row r="240" spans="1:13">
      <c r="A240" s="693" t="s">
        <v>45</v>
      </c>
      <c r="B240" s="471">
        <v>100</v>
      </c>
      <c r="C240" s="789">
        <v>0.87703911594457107</v>
      </c>
      <c r="D240" s="789">
        <v>6.0164883353797576</v>
      </c>
      <c r="E240" s="782">
        <v>93.106472548675669</v>
      </c>
      <c r="F240" s="790">
        <v>100</v>
      </c>
      <c r="G240" s="789">
        <v>75.41446872645065</v>
      </c>
      <c r="H240" s="789">
        <v>15.938206480783723</v>
      </c>
      <c r="I240" s="789" t="s">
        <v>188</v>
      </c>
      <c r="J240" s="789" t="s">
        <v>188</v>
      </c>
      <c r="K240" s="789" t="s">
        <v>188</v>
      </c>
      <c r="L240" s="805">
        <v>8.1198191409193665</v>
      </c>
      <c r="M240" s="784">
        <v>0</v>
      </c>
    </row>
    <row r="241" spans="1:13">
      <c r="A241" s="694" t="s">
        <v>46</v>
      </c>
      <c r="B241" s="466">
        <v>100</v>
      </c>
      <c r="C241" s="785">
        <v>0.76997112608277185</v>
      </c>
      <c r="D241" s="785">
        <v>2.2136669874879691</v>
      </c>
      <c r="E241" s="786">
        <v>97.016361886429252</v>
      </c>
      <c r="F241" s="787">
        <v>100</v>
      </c>
      <c r="G241" s="785">
        <v>27.777777777777779</v>
      </c>
      <c r="H241" s="785">
        <v>61.904761904761905</v>
      </c>
      <c r="I241" s="785" t="s">
        <v>188</v>
      </c>
      <c r="J241" s="785" t="s">
        <v>188</v>
      </c>
      <c r="K241" s="785" t="s">
        <v>188</v>
      </c>
      <c r="L241" s="804">
        <v>0</v>
      </c>
      <c r="M241" s="788">
        <v>0</v>
      </c>
    </row>
    <row r="242" spans="1:13">
      <c r="A242" s="693" t="s">
        <v>47</v>
      </c>
      <c r="B242" s="471">
        <v>100</v>
      </c>
      <c r="C242" s="789">
        <v>0.49945060433523125</v>
      </c>
      <c r="D242" s="789">
        <v>1.2086704624912596</v>
      </c>
      <c r="E242" s="782">
        <v>98.291878933173507</v>
      </c>
      <c r="F242" s="790">
        <v>100</v>
      </c>
      <c r="G242" s="789">
        <v>19.959349593495933</v>
      </c>
      <c r="H242" s="789">
        <v>32.337398373983739</v>
      </c>
      <c r="I242" s="789">
        <v>0.50813008130081294</v>
      </c>
      <c r="J242" s="789">
        <v>4.3699186991869921</v>
      </c>
      <c r="K242" s="789">
        <v>42.286585365853654</v>
      </c>
      <c r="L242" s="805">
        <v>0.53861788617886175</v>
      </c>
      <c r="M242" s="784">
        <v>0</v>
      </c>
    </row>
    <row r="243" spans="1:13">
      <c r="A243" s="694" t="s">
        <v>48</v>
      </c>
      <c r="B243" s="466">
        <v>100</v>
      </c>
      <c r="C243" s="785">
        <v>0.99950251006286461</v>
      </c>
      <c r="D243" s="785">
        <v>1.9809144769571707</v>
      </c>
      <c r="E243" s="786">
        <v>97.019583012979965</v>
      </c>
      <c r="F243" s="787">
        <v>100</v>
      </c>
      <c r="G243" s="785">
        <v>54.6</v>
      </c>
      <c r="H243" s="785">
        <v>25.59201939213127</v>
      </c>
      <c r="I243" s="785">
        <v>0.99757598359127353</v>
      </c>
      <c r="J243" s="785">
        <v>6.0647025918329298</v>
      </c>
      <c r="K243" s="785">
        <v>3.4868543725526759</v>
      </c>
      <c r="L243" s="804">
        <v>9.2066007831437631</v>
      </c>
      <c r="M243" s="788">
        <v>0</v>
      </c>
    </row>
    <row r="244" spans="1:13">
      <c r="A244" s="693" t="s">
        <v>49</v>
      </c>
      <c r="B244" s="471">
        <v>100</v>
      </c>
      <c r="C244" s="789">
        <v>0.52592036063110437</v>
      </c>
      <c r="D244" s="789">
        <v>4.7332832456799396</v>
      </c>
      <c r="E244" s="782">
        <v>94.740796393688953</v>
      </c>
      <c r="F244" s="790">
        <v>100</v>
      </c>
      <c r="G244" s="789">
        <v>28.667724028548768</v>
      </c>
      <c r="H244" s="789">
        <v>37.549563838223634</v>
      </c>
      <c r="I244" s="789">
        <v>1.5860428231562251</v>
      </c>
      <c r="J244" s="789">
        <v>24.464710547184772</v>
      </c>
      <c r="K244" s="789">
        <v>7.731958762886598</v>
      </c>
      <c r="L244" s="805">
        <v>0</v>
      </c>
      <c r="M244" s="784">
        <v>0</v>
      </c>
    </row>
    <row r="245" spans="1:13">
      <c r="A245" s="694" t="s">
        <v>50</v>
      </c>
      <c r="B245" s="466">
        <v>100</v>
      </c>
      <c r="C245" s="785" t="s">
        <v>188</v>
      </c>
      <c r="D245" s="785" t="s">
        <v>188</v>
      </c>
      <c r="E245" s="786">
        <v>95.557963163596966</v>
      </c>
      <c r="F245" s="787">
        <v>100</v>
      </c>
      <c r="G245" s="785">
        <v>73.24263038548753</v>
      </c>
      <c r="H245" s="785">
        <v>7.9365079365079358</v>
      </c>
      <c r="I245" s="785">
        <v>4.6485260770975056</v>
      </c>
      <c r="J245" s="785">
        <v>5.7823129251700678</v>
      </c>
      <c r="K245" s="785">
        <v>2.8344671201814062</v>
      </c>
      <c r="L245" s="804">
        <v>5.5555555555555554</v>
      </c>
      <c r="M245" s="788">
        <v>0</v>
      </c>
    </row>
    <row r="246" spans="1:13">
      <c r="A246" s="693" t="s">
        <v>51</v>
      </c>
      <c r="B246" s="471">
        <v>100</v>
      </c>
      <c r="C246" s="789">
        <v>0.1695993216027136</v>
      </c>
      <c r="D246" s="789">
        <v>4.6003815984736063</v>
      </c>
      <c r="E246" s="782">
        <v>95.230019079923679</v>
      </c>
      <c r="F246" s="790">
        <v>100</v>
      </c>
      <c r="G246" s="789">
        <v>68.989314336598397</v>
      </c>
      <c r="H246" s="789">
        <v>17.787177203918077</v>
      </c>
      <c r="I246" s="789">
        <v>1.4692787177203919</v>
      </c>
      <c r="J246" s="789">
        <v>6.8566340160284955</v>
      </c>
      <c r="K246" s="789">
        <v>4.8975957257346394</v>
      </c>
      <c r="L246" s="805">
        <v>0</v>
      </c>
      <c r="M246" s="784">
        <v>0</v>
      </c>
    </row>
    <row r="247" spans="1:13">
      <c r="A247" s="694" t="s">
        <v>52</v>
      </c>
      <c r="B247" s="466">
        <v>100</v>
      </c>
      <c r="C247" s="785" t="s">
        <v>188</v>
      </c>
      <c r="D247" s="785" t="s">
        <v>188</v>
      </c>
      <c r="E247" s="786">
        <v>84.60807600950119</v>
      </c>
      <c r="F247" s="787">
        <v>100</v>
      </c>
      <c r="G247" s="785">
        <v>46.827624929814711</v>
      </c>
      <c r="H247" s="785">
        <v>43.234138124649071</v>
      </c>
      <c r="I247" s="785" t="s">
        <v>188</v>
      </c>
      <c r="J247" s="785" t="s">
        <v>188</v>
      </c>
      <c r="K247" s="785" t="s">
        <v>188</v>
      </c>
      <c r="L247" s="804">
        <v>0</v>
      </c>
      <c r="M247" s="788">
        <v>0</v>
      </c>
    </row>
    <row r="248" spans="1:13">
      <c r="A248" s="693" t="s">
        <v>53</v>
      </c>
      <c r="B248" s="471">
        <v>100</v>
      </c>
      <c r="C248" s="789">
        <v>0.99415204678362568</v>
      </c>
      <c r="D248" s="789">
        <v>2.39766081871345</v>
      </c>
      <c r="E248" s="782">
        <v>96.608187134502913</v>
      </c>
      <c r="F248" s="790">
        <v>100</v>
      </c>
      <c r="G248" s="789">
        <v>55.054479418886196</v>
      </c>
      <c r="H248" s="789">
        <v>37.167070217917676</v>
      </c>
      <c r="I248" s="789">
        <v>0.54479418886198538</v>
      </c>
      <c r="J248" s="789">
        <v>4.0254237288135588</v>
      </c>
      <c r="K248" s="789">
        <v>3.2082324455205811</v>
      </c>
      <c r="L248" s="805">
        <v>0</v>
      </c>
      <c r="M248" s="784">
        <v>0</v>
      </c>
    </row>
    <row r="249" spans="1:13" ht="15" thickBot="1">
      <c r="A249" s="695" t="s">
        <v>54</v>
      </c>
      <c r="B249" s="466">
        <v>100</v>
      </c>
      <c r="C249" s="785" t="s">
        <v>188</v>
      </c>
      <c r="D249" s="785" t="s">
        <v>188</v>
      </c>
      <c r="E249" s="786">
        <v>95.912347239780871</v>
      </c>
      <c r="F249" s="787">
        <v>100</v>
      </c>
      <c r="G249" s="785">
        <v>50.966608084358519</v>
      </c>
      <c r="H249" s="785">
        <v>44.68365553602812</v>
      </c>
      <c r="I249" s="791" t="s">
        <v>188</v>
      </c>
      <c r="J249" s="791" t="s">
        <v>188</v>
      </c>
      <c r="K249" s="791" t="s">
        <v>188</v>
      </c>
      <c r="L249" s="804">
        <v>0</v>
      </c>
      <c r="M249" s="788">
        <f>M229/B229*100</f>
        <v>0.58997050147492625</v>
      </c>
    </row>
    <row r="250" spans="1:13">
      <c r="A250" s="696" t="s">
        <v>55</v>
      </c>
      <c r="B250" s="478">
        <v>100</v>
      </c>
      <c r="C250" s="792">
        <v>0.59553944949239246</v>
      </c>
      <c r="D250" s="792">
        <v>4.4831996589304266</v>
      </c>
      <c r="E250" s="793">
        <v>94.921260891577177</v>
      </c>
      <c r="F250" s="725">
        <v>100</v>
      </c>
      <c r="G250" s="792">
        <v>45.30640316649356</v>
      </c>
      <c r="H250" s="792">
        <v>22.617410100216155</v>
      </c>
      <c r="I250" s="792">
        <v>0.66810768323835723</v>
      </c>
      <c r="J250" s="792">
        <v>3.7138927097661623</v>
      </c>
      <c r="K250" s="792">
        <v>7.4319961822418099</v>
      </c>
      <c r="L250" s="792">
        <v>9.6665075934087525</v>
      </c>
      <c r="M250" s="806">
        <v>10.595682564635208</v>
      </c>
    </row>
    <row r="251" spans="1:13">
      <c r="A251" s="697" t="s">
        <v>56</v>
      </c>
      <c r="B251" s="482">
        <v>100</v>
      </c>
      <c r="C251" s="794">
        <v>0.53403919383300824</v>
      </c>
      <c r="D251" s="794">
        <v>19.787313086282158</v>
      </c>
      <c r="E251" s="795">
        <v>79.678647719884822</v>
      </c>
      <c r="F251" s="729">
        <v>100</v>
      </c>
      <c r="G251" s="794">
        <v>58.818044061079377</v>
      </c>
      <c r="H251" s="794">
        <v>33.844270894043596</v>
      </c>
      <c r="I251" s="794">
        <v>1.5211563119244667</v>
      </c>
      <c r="J251" s="794">
        <v>3.1763608812215876</v>
      </c>
      <c r="K251" s="794">
        <v>2.5585732602867468</v>
      </c>
      <c r="L251" s="794">
        <v>0</v>
      </c>
      <c r="M251" s="807">
        <v>8.1594591444224276E-2</v>
      </c>
    </row>
    <row r="252" spans="1:13">
      <c r="A252" s="698" t="s">
        <v>57</v>
      </c>
      <c r="B252" s="486">
        <v>100</v>
      </c>
      <c r="C252" s="796">
        <v>0.58182872287560039</v>
      </c>
      <c r="D252" s="796">
        <v>7.8950637733973821</v>
      </c>
      <c r="E252" s="797">
        <v>91.523107503727005</v>
      </c>
      <c r="F252" s="733">
        <v>100</v>
      </c>
      <c r="G252" s="796">
        <v>47.928826749920816</v>
      </c>
      <c r="H252" s="796">
        <v>24.796389303651416</v>
      </c>
      <c r="I252" s="796">
        <v>0.83367268449391441</v>
      </c>
      <c r="J252" s="796">
        <v>3.6095651780462426</v>
      </c>
      <c r="K252" s="796">
        <v>6.4861318492375908</v>
      </c>
      <c r="L252" s="796">
        <v>7.7903714764037835</v>
      </c>
      <c r="M252" s="808">
        <v>8.5550427582462323</v>
      </c>
    </row>
    <row r="253" spans="1:13" ht="15" customHeight="1">
      <c r="A253" s="1205" t="s">
        <v>292</v>
      </c>
      <c r="B253" s="1205"/>
      <c r="C253" s="1205"/>
      <c r="D253" s="1205"/>
      <c r="E253" s="1205"/>
      <c r="F253" s="1205"/>
      <c r="G253" s="1205"/>
      <c r="H253" s="1205"/>
      <c r="I253" s="1205"/>
      <c r="J253" s="1205"/>
      <c r="K253" s="1205"/>
      <c r="L253" s="1205"/>
      <c r="M253" s="1205"/>
    </row>
    <row r="254" spans="1:13" ht="24.65" customHeight="1">
      <c r="A254" s="1211" t="s">
        <v>286</v>
      </c>
      <c r="B254" s="1211"/>
      <c r="C254" s="1211"/>
      <c r="D254" s="1211"/>
      <c r="E254" s="1211"/>
      <c r="F254" s="1211"/>
      <c r="G254" s="1211"/>
      <c r="H254" s="1211"/>
      <c r="I254" s="1211"/>
      <c r="J254" s="1211"/>
      <c r="K254" s="1211"/>
      <c r="L254" s="1211"/>
      <c r="M254" s="1211"/>
    </row>
    <row r="255" spans="1:13" ht="17.149999999999999" customHeight="1">
      <c r="A255" s="1205" t="s">
        <v>287</v>
      </c>
      <c r="B255" s="1205"/>
      <c r="C255" s="1205"/>
      <c r="D255" s="1205"/>
      <c r="E255" s="1205"/>
      <c r="F255" s="1205"/>
      <c r="G255" s="1205"/>
      <c r="H255" s="1205"/>
      <c r="I255" s="1205"/>
      <c r="J255" s="1205"/>
      <c r="K255" s="1205"/>
      <c r="L255" s="1205"/>
      <c r="M255" s="1205"/>
    </row>
    <row r="256" spans="1:13" ht="37.5" customHeight="1">
      <c r="A256" s="1205" t="s">
        <v>301</v>
      </c>
      <c r="B256" s="1205"/>
      <c r="C256" s="1205"/>
      <c r="D256" s="1205"/>
      <c r="E256" s="1205"/>
      <c r="F256" s="1205"/>
      <c r="G256" s="1205"/>
      <c r="H256" s="1205"/>
      <c r="I256" s="1205"/>
      <c r="J256" s="1205"/>
      <c r="K256" s="1205"/>
      <c r="L256" s="1205"/>
      <c r="M256" s="1205"/>
    </row>
    <row r="257" spans="1:13" ht="15" customHeight="1"/>
    <row r="258" spans="1:13" ht="23.5">
      <c r="A258" s="1031">
        <v>2018</v>
      </c>
      <c r="B258" s="1031"/>
      <c r="C258" s="1031"/>
      <c r="D258" s="1031"/>
      <c r="E258" s="1031"/>
      <c r="F258" s="1031"/>
      <c r="G258" s="1031"/>
      <c r="H258" s="1031"/>
      <c r="I258" s="1031"/>
      <c r="J258" s="1031"/>
      <c r="K258" s="1031"/>
      <c r="L258" s="1031"/>
      <c r="M258" s="1031"/>
    </row>
    <row r="260" spans="1:13">
      <c r="A260" s="1175" t="s">
        <v>302</v>
      </c>
      <c r="B260" s="1175"/>
      <c r="C260" s="1175"/>
      <c r="D260" s="1175"/>
      <c r="E260" s="1175"/>
      <c r="F260" s="1175"/>
      <c r="G260" s="1175"/>
      <c r="H260" s="1175"/>
      <c r="I260" s="1175"/>
      <c r="J260" s="1175"/>
      <c r="K260" s="1175"/>
      <c r="L260" s="1175"/>
      <c r="M260" s="1175"/>
    </row>
    <row r="261" spans="1:13" ht="15" customHeight="1">
      <c r="A261" s="1157" t="s">
        <v>28</v>
      </c>
      <c r="B261" s="1035" t="s">
        <v>297</v>
      </c>
      <c r="C261" s="1159" t="s">
        <v>273</v>
      </c>
      <c r="D261" s="1160"/>
      <c r="E261" s="1160"/>
      <c r="F261" s="1160"/>
      <c r="G261" s="1160"/>
      <c r="H261" s="1160"/>
      <c r="I261" s="1160"/>
      <c r="J261" s="1160"/>
      <c r="K261" s="1160"/>
      <c r="L261" s="1160"/>
      <c r="M261" s="1160"/>
    </row>
    <row r="262" spans="1:13" ht="15" customHeight="1">
      <c r="A262" s="1157"/>
      <c r="B262" s="1035"/>
      <c r="C262" s="1180" t="s">
        <v>290</v>
      </c>
      <c r="D262" s="1180" t="s">
        <v>275</v>
      </c>
      <c r="E262" s="1036" t="s">
        <v>276</v>
      </c>
      <c r="F262" s="1061"/>
      <c r="G262" s="1036" t="s">
        <v>277</v>
      </c>
      <c r="H262" s="1037"/>
      <c r="I262" s="1037"/>
      <c r="J262" s="1037"/>
      <c r="K262" s="1037"/>
      <c r="L262" s="1037"/>
      <c r="M262" s="1037"/>
    </row>
    <row r="263" spans="1:13" ht="97.5" customHeight="1">
      <c r="A263" s="1157"/>
      <c r="B263" s="1035"/>
      <c r="C263" s="1180"/>
      <c r="D263" s="1180"/>
      <c r="E263" s="1036"/>
      <c r="F263" s="1061"/>
      <c r="G263" s="746" t="s">
        <v>278</v>
      </c>
      <c r="H263" s="746" t="s">
        <v>279</v>
      </c>
      <c r="I263" s="746" t="s">
        <v>280</v>
      </c>
      <c r="J263" s="746" t="s">
        <v>281</v>
      </c>
      <c r="K263" s="746" t="s">
        <v>300</v>
      </c>
      <c r="L263" s="746" t="s">
        <v>291</v>
      </c>
      <c r="M263" s="747" t="s">
        <v>283</v>
      </c>
    </row>
    <row r="264" spans="1:13" ht="15" thickBot="1">
      <c r="A264" s="1158"/>
      <c r="B264" s="1051" t="s">
        <v>3</v>
      </c>
      <c r="C264" s="1041"/>
      <c r="D264" s="1041"/>
      <c r="E264" s="1041"/>
      <c r="F264" s="1041"/>
      <c r="G264" s="1041"/>
      <c r="H264" s="1041"/>
      <c r="I264" s="1041"/>
      <c r="J264" s="1041"/>
      <c r="K264" s="1041"/>
      <c r="L264" s="1041"/>
      <c r="M264" s="1041"/>
    </row>
    <row r="265" spans="1:13">
      <c r="A265" s="693" t="s">
        <v>39</v>
      </c>
      <c r="B265" s="457">
        <v>9888</v>
      </c>
      <c r="C265" s="765">
        <v>22</v>
      </c>
      <c r="D265" s="765">
        <v>1073</v>
      </c>
      <c r="E265" s="757">
        <v>4410</v>
      </c>
      <c r="F265" s="756">
        <v>8793</v>
      </c>
      <c r="G265" s="765">
        <v>4025</v>
      </c>
      <c r="H265" s="765">
        <v>347</v>
      </c>
      <c r="I265" s="765" t="s">
        <v>188</v>
      </c>
      <c r="J265" s="765" t="s">
        <v>188</v>
      </c>
      <c r="K265" s="765" t="s">
        <v>188</v>
      </c>
      <c r="L265" s="765">
        <v>4383</v>
      </c>
      <c r="M265" s="759">
        <v>0</v>
      </c>
    </row>
    <row r="266" spans="1:13">
      <c r="A266" s="694" t="s">
        <v>40</v>
      </c>
      <c r="B266" s="466">
        <v>15941</v>
      </c>
      <c r="C266" s="761">
        <v>23</v>
      </c>
      <c r="D266" s="761">
        <v>762</v>
      </c>
      <c r="E266" s="762">
        <v>7731</v>
      </c>
      <c r="F266" s="761">
        <v>15156</v>
      </c>
      <c r="G266" s="761">
        <v>4857</v>
      </c>
      <c r="H266" s="761">
        <v>2810</v>
      </c>
      <c r="I266" s="761">
        <v>15</v>
      </c>
      <c r="J266" s="761">
        <v>26</v>
      </c>
      <c r="K266" s="761">
        <v>23</v>
      </c>
      <c r="L266" s="763">
        <v>0</v>
      </c>
      <c r="M266" s="764">
        <v>7425</v>
      </c>
    </row>
    <row r="267" spans="1:13">
      <c r="A267" s="693" t="s">
        <v>41</v>
      </c>
      <c r="B267" s="471">
        <v>7997</v>
      </c>
      <c r="C267" s="765">
        <v>68</v>
      </c>
      <c r="D267" s="765">
        <v>3268</v>
      </c>
      <c r="E267" s="757">
        <v>4661</v>
      </c>
      <c r="F267" s="765">
        <v>4661</v>
      </c>
      <c r="G267" s="765">
        <v>3427</v>
      </c>
      <c r="H267" s="765">
        <v>1110</v>
      </c>
      <c r="I267" s="765">
        <v>41</v>
      </c>
      <c r="J267" s="765">
        <v>22</v>
      </c>
      <c r="K267" s="765">
        <v>61</v>
      </c>
      <c r="L267" s="766">
        <v>0</v>
      </c>
      <c r="M267" s="759">
        <v>0</v>
      </c>
    </row>
    <row r="268" spans="1:13">
      <c r="A268" s="694" t="s">
        <v>42</v>
      </c>
      <c r="B268" s="466">
        <v>2006</v>
      </c>
      <c r="C268" s="761">
        <v>9</v>
      </c>
      <c r="D268" s="761">
        <v>119</v>
      </c>
      <c r="E268" s="762">
        <v>1878</v>
      </c>
      <c r="F268" s="761">
        <v>1878</v>
      </c>
      <c r="G268" s="761">
        <v>830</v>
      </c>
      <c r="H268" s="761">
        <v>992</v>
      </c>
      <c r="I268" s="761" t="s">
        <v>188</v>
      </c>
      <c r="J268" s="761" t="s">
        <v>188</v>
      </c>
      <c r="K268" s="761" t="s">
        <v>188</v>
      </c>
      <c r="L268" s="763">
        <v>0</v>
      </c>
      <c r="M268" s="764">
        <v>0</v>
      </c>
    </row>
    <row r="269" spans="1:13">
      <c r="A269" s="693" t="s">
        <v>43</v>
      </c>
      <c r="B269" s="471">
        <v>793</v>
      </c>
      <c r="C269" s="765">
        <v>13</v>
      </c>
      <c r="D269" s="765">
        <v>38</v>
      </c>
      <c r="E269" s="757">
        <v>742</v>
      </c>
      <c r="F269" s="765">
        <v>742</v>
      </c>
      <c r="G269" s="765">
        <v>514</v>
      </c>
      <c r="H269" s="765">
        <v>211</v>
      </c>
      <c r="I269" s="765" t="s">
        <v>188</v>
      </c>
      <c r="J269" s="765" t="s">
        <v>188</v>
      </c>
      <c r="K269" s="765" t="s">
        <v>188</v>
      </c>
      <c r="L269" s="766">
        <v>0</v>
      </c>
      <c r="M269" s="759">
        <v>0</v>
      </c>
    </row>
    <row r="270" spans="1:13">
      <c r="A270" s="694" t="s">
        <v>44</v>
      </c>
      <c r="B270" s="466">
        <v>2023</v>
      </c>
      <c r="C270" s="761">
        <v>0</v>
      </c>
      <c r="D270" s="761">
        <v>113</v>
      </c>
      <c r="E270" s="762">
        <v>1910</v>
      </c>
      <c r="F270" s="761">
        <v>1910</v>
      </c>
      <c r="G270" s="761">
        <v>1092</v>
      </c>
      <c r="H270" s="761">
        <v>653</v>
      </c>
      <c r="I270" s="761">
        <v>59</v>
      </c>
      <c r="J270" s="761">
        <v>90</v>
      </c>
      <c r="K270" s="761">
        <v>16</v>
      </c>
      <c r="L270" s="763">
        <v>0</v>
      </c>
      <c r="M270" s="764">
        <v>0</v>
      </c>
    </row>
    <row r="271" spans="1:13">
      <c r="A271" s="693" t="s">
        <v>45</v>
      </c>
      <c r="B271" s="471">
        <v>5499</v>
      </c>
      <c r="C271" s="765">
        <v>30</v>
      </c>
      <c r="D271" s="765">
        <v>302</v>
      </c>
      <c r="E271" s="757">
        <v>4729</v>
      </c>
      <c r="F271" s="765">
        <v>5167</v>
      </c>
      <c r="G271" s="765">
        <v>3938</v>
      </c>
      <c r="H271" s="765">
        <v>783</v>
      </c>
      <c r="I271" s="765" t="s">
        <v>188</v>
      </c>
      <c r="J271" s="765" t="s">
        <v>188</v>
      </c>
      <c r="K271" s="765" t="s">
        <v>188</v>
      </c>
      <c r="L271" s="765">
        <v>438</v>
      </c>
      <c r="M271" s="759">
        <v>0</v>
      </c>
    </row>
    <row r="272" spans="1:13">
      <c r="A272" s="694" t="s">
        <v>46</v>
      </c>
      <c r="B272" s="466">
        <v>2135</v>
      </c>
      <c r="C272" s="761">
        <v>26</v>
      </c>
      <c r="D272" s="761">
        <v>71</v>
      </c>
      <c r="E272" s="762">
        <v>2038</v>
      </c>
      <c r="F272" s="761">
        <v>2038</v>
      </c>
      <c r="G272" s="761">
        <v>553</v>
      </c>
      <c r="H272" s="761">
        <v>1303</v>
      </c>
      <c r="I272" s="761">
        <v>10</v>
      </c>
      <c r="J272" s="761">
        <v>15</v>
      </c>
      <c r="K272" s="761">
        <v>157</v>
      </c>
      <c r="L272" s="763">
        <v>0</v>
      </c>
      <c r="M272" s="764">
        <v>0</v>
      </c>
    </row>
    <row r="273" spans="1:13">
      <c r="A273" s="693" t="s">
        <v>47</v>
      </c>
      <c r="B273" s="471">
        <v>9899</v>
      </c>
      <c r="C273" s="765">
        <v>38</v>
      </c>
      <c r="D273" s="765">
        <v>208</v>
      </c>
      <c r="E273" s="757">
        <v>9590</v>
      </c>
      <c r="F273" s="765">
        <v>9653</v>
      </c>
      <c r="G273" s="765">
        <v>1781</v>
      </c>
      <c r="H273" s="765">
        <v>3014</v>
      </c>
      <c r="I273" s="765">
        <v>23</v>
      </c>
      <c r="J273" s="765">
        <v>280</v>
      </c>
      <c r="K273" s="765">
        <v>4492</v>
      </c>
      <c r="L273" s="765">
        <v>63</v>
      </c>
      <c r="M273" s="759">
        <v>0</v>
      </c>
    </row>
    <row r="274" spans="1:13">
      <c r="A274" s="694" t="s">
        <v>48</v>
      </c>
      <c r="B274" s="466">
        <v>21845</v>
      </c>
      <c r="C274" s="761">
        <v>212</v>
      </c>
      <c r="D274" s="761">
        <v>434</v>
      </c>
      <c r="E274" s="762">
        <v>19235</v>
      </c>
      <c r="F274" s="761">
        <v>21199</v>
      </c>
      <c r="G274" s="761">
        <v>11281</v>
      </c>
      <c r="H274" s="761">
        <v>5688</v>
      </c>
      <c r="I274" s="761">
        <v>214</v>
      </c>
      <c r="J274" s="761">
        <v>1223</v>
      </c>
      <c r="K274" s="761">
        <v>829</v>
      </c>
      <c r="L274" s="761">
        <v>1964</v>
      </c>
      <c r="M274" s="764">
        <v>0</v>
      </c>
    </row>
    <row r="275" spans="1:13">
      <c r="A275" s="693" t="s">
        <v>49</v>
      </c>
      <c r="B275" s="471">
        <v>2652</v>
      </c>
      <c r="C275" s="765">
        <v>8</v>
      </c>
      <c r="D275" s="765">
        <v>102</v>
      </c>
      <c r="E275" s="757">
        <v>2542</v>
      </c>
      <c r="F275" s="765">
        <v>2542</v>
      </c>
      <c r="G275" s="765">
        <v>749</v>
      </c>
      <c r="H275" s="765">
        <v>921</v>
      </c>
      <c r="I275" s="765">
        <v>29</v>
      </c>
      <c r="J275" s="765">
        <v>632</v>
      </c>
      <c r="K275" s="765">
        <v>211</v>
      </c>
      <c r="L275" s="766">
        <v>0</v>
      </c>
      <c r="M275" s="759">
        <v>0</v>
      </c>
    </row>
    <row r="276" spans="1:13">
      <c r="A276" s="694" t="s">
        <v>50</v>
      </c>
      <c r="B276" s="466">
        <v>888</v>
      </c>
      <c r="C276" s="761">
        <v>3</v>
      </c>
      <c r="D276" s="761">
        <v>42</v>
      </c>
      <c r="E276" s="762">
        <v>843</v>
      </c>
      <c r="F276" s="761">
        <v>843</v>
      </c>
      <c r="G276" s="761">
        <v>605</v>
      </c>
      <c r="H276" s="761">
        <v>134</v>
      </c>
      <c r="I276" s="761">
        <v>27</v>
      </c>
      <c r="J276" s="761">
        <v>48</v>
      </c>
      <c r="K276" s="761">
        <v>29</v>
      </c>
      <c r="L276" s="763">
        <v>0</v>
      </c>
      <c r="M276" s="764">
        <v>0</v>
      </c>
    </row>
    <row r="277" spans="1:13">
      <c r="A277" s="693" t="s">
        <v>51</v>
      </c>
      <c r="B277" s="471">
        <v>4770</v>
      </c>
      <c r="C277" s="765">
        <v>13</v>
      </c>
      <c r="D277" s="765">
        <v>200</v>
      </c>
      <c r="E277" s="767">
        <v>4557</v>
      </c>
      <c r="F277" s="765">
        <v>4557</v>
      </c>
      <c r="G277" s="765">
        <v>3117</v>
      </c>
      <c r="H277" s="765">
        <v>787</v>
      </c>
      <c r="I277" s="765">
        <v>39</v>
      </c>
      <c r="J277" s="765">
        <v>400</v>
      </c>
      <c r="K277" s="765">
        <v>214</v>
      </c>
      <c r="L277" s="766">
        <v>0</v>
      </c>
      <c r="M277" s="759">
        <v>0</v>
      </c>
    </row>
    <row r="278" spans="1:13">
      <c r="A278" s="694" t="s">
        <v>52</v>
      </c>
      <c r="B278" s="466">
        <v>2179</v>
      </c>
      <c r="C278" s="761" t="s">
        <v>188</v>
      </c>
      <c r="D278" s="761" t="s">
        <v>188</v>
      </c>
      <c r="E278" s="762">
        <v>1902</v>
      </c>
      <c r="F278" s="761">
        <v>1902</v>
      </c>
      <c r="G278" s="761">
        <v>929</v>
      </c>
      <c r="H278" s="761">
        <v>763</v>
      </c>
      <c r="I278" s="761" t="s">
        <v>188</v>
      </c>
      <c r="J278" s="761" t="s">
        <v>188</v>
      </c>
      <c r="K278" s="761" t="s">
        <v>188</v>
      </c>
      <c r="L278" s="763">
        <v>0</v>
      </c>
      <c r="M278" s="764">
        <v>0</v>
      </c>
    </row>
    <row r="279" spans="1:13">
      <c r="A279" s="693" t="s">
        <v>53</v>
      </c>
      <c r="B279" s="471">
        <v>3517</v>
      </c>
      <c r="C279" s="765">
        <v>107</v>
      </c>
      <c r="D279" s="765">
        <v>112</v>
      </c>
      <c r="E279" s="757">
        <v>3298</v>
      </c>
      <c r="F279" s="765">
        <v>3298</v>
      </c>
      <c r="G279" s="765">
        <v>1685</v>
      </c>
      <c r="H279" s="765">
        <v>1326</v>
      </c>
      <c r="I279" s="765">
        <v>36</v>
      </c>
      <c r="J279" s="765">
        <v>130</v>
      </c>
      <c r="K279" s="765">
        <v>121</v>
      </c>
      <c r="L279" s="766">
        <v>0</v>
      </c>
      <c r="M279" s="759">
        <v>0</v>
      </c>
    </row>
    <row r="280" spans="1:13" ht="15" thickBot="1">
      <c r="A280" s="695" t="s">
        <v>54</v>
      </c>
      <c r="B280" s="474">
        <v>2387</v>
      </c>
      <c r="C280" s="768" t="s">
        <v>188</v>
      </c>
      <c r="D280" s="768" t="s">
        <v>188</v>
      </c>
      <c r="E280" s="769">
        <v>2326</v>
      </c>
      <c r="F280" s="768">
        <v>2337</v>
      </c>
      <c r="G280" s="768">
        <v>1173</v>
      </c>
      <c r="H280" s="768">
        <v>1076</v>
      </c>
      <c r="I280" s="768" t="s">
        <v>188</v>
      </c>
      <c r="J280" s="768" t="s">
        <v>188</v>
      </c>
      <c r="K280" s="768" t="s">
        <v>188</v>
      </c>
      <c r="L280" s="763">
        <v>0</v>
      </c>
      <c r="M280" s="770">
        <v>11</v>
      </c>
    </row>
    <row r="281" spans="1:13">
      <c r="A281" s="696" t="s">
        <v>55</v>
      </c>
      <c r="B281" s="771">
        <v>72945</v>
      </c>
      <c r="C281" s="772">
        <v>456</v>
      </c>
      <c r="D281" s="772">
        <v>3186</v>
      </c>
      <c r="E281" s="773">
        <v>55030</v>
      </c>
      <c r="F281" s="772">
        <v>69303</v>
      </c>
      <c r="G281" s="772">
        <v>30527</v>
      </c>
      <c r="H281" s="772">
        <v>15887</v>
      </c>
      <c r="I281" s="772">
        <v>440</v>
      </c>
      <c r="J281" s="772">
        <v>2429</v>
      </c>
      <c r="K281" s="772">
        <v>5747</v>
      </c>
      <c r="L281" s="772">
        <v>6848</v>
      </c>
      <c r="M281" s="479">
        <v>7425</v>
      </c>
    </row>
    <row r="282" spans="1:13">
      <c r="A282" s="697" t="s">
        <v>56</v>
      </c>
      <c r="B282" s="774">
        <v>21474</v>
      </c>
      <c r="C282" s="775">
        <v>121</v>
      </c>
      <c r="D282" s="775">
        <v>3980</v>
      </c>
      <c r="E282" s="776">
        <v>17362</v>
      </c>
      <c r="F282" s="775">
        <v>17373</v>
      </c>
      <c r="G282" s="775">
        <v>10029</v>
      </c>
      <c r="H282" s="775">
        <v>6031</v>
      </c>
      <c r="I282" s="775">
        <v>263</v>
      </c>
      <c r="J282" s="775">
        <v>607</v>
      </c>
      <c r="K282" s="775">
        <v>432</v>
      </c>
      <c r="L282" s="777">
        <v>0</v>
      </c>
      <c r="M282" s="483">
        <v>11</v>
      </c>
    </row>
    <row r="283" spans="1:13" ht="15" thickBot="1">
      <c r="A283" s="751" t="s">
        <v>57</v>
      </c>
      <c r="B283" s="778">
        <v>94419</v>
      </c>
      <c r="C283" s="779">
        <v>577</v>
      </c>
      <c r="D283" s="779">
        <v>7166</v>
      </c>
      <c r="E283" s="780">
        <v>72392</v>
      </c>
      <c r="F283" s="779">
        <v>86676</v>
      </c>
      <c r="G283" s="779">
        <v>40556</v>
      </c>
      <c r="H283" s="779">
        <v>21918</v>
      </c>
      <c r="I283" s="779">
        <v>703</v>
      </c>
      <c r="J283" s="779">
        <v>3036</v>
      </c>
      <c r="K283" s="779">
        <v>6179</v>
      </c>
      <c r="L283" s="779">
        <v>6848</v>
      </c>
      <c r="M283" s="745">
        <v>7436</v>
      </c>
    </row>
    <row r="284" spans="1:13" ht="15" thickBot="1">
      <c r="A284" s="752"/>
      <c r="B284" s="1206" t="s">
        <v>284</v>
      </c>
      <c r="C284" s="1206"/>
      <c r="D284" s="1206"/>
      <c r="E284" s="1207"/>
      <c r="F284" s="1208" t="s">
        <v>285</v>
      </c>
      <c r="G284" s="1209"/>
      <c r="H284" s="1209"/>
      <c r="I284" s="1209"/>
      <c r="J284" s="1209"/>
      <c r="K284" s="1209"/>
      <c r="L284" s="1209"/>
      <c r="M284" s="1210"/>
    </row>
    <row r="285" spans="1:13">
      <c r="A285" s="693" t="s">
        <v>39</v>
      </c>
      <c r="B285" s="457">
        <v>100</v>
      </c>
      <c r="C285" s="789">
        <v>0.22249190938511326</v>
      </c>
      <c r="D285" s="789">
        <v>10.851537216828479</v>
      </c>
      <c r="E285" s="782">
        <v>88.925970873786397</v>
      </c>
      <c r="F285" s="783">
        <v>100</v>
      </c>
      <c r="G285" s="781">
        <v>45.775048333901971</v>
      </c>
      <c r="H285" s="781">
        <v>3.9463209371090642</v>
      </c>
      <c r="I285" s="781" t="s">
        <v>188</v>
      </c>
      <c r="J285" s="781" t="s">
        <v>188</v>
      </c>
      <c r="K285" s="781" t="s">
        <v>188</v>
      </c>
      <c r="L285" s="803">
        <v>49.846468781985671</v>
      </c>
      <c r="M285" s="784">
        <v>0</v>
      </c>
    </row>
    <row r="286" spans="1:13">
      <c r="A286" s="694" t="s">
        <v>40</v>
      </c>
      <c r="B286" s="466">
        <v>100</v>
      </c>
      <c r="C286" s="785">
        <v>0.14428204002258327</v>
      </c>
      <c r="D286" s="785">
        <v>4.7801267172699324</v>
      </c>
      <c r="E286" s="786">
        <v>95.075591242707475</v>
      </c>
      <c r="F286" s="787">
        <v>100</v>
      </c>
      <c r="G286" s="785">
        <v>32.046714172604908</v>
      </c>
      <c r="H286" s="785">
        <v>18.5405120084455</v>
      </c>
      <c r="I286" s="785">
        <v>9.8970704671417248E-2</v>
      </c>
      <c r="J286" s="785">
        <v>0.17154922143045659</v>
      </c>
      <c r="K286" s="785">
        <v>0.15175508049617312</v>
      </c>
      <c r="L286" s="804">
        <v>0</v>
      </c>
      <c r="M286" s="788">
        <v>48.990498812351547</v>
      </c>
    </row>
    <row r="287" spans="1:13">
      <c r="A287" s="693" t="s">
        <v>41</v>
      </c>
      <c r="B287" s="471">
        <v>100</v>
      </c>
      <c r="C287" s="789">
        <v>0.85031886957609104</v>
      </c>
      <c r="D287" s="789">
        <v>40.865324496686256</v>
      </c>
      <c r="E287" s="782">
        <v>58.284356633737652</v>
      </c>
      <c r="F287" s="790">
        <v>100</v>
      </c>
      <c r="G287" s="789">
        <v>73.524994636344132</v>
      </c>
      <c r="H287" s="789">
        <v>23.814632053207465</v>
      </c>
      <c r="I287" s="789">
        <v>0.87963956232568108</v>
      </c>
      <c r="J287" s="789">
        <v>0.47200171636987764</v>
      </c>
      <c r="K287" s="789">
        <v>1.3087320317528426</v>
      </c>
      <c r="L287" s="805">
        <v>0</v>
      </c>
      <c r="M287" s="784">
        <v>0</v>
      </c>
    </row>
    <row r="288" spans="1:13">
      <c r="A288" s="694" t="s">
        <v>42</v>
      </c>
      <c r="B288" s="466">
        <v>100</v>
      </c>
      <c r="C288" s="785">
        <v>0.44865403788634095</v>
      </c>
      <c r="D288" s="785">
        <v>5.9322033898305087</v>
      </c>
      <c r="E288" s="786">
        <v>93.619142572283153</v>
      </c>
      <c r="F288" s="787">
        <v>100</v>
      </c>
      <c r="G288" s="785">
        <v>44.195953141640047</v>
      </c>
      <c r="H288" s="785">
        <v>52.822151224707135</v>
      </c>
      <c r="I288" s="785" t="s">
        <v>188</v>
      </c>
      <c r="J288" s="785" t="s">
        <v>188</v>
      </c>
      <c r="K288" s="785" t="s">
        <v>188</v>
      </c>
      <c r="L288" s="804">
        <v>0</v>
      </c>
      <c r="M288" s="788"/>
    </row>
    <row r="289" spans="1:13">
      <c r="A289" s="693" t="s">
        <v>43</v>
      </c>
      <c r="B289" s="471">
        <v>100</v>
      </c>
      <c r="C289" s="789">
        <v>1.639344262295082</v>
      </c>
      <c r="D289" s="789">
        <v>4.7919293820933166</v>
      </c>
      <c r="E289" s="782">
        <v>93.568726355611602</v>
      </c>
      <c r="F289" s="790">
        <v>100</v>
      </c>
      <c r="G289" s="789">
        <v>69.272237196765502</v>
      </c>
      <c r="H289" s="789">
        <v>28.436657681940702</v>
      </c>
      <c r="I289" s="789" t="s">
        <v>188</v>
      </c>
      <c r="J289" s="789" t="s">
        <v>188</v>
      </c>
      <c r="K289" s="789" t="s">
        <v>188</v>
      </c>
      <c r="L289" s="805">
        <v>0</v>
      </c>
      <c r="M289" s="784">
        <v>0</v>
      </c>
    </row>
    <row r="290" spans="1:13">
      <c r="A290" s="694" t="s">
        <v>44</v>
      </c>
      <c r="B290" s="466">
        <v>100</v>
      </c>
      <c r="C290" s="785">
        <v>0</v>
      </c>
      <c r="D290" s="785">
        <v>5.5857637172516066</v>
      </c>
      <c r="E290" s="786">
        <v>94.414236282748391</v>
      </c>
      <c r="F290" s="787">
        <v>100</v>
      </c>
      <c r="G290" s="785">
        <v>57.172774869109944</v>
      </c>
      <c r="H290" s="785">
        <v>34.188481675392666</v>
      </c>
      <c r="I290" s="785">
        <v>3.0890052356020945</v>
      </c>
      <c r="J290" s="785">
        <v>4.7120418848167542</v>
      </c>
      <c r="K290" s="785">
        <v>0.83769633507853414</v>
      </c>
      <c r="L290" s="804">
        <v>0</v>
      </c>
      <c r="M290" s="788">
        <v>0</v>
      </c>
    </row>
    <row r="291" spans="1:13">
      <c r="A291" s="693" t="s">
        <v>45</v>
      </c>
      <c r="B291" s="471">
        <v>100</v>
      </c>
      <c r="C291" s="789">
        <v>0.54555373704309873</v>
      </c>
      <c r="D291" s="789">
        <v>5.4919076195671934</v>
      </c>
      <c r="E291" s="782">
        <v>93.962538643389706</v>
      </c>
      <c r="F291" s="790">
        <v>100</v>
      </c>
      <c r="G291" s="789">
        <v>76.214437778207852</v>
      </c>
      <c r="H291" s="789">
        <v>15.153861041223147</v>
      </c>
      <c r="I291" s="789" t="s">
        <v>188</v>
      </c>
      <c r="J291" s="789" t="s">
        <v>188</v>
      </c>
      <c r="K291" s="789" t="s">
        <v>188</v>
      </c>
      <c r="L291" s="805">
        <v>8.4768724598412994</v>
      </c>
      <c r="M291" s="784">
        <v>0</v>
      </c>
    </row>
    <row r="292" spans="1:13">
      <c r="A292" s="694" t="s">
        <v>46</v>
      </c>
      <c r="B292" s="466">
        <v>100</v>
      </c>
      <c r="C292" s="785">
        <v>1.2177985948477752</v>
      </c>
      <c r="D292" s="785">
        <v>3.3255269320843093</v>
      </c>
      <c r="E292" s="786">
        <v>95.45667447306792</v>
      </c>
      <c r="F292" s="787">
        <v>100</v>
      </c>
      <c r="G292" s="785">
        <v>27.134445534838076</v>
      </c>
      <c r="H292" s="785">
        <v>63.935230618253193</v>
      </c>
      <c r="I292" s="785">
        <v>0.49067713444553485</v>
      </c>
      <c r="J292" s="785">
        <v>0.73601570166830232</v>
      </c>
      <c r="K292" s="785">
        <v>7.7036310107948962</v>
      </c>
      <c r="L292" s="804">
        <v>0</v>
      </c>
      <c r="M292" s="788">
        <v>0</v>
      </c>
    </row>
    <row r="293" spans="1:13">
      <c r="A293" s="693" t="s">
        <v>47</v>
      </c>
      <c r="B293" s="471">
        <v>100</v>
      </c>
      <c r="C293" s="789">
        <v>0.38387715930902111</v>
      </c>
      <c r="D293" s="789">
        <v>2.1012223456914843</v>
      </c>
      <c r="E293" s="782">
        <v>97.514900494999495</v>
      </c>
      <c r="F293" s="790">
        <v>100</v>
      </c>
      <c r="G293" s="789">
        <v>18.450222728685382</v>
      </c>
      <c r="H293" s="789">
        <v>31.223453848544491</v>
      </c>
      <c r="I293" s="789">
        <v>0.23826789599088366</v>
      </c>
      <c r="J293" s="789">
        <v>2.9006526468455403</v>
      </c>
      <c r="K293" s="789">
        <v>46.534756034393453</v>
      </c>
      <c r="L293" s="805">
        <v>0.65264684554024655</v>
      </c>
      <c r="M293" s="784">
        <v>0</v>
      </c>
    </row>
    <row r="294" spans="1:13">
      <c r="A294" s="694" t="s">
        <v>48</v>
      </c>
      <c r="B294" s="466">
        <v>100</v>
      </c>
      <c r="C294" s="785">
        <v>0.97047379262989242</v>
      </c>
      <c r="D294" s="785">
        <v>1.9867246509498742</v>
      </c>
      <c r="E294" s="786">
        <v>97.042801556420244</v>
      </c>
      <c r="F294" s="787">
        <v>100</v>
      </c>
      <c r="G294" s="785">
        <v>53.214774281805745</v>
      </c>
      <c r="H294" s="785">
        <v>26.83145431388273</v>
      </c>
      <c r="I294" s="785">
        <v>1.0094815793197793</v>
      </c>
      <c r="J294" s="785">
        <v>5.7691400537761215</v>
      </c>
      <c r="K294" s="785">
        <v>3.9105618189537243</v>
      </c>
      <c r="L294" s="804">
        <v>9.2645879522618984</v>
      </c>
      <c r="M294" s="788">
        <v>0</v>
      </c>
    </row>
    <row r="295" spans="1:13">
      <c r="A295" s="693" t="s">
        <v>49</v>
      </c>
      <c r="B295" s="471">
        <v>100</v>
      </c>
      <c r="C295" s="789">
        <v>0.30165912518853694</v>
      </c>
      <c r="D295" s="789">
        <v>3.8461538461538458</v>
      </c>
      <c r="E295" s="782">
        <v>95.85218702865761</v>
      </c>
      <c r="F295" s="790">
        <v>100</v>
      </c>
      <c r="G295" s="789">
        <v>29.464988198269083</v>
      </c>
      <c r="H295" s="789">
        <v>36.231313926042489</v>
      </c>
      <c r="I295" s="789">
        <v>1.1408339889850512</v>
      </c>
      <c r="J295" s="789">
        <v>24.862313139260426</v>
      </c>
      <c r="K295" s="789">
        <v>8.3005507474429585</v>
      </c>
      <c r="L295" s="805">
        <v>0</v>
      </c>
      <c r="M295" s="784">
        <v>0</v>
      </c>
    </row>
    <row r="296" spans="1:13">
      <c r="A296" s="694" t="s">
        <v>50</v>
      </c>
      <c r="B296" s="466">
        <v>100</v>
      </c>
      <c r="C296" s="785">
        <v>0.33783783783783783</v>
      </c>
      <c r="D296" s="785">
        <v>4.7297297297297298</v>
      </c>
      <c r="E296" s="786">
        <v>94.932432432432435</v>
      </c>
      <c r="F296" s="787">
        <v>100</v>
      </c>
      <c r="G296" s="785">
        <v>71.767497034400947</v>
      </c>
      <c r="H296" s="785">
        <v>15.895610913404507</v>
      </c>
      <c r="I296" s="785">
        <v>3.2028469750889679</v>
      </c>
      <c r="J296" s="785">
        <v>5.6939501779359425</v>
      </c>
      <c r="K296" s="785">
        <v>3.4400948991696323</v>
      </c>
      <c r="L296" s="804">
        <v>0</v>
      </c>
      <c r="M296" s="788">
        <v>0</v>
      </c>
    </row>
    <row r="297" spans="1:13">
      <c r="A297" s="693" t="s">
        <v>51</v>
      </c>
      <c r="B297" s="471">
        <v>100</v>
      </c>
      <c r="C297" s="789">
        <v>0.27253668763102729</v>
      </c>
      <c r="D297" s="789">
        <v>4.1928721174004195</v>
      </c>
      <c r="E297" s="782">
        <v>95.534591194968556</v>
      </c>
      <c r="F297" s="790">
        <v>100</v>
      </c>
      <c r="G297" s="789">
        <v>68.400263331138916</v>
      </c>
      <c r="H297" s="789">
        <v>17.270133859995614</v>
      </c>
      <c r="I297" s="789">
        <v>0.85582620144832122</v>
      </c>
      <c r="J297" s="789">
        <v>8.7777046302391923</v>
      </c>
      <c r="K297" s="789">
        <v>4.6960719771779678</v>
      </c>
      <c r="L297" s="805">
        <v>0</v>
      </c>
      <c r="M297" s="784">
        <v>0</v>
      </c>
    </row>
    <row r="298" spans="1:13">
      <c r="A298" s="694" t="s">
        <v>52</v>
      </c>
      <c r="B298" s="466">
        <v>100</v>
      </c>
      <c r="C298" s="785" t="s">
        <v>188</v>
      </c>
      <c r="D298" s="785" t="s">
        <v>188</v>
      </c>
      <c r="E298" s="786">
        <v>87.287746672785687</v>
      </c>
      <c r="F298" s="787">
        <v>100</v>
      </c>
      <c r="G298" s="785">
        <v>48.843322818086229</v>
      </c>
      <c r="H298" s="785">
        <v>40.115667718191375</v>
      </c>
      <c r="I298" s="785" t="s">
        <v>188</v>
      </c>
      <c r="J298" s="785" t="s">
        <v>188</v>
      </c>
      <c r="K298" s="785" t="s">
        <v>188</v>
      </c>
      <c r="L298" s="804">
        <v>0</v>
      </c>
      <c r="M298" s="788">
        <v>0</v>
      </c>
    </row>
    <row r="299" spans="1:13">
      <c r="A299" s="693" t="s">
        <v>53</v>
      </c>
      <c r="B299" s="471">
        <v>100</v>
      </c>
      <c r="C299" s="789">
        <v>3.0423656525447824</v>
      </c>
      <c r="D299" s="789">
        <v>3.1845322718225759</v>
      </c>
      <c r="E299" s="782">
        <v>93.773102075632636</v>
      </c>
      <c r="F299" s="790">
        <v>100</v>
      </c>
      <c r="G299" s="789">
        <v>51.091570648878104</v>
      </c>
      <c r="H299" s="789">
        <v>40.206185567010309</v>
      </c>
      <c r="I299" s="789">
        <v>1.0915706488781078</v>
      </c>
      <c r="J299" s="789">
        <v>3.9417828987265007</v>
      </c>
      <c r="K299" s="789">
        <v>3.6688902365069742</v>
      </c>
      <c r="L299" s="805">
        <v>0</v>
      </c>
      <c r="M299" s="784">
        <v>0</v>
      </c>
    </row>
    <row r="300" spans="1:13" ht="15" thickBot="1">
      <c r="A300" s="695" t="s">
        <v>54</v>
      </c>
      <c r="B300" s="466">
        <v>100</v>
      </c>
      <c r="C300" s="785" t="s">
        <v>188</v>
      </c>
      <c r="D300" s="785" t="s">
        <v>188</v>
      </c>
      <c r="E300" s="786">
        <v>97.90532048596566</v>
      </c>
      <c r="F300" s="787">
        <v>100</v>
      </c>
      <c r="G300" s="785">
        <v>50.192554557124517</v>
      </c>
      <c r="H300" s="785">
        <v>46.041934103551561</v>
      </c>
      <c r="I300" s="791" t="s">
        <v>188</v>
      </c>
      <c r="J300" s="791" t="s">
        <v>188</v>
      </c>
      <c r="K300" s="791" t="s">
        <v>188</v>
      </c>
      <c r="L300" s="804">
        <v>0</v>
      </c>
      <c r="M300" s="788">
        <v>0.47068891741548996</v>
      </c>
    </row>
    <row r="301" spans="1:13">
      <c r="A301" s="696" t="s">
        <v>55</v>
      </c>
      <c r="B301" s="478">
        <v>100</v>
      </c>
      <c r="C301" s="792">
        <v>0.62512852148879294</v>
      </c>
      <c r="D301" s="792">
        <v>4.3676742751388034</v>
      </c>
      <c r="E301" s="793">
        <v>95.007197203372399</v>
      </c>
      <c r="F301" s="725">
        <v>100</v>
      </c>
      <c r="G301" s="792">
        <v>44.048598184782769</v>
      </c>
      <c r="H301" s="792">
        <v>22.923971545243351</v>
      </c>
      <c r="I301" s="792">
        <v>0.63489315036867089</v>
      </c>
      <c r="J301" s="792">
        <v>3.5048987778306855</v>
      </c>
      <c r="K301" s="792">
        <v>8.292570307201709</v>
      </c>
      <c r="L301" s="792">
        <v>9.881246122101496</v>
      </c>
      <c r="M301" s="806">
        <v>10.713821912471321</v>
      </c>
    </row>
    <row r="302" spans="1:13">
      <c r="A302" s="697" t="s">
        <v>56</v>
      </c>
      <c r="B302" s="482">
        <v>100</v>
      </c>
      <c r="C302" s="794">
        <v>0.56347210580236562</v>
      </c>
      <c r="D302" s="794">
        <v>18.534041166061282</v>
      </c>
      <c r="E302" s="795">
        <v>80.902486728136353</v>
      </c>
      <c r="F302" s="729">
        <v>100</v>
      </c>
      <c r="G302" s="794">
        <v>57.727508202383007</v>
      </c>
      <c r="H302" s="794">
        <v>34.714787313647619</v>
      </c>
      <c r="I302" s="794">
        <v>1.5138433200943995</v>
      </c>
      <c r="J302" s="794">
        <v>3.4939273585448682</v>
      </c>
      <c r="K302" s="794">
        <v>2.4866171645657054</v>
      </c>
      <c r="L302" s="794">
        <v>0</v>
      </c>
      <c r="M302" s="807">
        <v>6.3316640764404533E-2</v>
      </c>
    </row>
    <row r="303" spans="1:13">
      <c r="A303" s="698" t="s">
        <v>57</v>
      </c>
      <c r="B303" s="486">
        <v>100</v>
      </c>
      <c r="C303" s="796">
        <v>0.61110581556678212</v>
      </c>
      <c r="D303" s="796">
        <v>7.589574132325061</v>
      </c>
      <c r="E303" s="797">
        <v>91.799320052108158</v>
      </c>
      <c r="F303" s="733">
        <v>100</v>
      </c>
      <c r="G303" s="796">
        <v>46.7903456550833</v>
      </c>
      <c r="H303" s="796">
        <v>25.287276754811021</v>
      </c>
      <c r="I303" s="796">
        <v>0.81106650053071205</v>
      </c>
      <c r="J303" s="796">
        <v>3.5026997092620795</v>
      </c>
      <c r="K303" s="796">
        <v>7.1288476625594166</v>
      </c>
      <c r="L303" s="796">
        <v>7.9006876182564953</v>
      </c>
      <c r="M303" s="808">
        <v>8.5790760994969801</v>
      </c>
    </row>
    <row r="304" spans="1:13" ht="16.5" customHeight="1">
      <c r="A304" s="1205" t="s">
        <v>292</v>
      </c>
      <c r="B304" s="1205"/>
      <c r="C304" s="1205"/>
      <c r="D304" s="1205"/>
      <c r="E304" s="1205"/>
      <c r="F304" s="1205"/>
      <c r="G304" s="1205"/>
      <c r="H304" s="1205"/>
      <c r="I304" s="1205"/>
      <c r="J304" s="1205"/>
      <c r="K304" s="1205"/>
      <c r="L304" s="1205"/>
      <c r="M304" s="1205"/>
    </row>
    <row r="305" spans="1:13" ht="24.65" customHeight="1">
      <c r="A305" s="1211" t="s">
        <v>286</v>
      </c>
      <c r="B305" s="1211"/>
      <c r="C305" s="1211"/>
      <c r="D305" s="1211"/>
      <c r="E305" s="1211"/>
      <c r="F305" s="1211"/>
      <c r="G305" s="1211"/>
      <c r="H305" s="1211"/>
      <c r="I305" s="1211"/>
      <c r="J305" s="1211"/>
      <c r="K305" s="1211"/>
      <c r="L305" s="1211"/>
      <c r="M305" s="1211"/>
    </row>
    <row r="306" spans="1:13" ht="14.5" customHeight="1">
      <c r="A306" s="1205" t="s">
        <v>287</v>
      </c>
      <c r="B306" s="1205"/>
      <c r="C306" s="1205"/>
      <c r="D306" s="1205"/>
      <c r="E306" s="1205"/>
      <c r="F306" s="1205"/>
      <c r="G306" s="1205"/>
      <c r="H306" s="1205"/>
      <c r="I306" s="1205"/>
      <c r="J306" s="1205"/>
      <c r="K306" s="1205"/>
      <c r="L306" s="1205"/>
      <c r="M306" s="1205"/>
    </row>
    <row r="307" spans="1:13" ht="37.5" customHeight="1">
      <c r="A307" s="1205" t="s">
        <v>303</v>
      </c>
      <c r="B307" s="1205"/>
      <c r="C307" s="1205"/>
      <c r="D307" s="1205"/>
      <c r="E307" s="1205"/>
      <c r="F307" s="1205"/>
      <c r="G307" s="1205"/>
      <c r="H307" s="1205"/>
      <c r="I307" s="1205"/>
      <c r="J307" s="1205"/>
      <c r="K307" s="1205"/>
      <c r="L307" s="1205"/>
      <c r="M307" s="1205"/>
    </row>
  </sheetData>
  <mergeCells count="97">
    <mergeCell ref="A52:L52"/>
    <mergeCell ref="A3:L3"/>
    <mergeCell ref="A5:L5"/>
    <mergeCell ref="A6:A9"/>
    <mergeCell ref="B6:B8"/>
    <mergeCell ref="C6:L6"/>
    <mergeCell ref="C7:C8"/>
    <mergeCell ref="D7:D8"/>
    <mergeCell ref="E7:F8"/>
    <mergeCell ref="G7:L7"/>
    <mergeCell ref="B9:L9"/>
    <mergeCell ref="B29:E29"/>
    <mergeCell ref="F29:L29"/>
    <mergeCell ref="A49:K49"/>
    <mergeCell ref="A50:L50"/>
    <mergeCell ref="A51:L51"/>
    <mergeCell ref="A54:L54"/>
    <mergeCell ref="A56:L56"/>
    <mergeCell ref="A57:A60"/>
    <mergeCell ref="B57:B59"/>
    <mergeCell ref="C57:L57"/>
    <mergeCell ref="C58:C59"/>
    <mergeCell ref="D58:D59"/>
    <mergeCell ref="E58:F59"/>
    <mergeCell ref="G58:L58"/>
    <mergeCell ref="B60:L60"/>
    <mergeCell ref="B80:E80"/>
    <mergeCell ref="F80:L80"/>
    <mergeCell ref="A100:L100"/>
    <mergeCell ref="A101:L101"/>
    <mergeCell ref="A102:L102"/>
    <mergeCell ref="A153:L153"/>
    <mergeCell ref="A103:L103"/>
    <mergeCell ref="A105:L105"/>
    <mergeCell ref="A107:L107"/>
    <mergeCell ref="A108:A111"/>
    <mergeCell ref="B108:B110"/>
    <mergeCell ref="C108:L108"/>
    <mergeCell ref="C109:C110"/>
    <mergeCell ref="D109:D110"/>
    <mergeCell ref="E109:F110"/>
    <mergeCell ref="G109:L109"/>
    <mergeCell ref="B111:L111"/>
    <mergeCell ref="B131:E131"/>
    <mergeCell ref="F131:L131"/>
    <mergeCell ref="A151:L151"/>
    <mergeCell ref="A152:L152"/>
    <mergeCell ref="A204:L204"/>
    <mergeCell ref="A154:L154"/>
    <mergeCell ref="A156:L156"/>
    <mergeCell ref="A158:M158"/>
    <mergeCell ref="A159:A162"/>
    <mergeCell ref="B159:B161"/>
    <mergeCell ref="C159:L159"/>
    <mergeCell ref="C160:C161"/>
    <mergeCell ref="D160:D161"/>
    <mergeCell ref="E160:F161"/>
    <mergeCell ref="G160:L160"/>
    <mergeCell ref="B162:L162"/>
    <mergeCell ref="B182:E182"/>
    <mergeCell ref="F182:L182"/>
    <mergeCell ref="A202:L202"/>
    <mergeCell ref="A203:L203"/>
    <mergeCell ref="A254:M254"/>
    <mergeCell ref="A205:L205"/>
    <mergeCell ref="A206:L206"/>
    <mergeCell ref="A207:M207"/>
    <mergeCell ref="A209:M209"/>
    <mergeCell ref="A210:A213"/>
    <mergeCell ref="B210:B212"/>
    <mergeCell ref="C210:M210"/>
    <mergeCell ref="C211:C212"/>
    <mergeCell ref="D211:D212"/>
    <mergeCell ref="E211:F212"/>
    <mergeCell ref="G211:M211"/>
    <mergeCell ref="B213:M213"/>
    <mergeCell ref="B233:E233"/>
    <mergeCell ref="F233:M233"/>
    <mergeCell ref="A253:M253"/>
    <mergeCell ref="A255:M255"/>
    <mergeCell ref="A256:M256"/>
    <mergeCell ref="A258:M258"/>
    <mergeCell ref="A260:M260"/>
    <mergeCell ref="A261:A264"/>
    <mergeCell ref="B261:B263"/>
    <mergeCell ref="C261:M261"/>
    <mergeCell ref="C262:C263"/>
    <mergeCell ref="D262:D263"/>
    <mergeCell ref="E262:F263"/>
    <mergeCell ref="A306:M306"/>
    <mergeCell ref="A307:M307"/>
    <mergeCell ref="G262:M262"/>
    <mergeCell ref="B264:M264"/>
    <mergeCell ref="B284:E284"/>
    <mergeCell ref="F284:M284"/>
    <mergeCell ref="A304:M304"/>
    <mergeCell ref="A305:M305"/>
  </mergeCells>
  <hyperlinks>
    <hyperlink ref="A1" location="Inhalt!A9" display="Zurück zum Inhalt" xr:uid="{00000000-0004-0000-0800-000000000000}"/>
  </hyperlink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13</vt:i4>
      </vt:variant>
    </vt:vector>
  </HeadingPairs>
  <TitlesOfParts>
    <vt:vector size="13" baseType="lpstr">
      <vt:lpstr>Inhalt</vt:lpstr>
      <vt:lpstr>Daten HF-10.3.1</vt:lpstr>
      <vt:lpstr>Daten HF-10.3.2</vt:lpstr>
      <vt:lpstr>Daten HF-10.3.3</vt:lpstr>
      <vt:lpstr>Daten HF-10.4.1</vt:lpstr>
      <vt:lpstr>Daten HF10.4.1-1</vt:lpstr>
      <vt:lpstr>Daten HF-10.4.4</vt:lpstr>
      <vt:lpstr>Daten HF-10.4.5</vt:lpstr>
      <vt:lpstr>Daten HF-10.4.6,.7</vt:lpstr>
      <vt:lpstr>Daten HF-10.4.10</vt:lpstr>
      <vt:lpstr>Daten HF-10.5.1</vt:lpstr>
      <vt:lpstr>Daten HF-10.5.2</vt:lpstr>
      <vt:lpstr>Daten HF-10.5.4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Leßner</dc:creator>
  <cp:lastModifiedBy>Norina Wallussek</cp:lastModifiedBy>
  <dcterms:created xsi:type="dcterms:W3CDTF">2024-03-11T14:08:51Z</dcterms:created>
  <dcterms:modified xsi:type="dcterms:W3CDTF">2024-08-29T14:48:51Z</dcterms:modified>
</cp:coreProperties>
</file>